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4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<sst xmlns="http://schemas.openxmlformats.org/spreadsheetml/2006/main" count="1071" uniqueCount="886">
  <si>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</si>
  <si>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</si>
  <si>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</si>
  <si>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</si>
  <si>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</si>
  <si>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</si>
  <si>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</si>
  <si>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</si>
  <si>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</si>
  <si>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</si>
  <si>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</si>
  <si>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</si>
  <si>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</si>
  <si>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</si>
  <si>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</si>
  <si>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</si>
  <si>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</si>
  <si>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</si>
  <si>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</si>
  <si>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</si>
  <si>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</si>
  <si>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</si>
  <si>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</si>
  <si>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</si>
  <si>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</si>
  <si>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</si>
  <si>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</si>
  <si>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</si>
  <si>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</si>
  <si>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</si>
  <si>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</si>
  <si>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</si>
  <si>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</si>
  <si>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</si>
  <si>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</si>
  <si>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</si>
  <si>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</si>
  <si>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</si>
  <si>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</si>
  <si>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</si>
  <si>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</si>
  <si>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</si>
  <si>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</si>
  <si>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</si>
  <si>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</si>
  <si>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</si>
  <si>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</si>
  <si>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</si>
  <si>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</si>
  <si>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</si>
  <si>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</si>
  <si>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</si>
  <si>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</si>
  <si>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</si>
  <si>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</si>
  <si>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</si>
  <si>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</si>
  <si>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</si>
  <si>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</si>
  <si>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</si>
  <si>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</si>
  <si>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</si>
  <si>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</si>
  <si>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</si>
  <si>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</si>
  <si>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</si>
  <si>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</si>
  <si>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</si>
  <si>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</si>
  <si>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</si>
  <si>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</si>
  <si>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</si>
  <si>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</si>
  <si>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</si>
  <si>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</si>
  <si>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</si>
  <si>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</si>
  <si>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</si>
  <si>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</si>
  <si>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</si>
  <si>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</si>
  <si>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</si>
  <si>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</si>
  <si>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</si>
  <si>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</si>
  <si>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</si>
  <si>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</si>
  <si>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</si>
  <si>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</si>
  <si>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</si>
  <si>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</si>
  <si>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</si>
  <si>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</si>
  <si>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</si>
  <si>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</si>
  <si>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</si>
  <si>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</si>
  <si>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</si>
  <si>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</si>
  <si>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</si>
  <si>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</si>
  <si>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</si>
  <si>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</si>
  <si>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</si>
  <si>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</si>
  <si>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</si>
  <si>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</si>
  <si>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</si>
  <si>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</si>
  <si>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</si>
  <si>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</si>
  <si>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</si>
  <si>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</si>
  <si>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</si>
  <si>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</si>
  <si>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</si>
  <si>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</si>
  <si>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</si>
  <si>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</si>
  <si>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</si>
  <si>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</si>
  <si>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</si>
  <si>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</si>
  <si>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</si>
  <si>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</si>
  <si>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</si>
  <si>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</si>
  <si>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</si>
  <si>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</si>
  <si>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</si>
  <si>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</si>
  <si>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</si>
  <si>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</si>
  <si>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</si>
  <si>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</si>
  <si>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</si>
  <si>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</si>
  <si>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</si>
  <si>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</si>
  <si>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</si>
  <si>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</si>
  <si>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</si>
  <si>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</si>
  <si>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</si>
  <si>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</si>
  <si>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</si>
  <si>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</si>
  <si>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</si>
  <si>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</si>
  <si>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</si>
  <si>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</si>
  <si>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</si>
  <si>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</si>
  <si>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</si>
  <si>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</si>
  <si>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</si>
  <si>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</si>
  <si>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</si>
  <si>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</si>
  <si>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</si>
  <si>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</si>
  <si>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</si>
  <si>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</si>
  <si>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</si>
  <si>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</si>
  <si>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</si>
  <si>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</si>
  <si>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</si>
  <si>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</si>
  <si>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</si>
  <si>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</si>
  <si>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</si>
  <si>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</si>
  <si>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</si>
  <si>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</si>
  <si>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</si>
  <si>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</si>
  <si>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</si>
  <si>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</si>
  <si>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</si>
  <si>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</si>
  <si>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</si>
  <si>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</si>
  <si>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</si>
  <si>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</si>
  <si>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</si>
  <si>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</si>
  <si>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</si>
  <si>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</si>
  <si>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</si>
  <si>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</si>
  <si>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</si>
  <si>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</si>
  <si>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</si>
  <si>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</si>
  <si>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</si>
  <si>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</si>
  <si>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</si>
  <si>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</si>
  <si>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</si>
  <si>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</si>
  <si>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</si>
  <si>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</si>
  <si>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</si>
  <si>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</si>
  <si>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</si>
  <si>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</si>
  <si>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</si>
  <si>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</si>
  <si>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</si>
  <si>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</si>
  <si>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</si>
  <si>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</si>
  <si>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</si>
  <si>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</si>
  <si>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</si>
  <si>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</si>
  <si>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</si>
  <si>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</si>
  <si>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</si>
  <si>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</si>
  <si>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</si>
  <si>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</si>
  <si>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</si>
  <si>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</si>
  <si>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</si>
  <si>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</si>
  <si>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</si>
  <si>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</si>
  <si>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</si>
  <si>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</si>
  <si>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</si>
  <si>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</si>
  <si>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</si>
  <si>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</si>
  <si>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</si>
  <si>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</si>
  <si>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</si>
  <si>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</si>
  <si>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</si>
  <si>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</si>
  <si>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</si>
  <si>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</si>
  <si>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</si>
  <si>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</si>
  <si>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</si>
  <si>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</si>
  <si>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</si>
  <si>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</si>
  <si>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</si>
  <si>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</si>
  <si>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</si>
  <si>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</si>
  <si>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</si>
  <si>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</si>
  <si>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</si>
  <si>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</si>
  <si>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</si>
  <si>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</si>
  <si>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</si>
  <si>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</si>
  <si>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</si>
  <si>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</si>
  <si>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</si>
  <si>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</si>
  <si>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</si>
  <si>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</si>
  <si>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</si>
  <si>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</si>
  <si>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</si>
  <si>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</si>
  <si>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</si>
  <si>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</si>
  <si>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</si>
  <si>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</si>
  <si>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</si>
  <si>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</si>
  <si>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</si>
  <si>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</si>
  <si>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</si>
  <si>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</si>
  <si>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</si>
  <si>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</si>
  <si>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</si>
  <si>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</si>
  <si>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</si>
  <si>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</si>
  <si>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</si>
  <si>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</si>
  <si>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</si>
  <si>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</si>
  <si>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</si>
  <si>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</si>
  <si>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</si>
  <si>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</si>
  <si>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</si>
  <si>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</si>
  <si>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</si>
  <si>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</si>
  <si>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</si>
  <si>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</si>
  <si>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</si>
  <si>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</si>
  <si>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</si>
  <si>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</si>
  <si>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</si>
  <si>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</si>
  <si>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</si>
  <si>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</si>
  <si>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</si>
  <si>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</si>
  <si>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</si>
  <si>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</si>
  <si>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</si>
  <si>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</si>
  <si>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</si>
  <si>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</si>
  <si>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</si>
  <si>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</si>
  <si>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</si>
  <si>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</si>
  <si>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</si>
  <si>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</si>
  <si>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</si>
  <si>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</si>
  <si>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</si>
  <si>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</si>
  <si>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</si>
  <si>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</si>
  <si>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</si>
  <si>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</si>
  <si>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</si>
  <si>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</si>
  <si>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</si>
  <si>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</si>
  <si>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</si>
  <si>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</si>
  <si>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</si>
  <si>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</si>
  <si>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</si>
  <si>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</si>
  <si>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</si>
  <si>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</si>
  <si>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</si>
  <si>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</si>
  <si>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</si>
  <si>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</si>
  <si>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</si>
  <si>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</si>
  <si>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</si>
  <si>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</si>
  <si>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</si>
  <si>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</si>
  <si>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</si>
  <si>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</si>
  <si>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</si>
  <si>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</si>
  <si>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</si>
  <si>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</si>
  <si>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</si>
  <si>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</si>
  <si>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</si>
  <si>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</si>
  <si>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</si>
  <si>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</si>
  <si>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</si>
  <si>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</si>
  <si>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</si>
  <si>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</si>
  <si>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</si>
  <si>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</si>
  <si>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</si>
  <si>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</si>
  <si>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</si>
  <si>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</si>
  <si>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</si>
  <si>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</si>
  <si>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</si>
  <si>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</si>
  <si>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</si>
  <si>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</si>
  <si>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</si>
  <si>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</si>
  <si>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</si>
  <si>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</si>
  <si>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</si>
  <si>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</si>
  <si>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</si>
  <si>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</si>
  <si>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</si>
  <si>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</si>
  <si>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</si>
  <si>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</si>
  <si>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</si>
  <si>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</si>
  <si>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</si>
  <si>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</si>
  <si>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</si>
  <si>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</si>
  <si>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</si>
  <si>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</si>
  <si>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</si>
  <si>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</si>
  <si>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</si>
  <si>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</si>
  <si>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</si>
  <si>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</si>
  <si>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</si>
  <si>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</si>
  <si>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</si>
  <si>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</si>
  <si>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</si>
  <si>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</si>
  <si>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</si>
  <si>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</si>
  <si>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</si>
  <si>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</si>
  <si>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</si>
  <si>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</si>
  <si>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</si>
  <si>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</si>
  <si>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</si>
  <si>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</si>
  <si>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</si>
  <si>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</si>
  <si>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</si>
  <si>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</si>
  <si>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</si>
  <si>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</si>
  <si>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</si>
  <si>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</si>
  <si>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</si>
  <si>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</si>
  <si>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</si>
  <si>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</si>
  <si>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</si>
  <si>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</si>
  <si>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</si>
  <si>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</si>
  <si>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</si>
  <si>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</si>
  <si>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</si>
  <si>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</si>
  <si>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</si>
  <si>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</si>
  <si>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</si>
  <si>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</si>
  <si>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</si>
  <si>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</si>
  <si>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</si>
  <si>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</si>
  <si>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</si>
  <si>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</si>
  <si>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</si>
  <si>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</si>
  <si>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</si>
  <si>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</si>
  <si>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</si>
  <si>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</si>
  <si>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</si>
  <si>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</si>
  <si>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</si>
  <si>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</si>
  <si>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</si>
  <si>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</si>
  <si>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</si>
  <si>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</si>
  <si>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</si>
  <si>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</si>
  <si>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</si>
  <si>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</si>
  <si>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</si>
  <si>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</si>
  <si>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</si>
  <si>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</si>
  <si>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</si>
  <si>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</si>
  <si>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</si>
  <si>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</si>
  <si>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</si>
  <si>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</si>
  <si>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</si>
  <si>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</si>
  <si>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</si>
  <si>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</si>
  <si>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</si>
  <si>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</si>
  <si>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</si>
  <si>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</si>
  <si>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</si>
  <si>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</si>
  <si>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</si>
  <si>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</si>
  <si>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</si>
  <si>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</si>
  <si>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</si>
  <si>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</si>
  <si>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</si>
  <si>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</si>
  <si>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</si>
  <si>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</si>
  <si>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</si>
  <si>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</si>
  <si>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</si>
  <si>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</si>
  <si>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</si>
  <si>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</si>
  <si>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</si>
  <si>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</si>
  <si>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</si>
  <si>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</si>
  <si>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</si>
  <si>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</si>
  <si>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</si>
  <si>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</si>
  <si>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</si>
  <si>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</si>
  <si>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</si>
  <si>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</si>
  <si>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</si>
  <si>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</si>
  <si>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</si>
  <si>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</si>
  <si>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</si>
  <si>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</si>
  <si>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</si>
  <si>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</si>
  <si>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</si>
  <si>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</si>
  <si>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</si>
  <si>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</si>
  <si>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</si>
  <si>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</si>
  <si>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</si>
  <si>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</si>
  <si>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</si>
  <si>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</si>
  <si>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</si>
  <si>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</si>
  <si>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</si>
  <si>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</si>
  <si>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</si>
  <si>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</si>
  <si>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</si>
  <si>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</si>
  <si>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</si>
  <si>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</si>
  <si>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</si>
  <si>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</si>
  <si>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</si>
  <si>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</si>
  <si>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</si>
  <si>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</si>
  <si>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</si>
  <si>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</si>
  <si>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</si>
  <si>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</si>
  <si>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</si>
  <si>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</si>
  <si>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</si>
  <si>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</si>
  <si>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</si>
  <si>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</si>
  <si>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</si>
  <si>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</si>
  <si>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</si>
  <si>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</si>
  <si>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</si>
  <si>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</si>
  <si>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</si>
  <si>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</si>
  <si>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</si>
  <si>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</si>
  <si>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</si>
  <si>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</si>
  <si>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</si>
  <si>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</si>
  <si>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</si>
  <si>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</si>
  <si>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</si>
  <si>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</si>
  <si>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</si>
  <si>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</si>
  <si>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</si>
  <si>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</si>
  <si>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</si>
  <si>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</si>
  <si>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</si>
  <si>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</si>
  <si>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</si>
  <si>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</si>
  <si>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</si>
  <si>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</si>
  <si>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</si>
  <si>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</si>
  <si>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</si>
  <si>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</si>
  <si>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</si>
  <si>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</si>
  <si>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</si>
  <si>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</si>
  <si>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</si>
  <si>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</si>
  <si>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</si>
  <si>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</si>
  <si>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</si>
  <si>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</si>
  <si>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</si>
  <si>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</si>
  <si>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</si>
  <si>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</si>
  <si>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</si>
  <si>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</si>
  <si>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</si>
  <si>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</si>
  <si>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</si>
  <si>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</si>
  <si>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</si>
  <si>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</si>
  <si>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</si>
  <si>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</si>
  <si>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</si>
  <si>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</si>
  <si>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</si>
  <si>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</si>
  <si>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</si>
  <si>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</si>
  <si>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</si>
  <si>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</si>
  <si>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</si>
  <si>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</si>
  <si>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</si>
  <si>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</si>
  <si>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</si>
  <si>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</si>
  <si>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</si>
  <si>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</si>
  <si>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</si>
  <si>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</si>
  <si>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</si>
  <si>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</si>
  <si>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</si>
  <si>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</si>
  <si>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</si>
  <si>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</si>
  <si>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</si>
  <si>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</si>
  <si>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</si>
  <si>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</si>
  <si>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</si>
  <si>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</si>
  <si>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</si>
  <si>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</si>
  <si>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</si>
  <si>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</si>
  <si>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</si>
  <si>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</si>
  <si>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</si>
  <si>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</si>
  <si>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</si>
  <si>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</si>
  <si>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</si>
  <si>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</si>
  <si>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</si>
  <si>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</si>
  <si>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</si>
  <si>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</si>
  <si>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</si>
  <si>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</si>
  <si>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</si>
  <si>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</si>
  <si>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</si>
  <si>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</si>
  <si>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</si>
  <si>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</si>
  <si>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</si>
  <si>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</si>
  <si>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</si>
  <si>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</si>
  <si>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</si>
  <si>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</si>
  <si>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</si>
  <si>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</si>
  <si>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</si>
  <si>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</si>
  <si>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</si>
  <si>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</si>
  <si>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</si>
  <si>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</si>
  <si>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</si>
  <si>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</si>
  <si>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</si>
  <si>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</si>
  <si>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</si>
  <si>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</si>
  <si>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</si>
  <si>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</si>
  <si>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</si>
  <si>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</si>
  <si>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</si>
  <si>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</si>
  <si>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</si>
  <si>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</si>
  <si>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</si>
  <si>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</si>
  <si>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</si>
  <si>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</si>
  <si>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</si>
  <si>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</si>
  <si>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</si>
  <si>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</si>
  <si>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</si>
  <si>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</si>
  <si>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</si>
  <si>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</si>
  <si>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</si>
  <si>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</si>
  <si>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</si>
  <si>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</si>
  <si>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</si>
  <si>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</si>
  <si>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</si>
  <si>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</si>
  <si>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</si>
  <si>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</si>
  <si>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</si>
  <si>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</si>
  <si>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</si>
  <si>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</si>
  <si>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</si>
  <si>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</si>
  <si>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</si>
  <si>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</si>
  <si>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</si>
  <si>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</si>
  <si>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</si>
  <si>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</si>
  <si>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</si>
  <si>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</si>
  <si>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</si>
  <si>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</si>
  <si>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</si>
  <si>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</si>
  <si>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</si>
  <si>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</si>
  <si>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</si>
  <si>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</si>
  <si>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</si>
  <si>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</si>
  <si>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</si>
  <si>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</si>
  <si>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</si>
  <si>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</si>
  <si>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</si>
  <si>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</si>
  <si>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</si>
  <si>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</si>
  <si>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</si>
  <si>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</si>
  <si>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</si>
  <si>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</si>
  <si>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</si>
  <si>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</si>
  <si>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</si>
  <si>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</si>
  <si>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</si>
  <si>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</si>
  <si>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</si>
  <si>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</si>
  <si>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</si>
  <si>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</si>
  <si>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</si>
  <si>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</si>
  <si>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</si>
  <si>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</si>
  <si>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</si>
  <si>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</si>
  <si>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</si>
  <si>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</si>
  <si>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</si>
  <si>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</si>
  <si>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</si>
  <si>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</si>
  <si>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</si>
  <si>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</si>
  <si>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</si>
  <si>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</si>
  <si>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</si>
  <si>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</si>
  <si>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</si>
  <si>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</si>
  <si>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</si>
  <si>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</si>
  <si>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</si>
  <si>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</si>
  <si>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</si>
  <si>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</si>
  <si>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</si>
  <si>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</si>
  <si>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</si>
  <si>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</si>
  <si>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</si>
  <si>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</si>
  <si>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</si>
  <si>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</si>
  <si>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</si>
  <si>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</si>
  <si>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</si>
  <si>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</si>
  <si>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</si>
  <si>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</si>
  <si>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</si>
  <si>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</si>
  <si>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</si>
  <si>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</si>
  <si>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</si>
  <si>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</si>
  <si>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</si>
  <si>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</si>
  <si>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</si>
  <si>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</si>
  <si>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</si>
  <si>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</si>
  <si>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</si>
  <si>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</si>
  <si>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</si>
  <si>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</si>
  <si>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</si>
  <si>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</si>
  <si>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</si>
  <si>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</si>
  <si>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</si>
  <si>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</si>
  <si>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</si>
  <si>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</si>
  <si>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</si>
  <si>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</si>
  <si>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</si>
  <si>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</si>
  <si>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</si>
  <si>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</si>
  <si>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</si>
  <si>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</si>
  <si>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</si>
  <si>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</si>
  <si>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</si>
  <si>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</si>
  <si>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</si>
  <si>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</si>
  <si>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</si>
  <si>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</si>
  <si>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</si>
  <si>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</si>
  <si>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</si>
  <si>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</si>
  <si>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</si>
  <si>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</si>
  <si>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</si>
  <si>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</si>
  <si>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</si>
  <si>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</si>
  <si>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</si>
  <si>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</si>
  <si>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</si>
  <si>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</si>
  <si>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</si>
  <si>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</si>
  <si>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</si>
  <si>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</si>
  <si>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</si>
  <si>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</si>
  <si>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</si>
  <si>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</si>
  <si>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</si>
  <si>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</si>
  <si>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</si>
  <si>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</si>
  <si>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</si>
  <si>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>01.01.2007 - 31.12.2007г.</t>
  </si>
  <si>
    <t>Дата на съставяне:  25.02.2008г.</t>
  </si>
  <si>
    <t>25.02.2008г.</t>
  </si>
  <si>
    <t xml:space="preserve">Дата на съставяне:    25.02.2008г.                                  </t>
  </si>
  <si>
    <t xml:space="preserve">Дата  на съставяне: 25.02.2008г.                                                                                                                                </t>
  </si>
  <si>
    <t xml:space="preserve">Дата на съставяне: 25.02.2008г.          </t>
  </si>
  <si>
    <t>Дата на съставяне: 25.02.2008г.</t>
  </si>
  <si>
    <r>
      <t xml:space="preserve">Дата на съставяне: </t>
    </r>
    <r>
      <rPr>
        <sz val="10"/>
        <rFont val="Times New Roman"/>
        <family val="1"/>
      </rPr>
      <t>25.02.2008г.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</si>
</sst>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0">
      <selection activeCell="A25" sqref="A2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877</v>
      </c>
      <c r="F3" s="217" t="s">
        <v>2</v>
      </c>
      <c r="G3" s="172"/>
      <c r="H3" s="461">
        <v>148108289</v>
      </c>
    </row>
    <row r="4" spans="1:8" ht="15">
      <c r="A4" s="575" t="s">
        <v>3</v>
      </c>
      <c r="B4" s="581"/>
      <c r="C4" s="581"/>
      <c r="D4" s="581"/>
      <c r="E4" s="504" t="s">
        <v>862</v>
      </c>
      <c r="F4" s="577" t="s">
        <v>4</v>
      </c>
      <c r="G4" s="578"/>
      <c r="H4" s="461" t="s">
        <v>159</v>
      </c>
    </row>
    <row r="5" spans="1:8" ht="15">
      <c r="A5" s="575" t="s">
        <v>861</v>
      </c>
      <c r="B5" s="576"/>
      <c r="C5" s="576"/>
      <c r="D5" s="576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758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7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7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625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752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766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766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766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9" t="s">
        <v>871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863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D22">
      <selection activeCell="D9" sqref="D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"ПРОПЪРТИС КЕПИТАЛ ИНВЕСТМЪНТС" АДСИЦ</v>
      </c>
      <c r="C2" s="584"/>
      <c r="D2" s="584"/>
      <c r="E2" s="584"/>
      <c r="F2" s="586" t="s">
        <v>2</v>
      </c>
      <c r="G2" s="586"/>
      <c r="H2" s="526">
        <f>'справка №1-БАЛАНС'!H3</f>
        <v>148108289</v>
      </c>
    </row>
    <row r="3" spans="1:8" ht="15">
      <c r="A3" s="467" t="s">
        <v>274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01.01.2007 - 31.12.2007г.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19</v>
      </c>
      <c r="D19" s="49">
        <f>SUM(D9:D15)+D16</f>
        <v>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</v>
      </c>
      <c r="D28" s="50">
        <f>D26+D19</f>
        <v>0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</v>
      </c>
      <c r="D33" s="49">
        <f>D28-D31+D32</f>
        <v>0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</v>
      </c>
      <c r="D42" s="53">
        <f>D33+D35+D39</f>
        <v>0</v>
      </c>
      <c r="E42" s="128" t="s">
        <v>379</v>
      </c>
      <c r="F42" s="129" t="s">
        <v>380</v>
      </c>
      <c r="G42" s="53">
        <f>G39+G33</f>
        <v>19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859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381</v>
      </c>
      <c r="D48" s="582" t="s">
        <v>872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01.01.2007 - 31.12.2007г.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-641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-636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650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650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 t="s">
        <v>873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 t="s">
        <v>865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">
      <selection activeCell="L28" sqref="L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"ПРОПЪРТИС КЕПИТАЛ ИНВЕСТМЪНТС"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01.01.2007 - 31.12.2007г.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</v>
      </c>
      <c r="K16" s="60"/>
      <c r="L16" s="344">
        <f t="shared" si="1"/>
        <v>-19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650</v>
      </c>
      <c r="D28" s="60">
        <v>127</v>
      </c>
      <c r="E28" s="60"/>
      <c r="F28" s="60"/>
      <c r="G28" s="60"/>
      <c r="H28" s="60"/>
      <c r="I28" s="60"/>
      <c r="J28" s="60"/>
      <c r="K28" s="60"/>
      <c r="L28" s="344">
        <f t="shared" si="1"/>
        <v>777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</v>
      </c>
      <c r="K29" s="59">
        <f t="shared" si="6"/>
        <v>0</v>
      </c>
      <c r="L29" s="344">
        <f t="shared" si="1"/>
        <v>758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</v>
      </c>
      <c r="K32" s="59">
        <f t="shared" si="7"/>
        <v>0</v>
      </c>
      <c r="L32" s="344">
        <f t="shared" si="1"/>
        <v>758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860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521</v>
      </c>
      <c r="E38" s="590"/>
      <c r="F38" s="590" t="s">
        <v>874</v>
      </c>
      <c r="G38" s="590"/>
      <c r="H38" s="590"/>
      <c r="I38" s="590"/>
      <c r="J38" s="15" t="s">
        <v>855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">
      <selection activeCell="J56" sqref="J5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"ПРОПЪРТИС КЕПИТАЛ ИНВЕСТМЪНТС" АДСИЦ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01.01.2007 - 31.12.2007г.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 t="s">
        <v>873</v>
      </c>
      <c r="L44" s="611"/>
      <c r="M44" s="611"/>
      <c r="N44" s="611"/>
      <c r="O44" s="600" t="s">
        <v>867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87" sqref="D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"ПРОПЪРТИС КЕПИТАЛ ИНВЕСТМЪНТС" АДСИЦ</v>
      </c>
      <c r="C3" s="619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01.01.2007 - 31.12.2007г.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625</v>
      </c>
      <c r="D29" s="108">
        <v>625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127</v>
      </c>
      <c r="D38" s="105">
        <f>SUM(D39:D42)</f>
        <v>127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127</v>
      </c>
      <c r="D42" s="108">
        <v>127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752</v>
      </c>
      <c r="D43" s="104">
        <f>D24+D28+D29+D31+D30+D32+D33+D38</f>
        <v>752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752</v>
      </c>
      <c r="D44" s="103">
        <f>D43+D21+D19+D9</f>
        <v>752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</v>
      </c>
      <c r="D64" s="108"/>
      <c r="E64" s="119">
        <f t="shared" si="1"/>
        <v>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</v>
      </c>
      <c r="D66" s="103">
        <f>D52+D56+D61+D62+D63+D64</f>
        <v>0</v>
      </c>
      <c r="E66" s="119">
        <f t="shared" si="1"/>
        <v>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1</v>
      </c>
      <c r="E97" s="104">
        <f>E96+E68+E66</f>
        <v>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868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"ПРОПЪРТИС КЕПИТАЛ ИНВЕСТМЪНТС"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148108289</v>
      </c>
    </row>
    <row r="5" spans="1:9" ht="15">
      <c r="A5" s="501" t="s">
        <v>5</v>
      </c>
      <c r="B5" s="621" t="str">
        <f>'справка №1-БАЛАНС'!E5</f>
        <v>01.01.2007 - 31.12.2007г.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884</v>
      </c>
      <c r="B30" s="623" t="s">
        <v>819</v>
      </c>
      <c r="C30" s="623"/>
      <c r="D30" s="459"/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64" sqref="A1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"ПРОПЪРТИС КЕПИТАЛ ИНВЕСТМЪНТС" АДСИЦ</v>
      </c>
      <c r="C5" s="627"/>
      <c r="D5" s="627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628" t="str">
        <f>'справка №1-БАЛАНС'!E5</f>
        <v>01.01.2007 - 31.12.2007г.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885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870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Sasho</cp:lastModifiedBy>
  <cp:lastPrinted>2008-03-19T11:33:18Z</cp:lastPrinted>
  <dcterms:created xsi:type="dcterms:W3CDTF">2000-06-29T12:02:40Z</dcterms:created>
  <dcterms:modified xsi:type="dcterms:W3CDTF">2008-03-20T13:54:15Z</dcterms:modified>
  <cp:category/>
  <cp:version/>
  <cp:contentType/>
  <cp:contentStatus/>
</cp:coreProperties>
</file>