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605" activeTab="0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бележки-баланс" sheetId="6" r:id="rId6"/>
  </sheets>
  <definedNames>
    <definedName name="_xlnm.Print_Area" localSheetId="0">'Баланс'!$B$1:$D$76</definedName>
  </definedNames>
  <calcPr fullCalcOnLoad="1"/>
</workbook>
</file>

<file path=xl/sharedStrings.xml><?xml version="1.0" encoding="utf-8"?>
<sst xmlns="http://schemas.openxmlformats.org/spreadsheetml/2006/main" count="303" uniqueCount="204">
  <si>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</si>
  <si>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</si>
  <si>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</si>
  <si>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</si>
  <si>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</si>
  <si>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</si>
  <si>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</si>
  <si>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</si>
  <si>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2.Търговски и други вземания</t>
  </si>
  <si>
    <t>Общо текущи активи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</si>
  <si>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</si>
  <si>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</si>
  <si>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</si>
  <si>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</si>
  <si>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</si>
  <si>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>Общо пасиви и 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</si>
  <si>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</si>
  <si>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</si>
  <si>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</si>
  <si>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</si>
  <si>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</si>
  <si>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</si>
  <si>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</si>
  <si>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</si>
  <si>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</si>
  <si>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</si>
  <si>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</si>
  <si>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</si>
  <si>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 xml:space="preserve">          Парични  потоци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</si>
  <si>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</si>
  <si>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</si>
  <si>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</si>
  <si>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</si>
  <si>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</si>
  <si>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>Печалба</t>
  </si>
  <si>
    <t>1.1 Земи</t>
  </si>
  <si>
    <t>1.2 Сгради</t>
  </si>
  <si>
    <t>1.1 Материали</t>
  </si>
  <si>
    <t>1.2 Продукция</t>
  </si>
  <si>
    <t xml:space="preserve">  4.Текущи данъчни вземения</t>
  </si>
  <si>
    <t xml:space="preserve">  5.Разходи за бъдещи периоди</t>
  </si>
  <si>
    <t xml:space="preserve">  3.Финансов резултат от минали години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</si>
  <si>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</si>
  <si>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</si>
  <si>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</si>
  <si>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t>1.1. Продукция</t>
  </si>
  <si>
    <t>18.Извънредни приходи/разходи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</si>
  <si>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</si>
  <si>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</si>
  <si>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</si>
  <si>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</si>
  <si>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</si>
  <si>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</si>
  <si>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</si>
  <si>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</si>
  <si>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</si>
  <si>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</si>
  <si>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</si>
  <si>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</si>
  <si>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</si>
  <si>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</si>
  <si>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</si>
  <si>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</si>
  <si>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</si>
  <si>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</si>
  <si>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</si>
  <si>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>1.2. Услуги</t>
  </si>
  <si>
    <t>2. Разходи за дейността</t>
  </si>
  <si>
    <t xml:space="preserve">   а) резерв</t>
  </si>
  <si>
    <t>1. Изплатени такси</t>
  </si>
  <si>
    <t>Разходи за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</si>
  <si>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</si>
  <si>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</si>
  <si>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</si>
  <si>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19.Разходи за данъци </t>
  </si>
  <si>
    <t>1.3 Машини и оборудване</t>
  </si>
  <si>
    <t xml:space="preserve">ОТЧЕТ ЗА ВСЕОБХВАТНИЯ ДОХОД </t>
  </si>
  <si>
    <t>1.3 Стока</t>
  </si>
  <si>
    <t>2. Търговски и други вземания</t>
  </si>
  <si>
    <t>2.2 Други вземания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</si>
  <si>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</si>
  <si>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</si>
  <si>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</si>
  <si>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инв. дейност</t>
  </si>
  <si>
    <t>Нетни парични наличности от финансова дейност</t>
  </si>
  <si>
    <t>Пояснителни приложения към годишния финансов отчет  представляват неразделна част от него.</t>
  </si>
  <si>
    <t>3. Получени лихви</t>
  </si>
  <si>
    <t xml:space="preserve">2. Изплатени лихви </t>
  </si>
  <si>
    <t xml:space="preserve">                   /Николай Генчев/</t>
  </si>
  <si>
    <r>
      <t>III.</t>
    </r>
    <r>
      <rPr>
        <b/>
        <i/>
        <sz val="10"/>
        <rFont val="Arial"/>
        <family val="2"/>
      </rPr>
      <t xml:space="preserve"> Разходи за бъдещи периоди</t>
    </r>
  </si>
  <si>
    <t>Всичко активи ( І + ІІ + III )</t>
  </si>
  <si>
    <t>1. Покупка на дълготрайни активи</t>
  </si>
  <si>
    <t>Нетни парични наличности от инвестиционна дейност</t>
  </si>
  <si>
    <t xml:space="preserve">  Съдържание</t>
  </si>
  <si>
    <t xml:space="preserve">Машини и </t>
  </si>
  <si>
    <t>Съоръжения</t>
  </si>
  <si>
    <t>Транспорнти</t>
  </si>
  <si>
    <t>оборудване</t>
  </si>
  <si>
    <t>средства</t>
  </si>
  <si>
    <t xml:space="preserve">                                                ОТЧЕТ ЗА ПАРИЧНИТЕ ПОТОЦИ </t>
  </si>
  <si>
    <t xml:space="preserve">      ОТЧЕТ ЗА ПРОМЕНИТЕ В СОБСТВЕНИЯ КАПИТАЛ </t>
  </si>
  <si>
    <t>1.3.Машини, производствено оборудване и апаратура</t>
  </si>
  <si>
    <t>IІ. Отсрочени занъци</t>
  </si>
  <si>
    <t xml:space="preserve">                    /КИС М ООД/</t>
  </si>
  <si>
    <t xml:space="preserve">                     /КИС М ООД/</t>
  </si>
  <si>
    <t>Пояснителни приложения към годишния финансов отчет представляват неразделна част от него.</t>
  </si>
  <si>
    <t>Ръководител: .........................</t>
  </si>
  <si>
    <t>1.Нематериални активи</t>
  </si>
  <si>
    <t>1.Имоти, машини и съоръжения</t>
  </si>
  <si>
    <t xml:space="preserve">1.4 Съоръжения </t>
  </si>
  <si>
    <t>1.7 Разходи за придобиване и ликвидация на дълготрайни материални активи</t>
  </si>
  <si>
    <t>1.6 Стопански инвентар</t>
  </si>
  <si>
    <t>1.5 Транспортни средства</t>
  </si>
  <si>
    <t>2.Нематериални активи</t>
  </si>
  <si>
    <t>Дата: 21.10.2019 г.</t>
  </si>
  <si>
    <t>Управител на КИС М ООД: Христо Синджирлиев</t>
  </si>
  <si>
    <t>Съставител: ...........................</t>
  </si>
  <si>
    <t>Всичко собствен капитал</t>
  </si>
  <si>
    <r>
      <t>ІІ.</t>
    </r>
    <r>
      <rPr>
        <b/>
        <i/>
        <sz val="10"/>
        <rFont val="Arial"/>
        <family val="2"/>
      </rPr>
      <t>Текущи пасиви</t>
    </r>
  </si>
  <si>
    <t xml:space="preserve">                                   ОТЧЕТ ЗА ФИНАНСОВОТО СЪСТОЯНИЕ </t>
  </si>
  <si>
    <t xml:space="preserve"> ЗА ТРЕТОТО ТРИМЕСЕЧИЕ НА 2019 година  
</t>
  </si>
  <si>
    <t>1.2. Наеми</t>
  </si>
  <si>
    <t xml:space="preserve">1.3. Други </t>
  </si>
  <si>
    <t>и незавършено производство</t>
  </si>
  <si>
    <t>2.1. Разходи за суровини и материали</t>
  </si>
  <si>
    <t xml:space="preserve">1.4. Увеличение на запасите от продукция </t>
  </si>
  <si>
    <t>2.2. Разходи за персонала</t>
  </si>
  <si>
    <t>2.3. Разходи за амортизации</t>
  </si>
  <si>
    <t>2.4. Разходи за външни услуги</t>
  </si>
  <si>
    <t xml:space="preserve">2.5. Обезценка на вземания и стоки </t>
  </si>
  <si>
    <t>2.6. Други разходи за дейността</t>
  </si>
  <si>
    <t>4.Финансови приходи/разходи</t>
  </si>
  <si>
    <t>3. Печалба</t>
  </si>
  <si>
    <t>1. Приходи от продажби, в това число</t>
  </si>
  <si>
    <t>5. Печалба преди облагане с данъци</t>
  </si>
  <si>
    <t>6. Данък печалба</t>
  </si>
  <si>
    <t>7. Отсрочени данъци</t>
  </si>
  <si>
    <t>8. Нетна печалба/загуба от дейността</t>
  </si>
  <si>
    <t>9. Нетна печалба/загуба за периода</t>
  </si>
  <si>
    <t>10. Друг всеобхватен доход</t>
  </si>
  <si>
    <t>11. Общо всеобхватен доход</t>
  </si>
  <si>
    <t>Ръководител: ...........................</t>
  </si>
  <si>
    <t>Съставител: ............................</t>
  </si>
  <si>
    <t xml:space="preserve">                      /Николай Генчев/</t>
  </si>
  <si>
    <t>Ръководител: ............................</t>
  </si>
  <si>
    <t>А. Салдо на 1 януари 2019 г.</t>
  </si>
  <si>
    <t>1. Разпределение на печалбата за:</t>
  </si>
  <si>
    <t>2. Нетна печалба</t>
  </si>
  <si>
    <t>Б. Салдо към 30 септември 2019 г.</t>
  </si>
  <si>
    <t>Ръководител: .............................</t>
  </si>
  <si>
    <t xml:space="preserve">  ЗА ТРЕТО ТРИМЕСЕЧИЕ НА 2019 година  </t>
  </si>
  <si>
    <t xml:space="preserve">                       /КИС М ООД/</t>
  </si>
  <si>
    <t xml:space="preserve">                        /Николай Генчев/</t>
  </si>
  <si>
    <t>А. Парични потоци от оперативна дейност</t>
  </si>
  <si>
    <t>1. Парични постъпления от клиенти</t>
  </si>
  <si>
    <t>2. Парични плащания на доставчици</t>
  </si>
  <si>
    <t xml:space="preserve">               "ЕЛЕКТРОМЕТАЛ" АД, гр. ПАЗАРДЖИК, ул. "МИЛЬО ВОЙВОДА" 1</t>
  </si>
  <si>
    <t xml:space="preserve">                                           ЗА ТРЕТО ТРИМЕСЕЧИЕ НА 2019 година  </t>
  </si>
  <si>
    <t xml:space="preserve">3. Парични плащания за персонал </t>
  </si>
  <si>
    <t>4. Други ппащания /постъпления от оперативна дейност</t>
  </si>
  <si>
    <t>5. Платени данъци върху печалбата</t>
  </si>
  <si>
    <t>6. Платени други данъци и такси</t>
  </si>
  <si>
    <t>Б. Парични потоци от инвестиционна дейност</t>
  </si>
  <si>
    <t>Нетни парични наличности от оперативна дейност</t>
  </si>
  <si>
    <t xml:space="preserve">                     /Николай Генчев/</t>
  </si>
  <si>
    <t>В. Парични потоци от финансова дейност</t>
  </si>
  <si>
    <t>1.3 Машини, производствено оборудване и апаратура</t>
  </si>
  <si>
    <t>1. Материални запаси</t>
  </si>
  <si>
    <t>3. Пари и парични еквиваленти</t>
  </si>
  <si>
    <t>4. Текущи данъчни вземения</t>
  </si>
  <si>
    <t>5. Разходи за бъдещи периоди</t>
  </si>
  <si>
    <t xml:space="preserve">            СПРАВКА /БЕЛЕЖКИ/ КЪМ ОТЧЕТ ЗА ФИНАНСОВОТО СЪСТОЯНИЕ </t>
  </si>
  <si>
    <t xml:space="preserve">            "ЕЛЕКТРОМЕТАЛ" АД, гр. ПАЗАРДЖИК, ул. "МИЛЬО ВОЙВОДА" 1</t>
  </si>
  <si>
    <t>1. Основен капитал</t>
  </si>
  <si>
    <t xml:space="preserve">2. Резерви </t>
  </si>
  <si>
    <t>3. Неразпределена печалба за мин.години</t>
  </si>
  <si>
    <t>4. Финансов резултат от текущата година</t>
  </si>
  <si>
    <r>
      <t xml:space="preserve">І. </t>
    </r>
    <r>
      <rPr>
        <b/>
        <i/>
        <sz val="10"/>
        <rFont val="Arial"/>
        <family val="2"/>
      </rPr>
      <t>Нетекущи</t>
    </r>
  </si>
  <si>
    <r>
      <t xml:space="preserve">ІІ. </t>
    </r>
    <r>
      <rPr>
        <b/>
        <i/>
        <sz val="10"/>
        <rFont val="Arial"/>
        <family val="2"/>
      </rPr>
      <t>Текущи пасиви</t>
    </r>
  </si>
  <si>
    <t>1. Задължения към свързани предприятия</t>
  </si>
  <si>
    <t>2. Други</t>
  </si>
  <si>
    <t>2. Търговски и други задължения</t>
  </si>
  <si>
    <t>2.1. Задължения към доставчици и клиенти</t>
  </si>
  <si>
    <t>3. Текущи задължения за СО</t>
  </si>
  <si>
    <t>4. Данъчни задължения</t>
  </si>
  <si>
    <t>5. Задължения към персонала</t>
  </si>
  <si>
    <t>6. Други</t>
  </si>
  <si>
    <t>Съставител: ..............................</t>
  </si>
  <si>
    <t>Към 01.01.2018 година</t>
  </si>
  <si>
    <t>За предходната година - 2018г.</t>
  </si>
  <si>
    <t>Крайно салдо - балансова стойност</t>
  </si>
  <si>
    <t>Към 31.12.2018 година</t>
  </si>
  <si>
    <t>За текущата година - 2019г.</t>
  </si>
  <si>
    <t>Към 30.09.2019 година</t>
  </si>
  <si>
    <t>"ЕЛЕКТРОМЕТАЛ" АД, гр. ПАЗАРДЖИК , ул. "МИЛЬО ВОЙВОДА" 1</t>
  </si>
  <si>
    <t xml:space="preserve">ЗА ТРЕТО ТРИМЕСЕЧИЕ НА 2019 година  </t>
  </si>
  <si>
    <t>1. Търговски и други задължения</t>
  </si>
  <si>
    <t>3. Данъчни задължения</t>
  </si>
  <si>
    <t>4. Задължения към персонала</t>
  </si>
  <si>
    <t>5. Други</t>
  </si>
  <si>
    <t>2. Текущи задължения за СО</t>
  </si>
  <si>
    <t>1.1 Задължения към доставчици и клиенти</t>
  </si>
  <si>
    <t xml:space="preserve">   "ЕЛЕКТРОМЕТАЛ" АД, ЕИК: 822105225, ГР. ПАЗАРДЖИК, УЛ. "МИЛЬО ВОЙВОДА" 1</t>
  </si>
  <si>
    <t xml:space="preserve">  "ЕЛЕКТРОМЕТАЛ" АД, ЕИК: 822105225, ГР. ПАЗАРДЖИК, УЛ. "МИЛЬО ВОЙВОДА" 1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</si>
</sst>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\-_);_(@_)"/>
  </numFmts>
  <fonts count="4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Tim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" fillId="33" borderId="18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77" fontId="2" fillId="0" borderId="11" xfId="0" applyNumberFormat="1" applyFont="1" applyBorder="1" applyAlignment="1">
      <alignment horizontal="right"/>
    </xf>
    <xf numFmtId="177" fontId="0" fillId="0" borderId="10" xfId="0" applyNumberForma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0" fillId="0" borderId="10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 horizontal="right"/>
    </xf>
    <xf numFmtId="177" fontId="0" fillId="0" borderId="11" xfId="0" applyNumberFormat="1" applyFill="1" applyBorder="1" applyAlignment="1">
      <alignment horizontal="right"/>
    </xf>
    <xf numFmtId="177" fontId="4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5" xfId="0" applyFont="1" applyBorder="1" applyAlignment="1">
      <alignment/>
    </xf>
    <xf numFmtId="177" fontId="0" fillId="0" borderId="10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10" fillId="35" borderId="18" xfId="33" applyFont="1" applyFill="1" applyBorder="1" applyAlignment="1" applyProtection="1">
      <alignment horizontal="left" vertical="top" wrapText="1"/>
      <protection/>
    </xf>
    <xf numFmtId="0" fontId="0" fillId="33" borderId="26" xfId="0" applyFill="1" applyBorder="1" applyAlignment="1">
      <alignment horizontal="center"/>
    </xf>
    <xf numFmtId="0" fontId="0" fillId="0" borderId="18" xfId="0" applyBorder="1" applyAlignment="1">
      <alignment wrapText="1"/>
    </xf>
    <xf numFmtId="49" fontId="9" fillId="0" borderId="18" xfId="0" applyNumberFormat="1" applyFont="1" applyFill="1" applyBorder="1" applyAlignment="1">
      <alignment wrapText="1"/>
    </xf>
    <xf numFmtId="0" fontId="2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26" xfId="0" applyBorder="1" applyAlignment="1">
      <alignment/>
    </xf>
    <xf numFmtId="177" fontId="0" fillId="0" borderId="26" xfId="0" applyNumberFormat="1" applyBorder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34" borderId="30" xfId="0" applyFill="1" applyBorder="1" applyAlignment="1">
      <alignment/>
    </xf>
    <xf numFmtId="0" fontId="0" fillId="0" borderId="18" xfId="0" applyBorder="1" applyAlignment="1">
      <alignment horizontal="left"/>
    </xf>
    <xf numFmtId="0" fontId="2" fillId="0" borderId="26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8" xfId="0" applyBorder="1" applyAlignment="1">
      <alignment/>
    </xf>
    <xf numFmtId="0" fontId="0" fillId="0" borderId="18" xfId="0" applyFont="1" applyBorder="1" applyAlignment="1">
      <alignment/>
    </xf>
    <xf numFmtId="0" fontId="0" fillId="0" borderId="31" xfId="0" applyBorder="1" applyAlignment="1">
      <alignment/>
    </xf>
    <xf numFmtId="0" fontId="2" fillId="0" borderId="19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8" xfId="0" applyFont="1" applyFill="1" applyBorder="1" applyAlignment="1">
      <alignment/>
    </xf>
    <xf numFmtId="177" fontId="2" fillId="0" borderId="26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/>
    </xf>
    <xf numFmtId="0" fontId="9" fillId="0" borderId="0" xfId="0" applyFont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Fill="1" applyBorder="1" applyAlignment="1">
      <alignment/>
    </xf>
    <xf numFmtId="177" fontId="0" fillId="0" borderId="26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77" fontId="2" fillId="0" borderId="26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40" xfId="0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177" fontId="0" fillId="0" borderId="26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177" fontId="2" fillId="0" borderId="26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177" fontId="0" fillId="0" borderId="28" xfId="0" applyNumberFormat="1" applyFill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37" xfId="0" applyNumberFormat="1" applyFont="1" applyBorder="1" applyAlignment="1">
      <alignment horizontal="right"/>
    </xf>
    <xf numFmtId="177" fontId="2" fillId="0" borderId="37" xfId="0" applyNumberFormat="1" applyFont="1" applyBorder="1" applyAlignment="1">
      <alignment/>
    </xf>
    <xf numFmtId="0" fontId="2" fillId="0" borderId="41" xfId="0" applyFont="1" applyBorder="1" applyAlignment="1">
      <alignment/>
    </xf>
    <xf numFmtId="177" fontId="2" fillId="0" borderId="42" xfId="0" applyNumberFormat="1" applyFont="1" applyBorder="1" applyAlignment="1">
      <alignment horizontal="right"/>
    </xf>
    <xf numFmtId="177" fontId="2" fillId="0" borderId="43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Баланс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6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1.7109375" style="0" customWidth="1"/>
    <col min="2" max="2" width="38.421875" style="0" customWidth="1"/>
    <col min="3" max="3" width="19.8515625" style="0" customWidth="1"/>
    <col min="4" max="4" width="21.28125" style="0" customWidth="1"/>
  </cols>
  <sheetData>
    <row r="1" spans="2:4" s="9" customFormat="1" ht="15.75" customHeight="1">
      <c r="B1" s="150" t="s">
        <v>202</v>
      </c>
      <c r="C1" s="150"/>
      <c r="D1" s="150"/>
    </row>
    <row r="3" spans="2:4" s="9" customFormat="1" ht="12.75">
      <c r="B3" s="149" t="s">
        <v>119</v>
      </c>
      <c r="C3" s="149"/>
      <c r="D3" s="149"/>
    </row>
    <row r="4" spans="2:4" s="9" customFormat="1" ht="12.75" customHeight="1">
      <c r="B4" s="148" t="s">
        <v>120</v>
      </c>
      <c r="C4" s="148"/>
      <c r="D4" s="148"/>
    </row>
    <row r="5" ht="13.5" thickBot="1">
      <c r="D5" s="1" t="s">
        <v>4</v>
      </c>
    </row>
    <row r="6" spans="2:4" ht="12.75">
      <c r="B6" s="10" t="s">
        <v>0</v>
      </c>
      <c r="C6" s="11" t="s">
        <v>1</v>
      </c>
      <c r="D6" s="11" t="s">
        <v>3</v>
      </c>
    </row>
    <row r="7" spans="2:4" ht="12.75">
      <c r="B7" s="12"/>
      <c r="C7" s="13">
        <v>2019</v>
      </c>
      <c r="D7" s="13">
        <v>2018</v>
      </c>
    </row>
    <row r="8" spans="2:4" ht="12.75">
      <c r="B8" s="12"/>
      <c r="C8" s="13" t="s">
        <v>2</v>
      </c>
      <c r="D8" s="13" t="s">
        <v>2</v>
      </c>
    </row>
    <row r="9" spans="2:4" ht="12.75">
      <c r="B9" s="26" t="s">
        <v>7</v>
      </c>
      <c r="C9" s="21"/>
      <c r="D9" s="61"/>
    </row>
    <row r="10" spans="2:4" ht="12.75">
      <c r="B10" s="27" t="s">
        <v>42</v>
      </c>
      <c r="C10" s="2"/>
      <c r="D10" s="58"/>
    </row>
    <row r="11" spans="2:4" ht="12.75">
      <c r="B11" s="27" t="s">
        <v>108</v>
      </c>
      <c r="C11" s="2"/>
      <c r="D11" s="58"/>
    </row>
    <row r="12" spans="2:4" ht="12.75">
      <c r="B12" s="59" t="s">
        <v>35</v>
      </c>
      <c r="C12" s="2">
        <v>68</v>
      </c>
      <c r="D12" s="58">
        <v>68</v>
      </c>
    </row>
    <row r="13" spans="2:4" ht="12.75">
      <c r="B13" s="59" t="s">
        <v>36</v>
      </c>
      <c r="C13" s="2">
        <v>87</v>
      </c>
      <c r="D13" s="58">
        <v>101</v>
      </c>
    </row>
    <row r="14" spans="2:4" ht="12.75" hidden="1">
      <c r="B14" s="59" t="s">
        <v>75</v>
      </c>
      <c r="C14" s="2"/>
      <c r="D14" s="58"/>
    </row>
    <row r="15" spans="2:4" ht="25.5">
      <c r="B15" s="62" t="s">
        <v>101</v>
      </c>
      <c r="C15" s="2"/>
      <c r="D15" s="58">
        <v>1</v>
      </c>
    </row>
    <row r="16" spans="2:4" ht="12.75">
      <c r="B16" s="59" t="s">
        <v>109</v>
      </c>
      <c r="C16" s="2"/>
      <c r="D16" s="58"/>
    </row>
    <row r="17" spans="2:4" ht="12.75">
      <c r="B17" s="59" t="s">
        <v>112</v>
      </c>
      <c r="C17" s="2">
        <v>9</v>
      </c>
      <c r="D17" s="58">
        <v>12</v>
      </c>
    </row>
    <row r="18" spans="2:4" ht="12.75">
      <c r="B18" s="59" t="s">
        <v>111</v>
      </c>
      <c r="C18" s="2">
        <v>8</v>
      </c>
      <c r="D18" s="58">
        <v>10</v>
      </c>
    </row>
    <row r="19" spans="2:4" ht="38.25">
      <c r="B19" s="60" t="s">
        <v>110</v>
      </c>
      <c r="C19" s="2">
        <v>88</v>
      </c>
      <c r="D19" s="58">
        <v>88</v>
      </c>
    </row>
    <row r="20" spans="2:4" ht="12.75">
      <c r="B20" s="27" t="s">
        <v>113</v>
      </c>
      <c r="C20" s="2">
        <v>1</v>
      </c>
      <c r="D20" s="58">
        <v>1</v>
      </c>
    </row>
    <row r="21" spans="2:4" ht="12.75">
      <c r="B21" s="63" t="s">
        <v>102</v>
      </c>
      <c r="C21" s="2">
        <v>2</v>
      </c>
      <c r="D21" s="58">
        <v>2</v>
      </c>
    </row>
    <row r="22" spans="2:4" ht="12.75">
      <c r="B22" s="27" t="s">
        <v>6</v>
      </c>
      <c r="C22" s="8">
        <f>SUM(C11:C21)</f>
        <v>263</v>
      </c>
      <c r="D22" s="64">
        <f>SUM(D11:D21)</f>
        <v>283</v>
      </c>
    </row>
    <row r="23" spans="2:4" ht="12.75">
      <c r="B23" s="27" t="s">
        <v>43</v>
      </c>
      <c r="C23" s="2"/>
      <c r="D23" s="58"/>
    </row>
    <row r="24" spans="2:4" ht="12.75">
      <c r="B24" s="65" t="s">
        <v>167</v>
      </c>
      <c r="C24" s="2"/>
      <c r="D24" s="58"/>
    </row>
    <row r="25" spans="2:4" ht="12.75">
      <c r="B25" s="59" t="s">
        <v>37</v>
      </c>
      <c r="C25" s="2">
        <v>29</v>
      </c>
      <c r="D25" s="58">
        <v>30</v>
      </c>
    </row>
    <row r="26" spans="2:4" ht="12.75">
      <c r="B26" s="59" t="s">
        <v>38</v>
      </c>
      <c r="C26" s="2">
        <v>46</v>
      </c>
      <c r="D26" s="58">
        <v>3</v>
      </c>
    </row>
    <row r="27" spans="2:4" ht="12.75">
      <c r="B27" s="59" t="s">
        <v>77</v>
      </c>
      <c r="C27" s="2">
        <v>13</v>
      </c>
      <c r="D27" s="58">
        <v>13</v>
      </c>
    </row>
    <row r="28" spans="2:4" ht="12.75" hidden="1">
      <c r="B28" s="65" t="s">
        <v>8</v>
      </c>
      <c r="C28" s="2"/>
      <c r="D28" s="58"/>
    </row>
    <row r="29" spans="2:4" s="39" customFormat="1" ht="12.75">
      <c r="B29" s="66" t="s">
        <v>78</v>
      </c>
      <c r="C29" s="6"/>
      <c r="D29" s="67"/>
    </row>
    <row r="30" spans="2:4" ht="12.75">
      <c r="B30" s="59" t="s">
        <v>63</v>
      </c>
      <c r="C30" s="2">
        <v>45</v>
      </c>
      <c r="D30" s="58">
        <v>34</v>
      </c>
    </row>
    <row r="31" spans="2:4" ht="12.75">
      <c r="B31" s="59" t="s">
        <v>79</v>
      </c>
      <c r="C31" s="2"/>
      <c r="D31" s="58">
        <v>2</v>
      </c>
    </row>
    <row r="32" spans="2:4" ht="12.75">
      <c r="B32" s="65" t="s">
        <v>168</v>
      </c>
      <c r="C32" s="2">
        <v>681</v>
      </c>
      <c r="D32" s="58">
        <v>726</v>
      </c>
    </row>
    <row r="33" spans="2:4" ht="12.75" hidden="1">
      <c r="B33" s="29" t="s">
        <v>39</v>
      </c>
      <c r="C33" s="5"/>
      <c r="D33" s="68"/>
    </row>
    <row r="34" spans="2:4" ht="12.75" hidden="1">
      <c r="B34" s="29" t="s">
        <v>40</v>
      </c>
      <c r="C34" s="5"/>
      <c r="D34" s="68"/>
    </row>
    <row r="35" spans="2:4" ht="12.75">
      <c r="B35" s="27" t="s">
        <v>9</v>
      </c>
      <c r="C35" s="8">
        <f>SUM(C24:C34)</f>
        <v>814</v>
      </c>
      <c r="D35" s="64">
        <f>SUM(D24:D34)</f>
        <v>808</v>
      </c>
    </row>
    <row r="36" spans="2:4" ht="12.75">
      <c r="B36" s="28" t="s">
        <v>89</v>
      </c>
      <c r="C36" s="14"/>
      <c r="D36" s="69">
        <v>1</v>
      </c>
    </row>
    <row r="37" spans="2:4" ht="13.5" thickBot="1">
      <c r="B37" s="31" t="s">
        <v>90</v>
      </c>
      <c r="C37" s="32">
        <f>C22+C35+C36</f>
        <v>1077</v>
      </c>
      <c r="D37" s="70">
        <f>D22+D35+D36</f>
        <v>1092</v>
      </c>
    </row>
    <row r="38" s="3" customFormat="1" ht="12.75"/>
    <row r="39" spans="2:4" s="3" customFormat="1" ht="12.75">
      <c r="B39" s="19"/>
      <c r="C39" s="19"/>
      <c r="D39" s="19"/>
    </row>
    <row r="40" s="3" customFormat="1" ht="13.5" thickBot="1"/>
    <row r="41" spans="2:4" ht="12.75">
      <c r="B41" s="33" t="s">
        <v>14</v>
      </c>
      <c r="C41" s="34"/>
      <c r="D41" s="75"/>
    </row>
    <row r="42" spans="2:4" ht="12.75">
      <c r="B42" s="76" t="s">
        <v>173</v>
      </c>
      <c r="C42" s="45">
        <v>65</v>
      </c>
      <c r="D42" s="71">
        <v>65</v>
      </c>
    </row>
    <row r="43" spans="2:4" ht="12.75">
      <c r="B43" s="76" t="s">
        <v>174</v>
      </c>
      <c r="C43" s="45">
        <v>994</v>
      </c>
      <c r="D43" s="71">
        <v>971</v>
      </c>
    </row>
    <row r="44" spans="2:4" ht="12.75" hidden="1">
      <c r="B44" s="76" t="s">
        <v>41</v>
      </c>
      <c r="C44" s="46"/>
      <c r="D44" s="72"/>
    </row>
    <row r="45" spans="2:4" ht="12.75">
      <c r="B45" s="76" t="s">
        <v>175</v>
      </c>
      <c r="C45" s="46"/>
      <c r="D45" s="72"/>
    </row>
    <row r="46" spans="2:7" ht="12.75">
      <c r="B46" s="76" t="s">
        <v>176</v>
      </c>
      <c r="C46" s="45">
        <v>5</v>
      </c>
      <c r="D46" s="71">
        <v>23</v>
      </c>
      <c r="G46" s="22"/>
    </row>
    <row r="47" spans="2:4" ht="12.75">
      <c r="B47" s="27" t="s">
        <v>117</v>
      </c>
      <c r="C47" s="44">
        <f>SUM(C42:C46)</f>
        <v>1064</v>
      </c>
      <c r="D47" s="77">
        <f>SUM(D42:D46)</f>
        <v>1059</v>
      </c>
    </row>
    <row r="48" spans="2:4" ht="12.75">
      <c r="B48" s="35" t="s">
        <v>10</v>
      </c>
      <c r="C48" s="15"/>
      <c r="D48" s="78"/>
    </row>
    <row r="49" spans="2:4" ht="12.75" hidden="1">
      <c r="B49" s="28" t="s">
        <v>44</v>
      </c>
      <c r="C49" s="4"/>
      <c r="D49" s="79"/>
    </row>
    <row r="50" spans="2:4" ht="12.75" hidden="1">
      <c r="B50" s="30" t="s">
        <v>64</v>
      </c>
      <c r="C50" s="5"/>
      <c r="D50" s="68"/>
    </row>
    <row r="51" spans="2:4" ht="12.75" hidden="1">
      <c r="B51" s="30" t="s">
        <v>65</v>
      </c>
      <c r="C51" s="5"/>
      <c r="D51" s="68"/>
    </row>
    <row r="52" spans="2:4" ht="12.75" hidden="1">
      <c r="B52" s="27" t="s">
        <v>11</v>
      </c>
      <c r="C52" s="8">
        <f>SUM(C50:C51)</f>
        <v>0</v>
      </c>
      <c r="D52" s="64">
        <f>SUM(D50:D51)</f>
        <v>0</v>
      </c>
    </row>
    <row r="53" spans="2:4" ht="12.75">
      <c r="B53" s="28" t="s">
        <v>118</v>
      </c>
      <c r="C53" s="4"/>
      <c r="D53" s="79"/>
    </row>
    <row r="54" spans="2:4" ht="12.75" hidden="1">
      <c r="B54" s="30" t="s">
        <v>64</v>
      </c>
      <c r="C54" s="5">
        <v>0</v>
      </c>
      <c r="D54" s="68">
        <v>0</v>
      </c>
    </row>
    <row r="55" spans="2:4" ht="12.75">
      <c r="B55" s="80" t="s">
        <v>196</v>
      </c>
      <c r="C55" s="2"/>
      <c r="D55" s="58"/>
    </row>
    <row r="56" spans="2:4" ht="12.75">
      <c r="B56" s="80" t="s">
        <v>201</v>
      </c>
      <c r="C56" s="2"/>
      <c r="D56" s="58">
        <v>18</v>
      </c>
    </row>
    <row r="57" spans="2:4" ht="12.75">
      <c r="B57" s="80" t="s">
        <v>200</v>
      </c>
      <c r="C57" s="2">
        <v>1</v>
      </c>
      <c r="D57" s="58">
        <v>1</v>
      </c>
    </row>
    <row r="58" spans="2:4" ht="12.75">
      <c r="B58" s="59" t="s">
        <v>197</v>
      </c>
      <c r="C58" s="2">
        <v>4</v>
      </c>
      <c r="D58" s="58">
        <v>5</v>
      </c>
    </row>
    <row r="59" spans="2:4" ht="12.75">
      <c r="B59" s="59" t="s">
        <v>198</v>
      </c>
      <c r="C59" s="2">
        <v>7</v>
      </c>
      <c r="D59" s="58">
        <v>8</v>
      </c>
    </row>
    <row r="60" spans="2:7" ht="12.75">
      <c r="B60" s="59" t="s">
        <v>199</v>
      </c>
      <c r="C60" s="2">
        <v>1</v>
      </c>
      <c r="D60" s="58">
        <v>1</v>
      </c>
      <c r="G60" s="23"/>
    </row>
    <row r="61" spans="2:4" ht="12.75">
      <c r="B61" s="27" t="s">
        <v>12</v>
      </c>
      <c r="C61" s="8">
        <f>SUM(C56:C60,C54)</f>
        <v>13</v>
      </c>
      <c r="D61" s="64">
        <f>SUM(D56:D60,D54)</f>
        <v>33</v>
      </c>
    </row>
    <row r="62" spans="2:4" ht="12.75">
      <c r="B62" s="27" t="s">
        <v>13</v>
      </c>
      <c r="C62" s="8">
        <f>C52+C61</f>
        <v>13</v>
      </c>
      <c r="D62" s="64">
        <f>D52+D61</f>
        <v>33</v>
      </c>
    </row>
    <row r="63" spans="2:4" ht="13.5" thickBot="1">
      <c r="B63" s="31" t="s">
        <v>15</v>
      </c>
      <c r="C63" s="32">
        <f>SUM(C62,C47)</f>
        <v>1077</v>
      </c>
      <c r="D63" s="70">
        <f>SUM(D62,D47)</f>
        <v>1092</v>
      </c>
    </row>
    <row r="64" spans="2:4" ht="12.75">
      <c r="B64" s="19"/>
      <c r="C64" s="19"/>
      <c r="D64" s="19"/>
    </row>
    <row r="65" spans="2:4" ht="12.75" customHeight="1">
      <c r="B65" s="151" t="s">
        <v>105</v>
      </c>
      <c r="C65" s="151"/>
      <c r="D65" s="151"/>
    </row>
    <row r="66" spans="2:4" ht="12.75" customHeight="1">
      <c r="B66" s="74"/>
      <c r="C66" s="74"/>
      <c r="D66" s="74"/>
    </row>
    <row r="67" ht="12" customHeight="1"/>
    <row r="68" spans="2:3" ht="12.75">
      <c r="B68" s="20" t="s">
        <v>114</v>
      </c>
      <c r="C68" t="s">
        <v>116</v>
      </c>
    </row>
    <row r="69" ht="12.75">
      <c r="C69" t="s">
        <v>104</v>
      </c>
    </row>
    <row r="70" spans="3:5" ht="15">
      <c r="C70" s="147" t="s">
        <v>115</v>
      </c>
      <c r="D70" s="147"/>
      <c r="E70" s="147"/>
    </row>
    <row r="71" spans="3:5" ht="15">
      <c r="C71" s="73"/>
      <c r="D71" s="73"/>
      <c r="E71" s="73"/>
    </row>
    <row r="73" ht="12.75">
      <c r="C73" t="s">
        <v>106</v>
      </c>
    </row>
    <row r="74" ht="12.75">
      <c r="C74" t="s">
        <v>88</v>
      </c>
    </row>
    <row r="75" ht="12" customHeight="1">
      <c r="B75" s="20"/>
    </row>
    <row r="76" ht="12.75">
      <c r="B76" s="53"/>
    </row>
  </sheetData>
  <sheetProtection/>
  <mergeCells count="5">
    <mergeCell ref="C70:E70"/>
    <mergeCell ref="B4:D4"/>
    <mergeCell ref="B3:D3"/>
    <mergeCell ref="B1:D1"/>
    <mergeCell ref="B65:D65"/>
  </mergeCells>
  <printOptions/>
  <pageMargins left="1.141732283464567" right="0.5511811023622047" top="0.2362204724409449" bottom="0.3937007874015748" header="0.1574803149606299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9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3.00390625" style="0" customWidth="1"/>
    <col min="2" max="2" width="37.421875" style="0" customWidth="1"/>
    <col min="3" max="3" width="21.57421875" style="0" customWidth="1"/>
    <col min="4" max="4" width="22.421875" style="0" customWidth="1"/>
    <col min="5" max="5" width="12.8515625" style="0" customWidth="1"/>
  </cols>
  <sheetData>
    <row r="1" spans="2:4" ht="15.75" customHeight="1">
      <c r="B1" s="149" t="s">
        <v>203</v>
      </c>
      <c r="C1" s="149"/>
      <c r="D1" s="149"/>
    </row>
    <row r="3" spans="2:4" ht="12.75">
      <c r="B3" s="150" t="s">
        <v>76</v>
      </c>
      <c r="C3" s="150"/>
      <c r="D3" s="150"/>
    </row>
    <row r="4" spans="2:4" ht="12.75" customHeight="1">
      <c r="B4" s="148" t="s">
        <v>120</v>
      </c>
      <c r="C4" s="148"/>
      <c r="D4" s="148"/>
    </row>
    <row r="5" ht="13.5" thickBot="1">
      <c r="D5" s="1" t="s">
        <v>4</v>
      </c>
    </row>
    <row r="6" spans="2:4" ht="12.75">
      <c r="B6" s="153" t="s">
        <v>93</v>
      </c>
      <c r="C6" s="83" t="s">
        <v>1</v>
      </c>
      <c r="D6" s="84" t="s">
        <v>3</v>
      </c>
    </row>
    <row r="7" spans="2:4" ht="12.75">
      <c r="B7" s="154"/>
      <c r="C7" s="85">
        <v>2019</v>
      </c>
      <c r="D7" s="86">
        <v>2018</v>
      </c>
    </row>
    <row r="8" spans="2:4" ht="12.75">
      <c r="B8" s="155"/>
      <c r="C8" s="85" t="s">
        <v>2</v>
      </c>
      <c r="D8" s="86" t="s">
        <v>2</v>
      </c>
    </row>
    <row r="9" spans="2:4" ht="16.5" customHeight="1">
      <c r="B9" s="87" t="s">
        <v>133</v>
      </c>
      <c r="C9" s="88">
        <f>C10+C12+C13+C14</f>
        <v>155</v>
      </c>
      <c r="D9" s="89">
        <f>D10+D12+D13</f>
        <v>150</v>
      </c>
    </row>
    <row r="10" spans="2:4" ht="15" customHeight="1">
      <c r="B10" s="90" t="s">
        <v>45</v>
      </c>
      <c r="C10" s="91"/>
      <c r="D10" s="92">
        <v>5</v>
      </c>
    </row>
    <row r="11" spans="2:4" ht="15" customHeight="1" hidden="1">
      <c r="B11" s="90" t="s">
        <v>66</v>
      </c>
      <c r="C11" s="91"/>
      <c r="D11" s="92"/>
    </row>
    <row r="12" spans="2:4" ht="15.75" customHeight="1">
      <c r="B12" s="90" t="s">
        <v>121</v>
      </c>
      <c r="C12" s="91">
        <v>135</v>
      </c>
      <c r="D12" s="92">
        <v>145</v>
      </c>
    </row>
    <row r="13" spans="2:4" ht="15.75" customHeight="1">
      <c r="B13" s="90" t="s">
        <v>122</v>
      </c>
      <c r="C13" s="91"/>
      <c r="D13" s="92"/>
    </row>
    <row r="14" spans="2:4" ht="16.5" customHeight="1">
      <c r="B14" s="93" t="s">
        <v>125</v>
      </c>
      <c r="C14" s="94">
        <v>20</v>
      </c>
      <c r="D14" s="95"/>
    </row>
    <row r="15" spans="2:4" ht="16.5" customHeight="1">
      <c r="B15" s="96" t="s">
        <v>123</v>
      </c>
      <c r="C15" s="94"/>
      <c r="D15" s="95"/>
    </row>
    <row r="16" spans="2:4" ht="16.5" customHeight="1">
      <c r="B16" s="82" t="s">
        <v>67</v>
      </c>
      <c r="C16" s="97">
        <f>SUM(C17:C23)</f>
        <v>149</v>
      </c>
      <c r="D16" s="98">
        <f>SUM(D17:D23)</f>
        <v>124</v>
      </c>
    </row>
    <row r="17" spans="2:4" ht="15" customHeight="1">
      <c r="B17" s="90" t="s">
        <v>124</v>
      </c>
      <c r="C17" s="91">
        <v>6</v>
      </c>
      <c r="D17" s="92">
        <v>8</v>
      </c>
    </row>
    <row r="18" spans="2:4" ht="16.5" customHeight="1">
      <c r="B18" s="90" t="s">
        <v>126</v>
      </c>
      <c r="C18" s="91">
        <v>65</v>
      </c>
      <c r="D18" s="92">
        <v>48</v>
      </c>
    </row>
    <row r="19" spans="2:4" ht="16.5" customHeight="1">
      <c r="B19" s="90" t="s">
        <v>127</v>
      </c>
      <c r="C19" s="91">
        <v>20</v>
      </c>
      <c r="D19" s="92">
        <v>21</v>
      </c>
    </row>
    <row r="20" spans="2:4" ht="18" customHeight="1">
      <c r="B20" s="90" t="s">
        <v>128</v>
      </c>
      <c r="C20" s="91">
        <v>47</v>
      </c>
      <c r="D20" s="92">
        <v>47</v>
      </c>
    </row>
    <row r="21" spans="2:4" ht="14.25" customHeight="1">
      <c r="B21" s="90" t="s">
        <v>129</v>
      </c>
      <c r="C21" s="91"/>
      <c r="D21" s="92"/>
    </row>
    <row r="22" spans="2:4" ht="14.25" customHeight="1">
      <c r="B22" s="90" t="s">
        <v>130</v>
      </c>
      <c r="C22" s="91">
        <v>11</v>
      </c>
      <c r="D22" s="92"/>
    </row>
    <row r="23" spans="2:4" ht="15.75" customHeight="1" hidden="1">
      <c r="B23" s="99" t="s">
        <v>73</v>
      </c>
      <c r="C23" s="91"/>
      <c r="D23" s="92"/>
    </row>
    <row r="24" spans="2:4" ht="15" customHeight="1">
      <c r="B24" s="87" t="s">
        <v>132</v>
      </c>
      <c r="C24" s="88">
        <f>C9-C16</f>
        <v>6</v>
      </c>
      <c r="D24" s="100">
        <f>D9-D16</f>
        <v>26</v>
      </c>
    </row>
    <row r="25" spans="2:4" ht="17.25" customHeight="1">
      <c r="B25" s="90" t="s">
        <v>131</v>
      </c>
      <c r="C25" s="91">
        <v>-1</v>
      </c>
      <c r="D25" s="92"/>
    </row>
    <row r="26" spans="2:4" ht="18" customHeight="1">
      <c r="B26" s="87" t="s">
        <v>134</v>
      </c>
      <c r="C26" s="88">
        <f>C24+C25</f>
        <v>5</v>
      </c>
      <c r="D26" s="89">
        <f>D24+D25</f>
        <v>26</v>
      </c>
    </row>
    <row r="27" spans="2:4" ht="17.25" customHeight="1">
      <c r="B27" s="90" t="s">
        <v>135</v>
      </c>
      <c r="C27" s="91"/>
      <c r="D27" s="92"/>
    </row>
    <row r="28" spans="2:4" ht="17.25" customHeight="1">
      <c r="B28" s="90" t="s">
        <v>136</v>
      </c>
      <c r="C28" s="101"/>
      <c r="D28" s="92"/>
    </row>
    <row r="29" spans="2:4" ht="15" customHeight="1">
      <c r="B29" s="87" t="s">
        <v>137</v>
      </c>
      <c r="C29" s="88">
        <f>C26-C27-C28</f>
        <v>5</v>
      </c>
      <c r="D29" s="100">
        <f>D26-D27-D28</f>
        <v>26</v>
      </c>
    </row>
    <row r="30" spans="2:4" ht="19.5" customHeight="1" hidden="1">
      <c r="B30" s="90" t="s">
        <v>46</v>
      </c>
      <c r="C30" s="91"/>
      <c r="D30" s="92"/>
    </row>
    <row r="31" spans="2:4" ht="18.75" customHeight="1" hidden="1">
      <c r="B31" s="90" t="s">
        <v>74</v>
      </c>
      <c r="C31" s="91"/>
      <c r="D31" s="92"/>
    </row>
    <row r="32" spans="2:4" ht="18.75" customHeight="1">
      <c r="B32" s="87" t="s">
        <v>138</v>
      </c>
      <c r="C32" s="88">
        <f>C29+C30-C31</f>
        <v>5</v>
      </c>
      <c r="D32" s="100">
        <f>D29-D30-D31</f>
        <v>26</v>
      </c>
    </row>
    <row r="33" spans="2:4" ht="16.5" customHeight="1">
      <c r="B33" s="87" t="s">
        <v>139</v>
      </c>
      <c r="C33" s="88">
        <v>0</v>
      </c>
      <c r="D33" s="89">
        <v>0</v>
      </c>
    </row>
    <row r="34" spans="2:4" ht="17.25" customHeight="1" thickBot="1">
      <c r="B34" s="102" t="s">
        <v>140</v>
      </c>
      <c r="C34" s="103">
        <v>5</v>
      </c>
      <c r="D34" s="104">
        <v>26</v>
      </c>
    </row>
    <row r="35" ht="15" customHeight="1"/>
    <row r="36" spans="2:4" ht="12.75" customHeight="1">
      <c r="B36" s="151" t="s">
        <v>85</v>
      </c>
      <c r="C36" s="151"/>
      <c r="D36" s="151"/>
    </row>
    <row r="37" spans="2:4" ht="12.75" customHeight="1">
      <c r="B37" s="36"/>
      <c r="C37" s="36"/>
      <c r="D37" s="36"/>
    </row>
    <row r="38" spans="2:4" ht="12.75" customHeight="1">
      <c r="B38" s="36"/>
      <c r="C38" s="36"/>
      <c r="D38" s="36"/>
    </row>
    <row r="40" spans="2:3" ht="12.75">
      <c r="B40" s="20" t="s">
        <v>114</v>
      </c>
      <c r="C40" t="s">
        <v>142</v>
      </c>
    </row>
    <row r="41" ht="12.75">
      <c r="C41" t="s">
        <v>103</v>
      </c>
    </row>
    <row r="42" spans="3:5" ht="15">
      <c r="C42" s="152" t="s">
        <v>115</v>
      </c>
      <c r="D42" s="152"/>
      <c r="E42" s="152"/>
    </row>
    <row r="43" spans="3:5" ht="15">
      <c r="C43" s="37"/>
      <c r="D43" s="37"/>
      <c r="E43" s="37"/>
    </row>
    <row r="44" spans="3:5" ht="15">
      <c r="C44" s="37"/>
      <c r="D44" s="37"/>
      <c r="E44" s="37"/>
    </row>
    <row r="46" ht="12.75">
      <c r="C46" t="s">
        <v>144</v>
      </c>
    </row>
    <row r="47" ht="12.75">
      <c r="C47" t="s">
        <v>143</v>
      </c>
    </row>
    <row r="48" ht="13.5" customHeight="1">
      <c r="B48" s="20"/>
    </row>
    <row r="49" ht="12.75">
      <c r="B49" s="53"/>
    </row>
  </sheetData>
  <sheetProtection/>
  <mergeCells count="6">
    <mergeCell ref="C42:E42"/>
    <mergeCell ref="B36:D36"/>
    <mergeCell ref="B1:D1"/>
    <mergeCell ref="B3:D3"/>
    <mergeCell ref="B4:D4"/>
    <mergeCell ref="B6:B8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5.28125" style="0" customWidth="1"/>
    <col min="2" max="2" width="32.421875" style="0" customWidth="1"/>
    <col min="3" max="3" width="10.57421875" style="0" customWidth="1"/>
    <col min="4" max="4" width="11.8515625" style="0" customWidth="1"/>
    <col min="5" max="5" width="12.8515625" style="0" customWidth="1"/>
    <col min="6" max="6" width="15.57421875" style="0" customWidth="1"/>
    <col min="7" max="7" width="11.140625" style="0" customWidth="1"/>
    <col min="8" max="8" width="10.8515625" style="0" customWidth="1"/>
    <col min="9" max="9" width="10.57421875" style="0" customWidth="1"/>
  </cols>
  <sheetData>
    <row r="2" spans="1:9" ht="14.25" customHeight="1">
      <c r="A2" s="156" t="s">
        <v>202</v>
      </c>
      <c r="B2" s="156"/>
      <c r="C2" s="156"/>
      <c r="D2" s="156"/>
      <c r="E2" s="156"/>
      <c r="F2" s="156"/>
      <c r="G2" s="156"/>
      <c r="H2" s="156"/>
      <c r="I2" s="156"/>
    </row>
    <row r="3" spans="2:9" ht="14.25" customHeight="1">
      <c r="B3" s="150" t="s">
        <v>100</v>
      </c>
      <c r="C3" s="150"/>
      <c r="D3" s="150"/>
      <c r="E3" s="150"/>
      <c r="F3" s="150"/>
      <c r="G3" s="150"/>
      <c r="H3" s="150"/>
      <c r="I3" s="150"/>
    </row>
    <row r="4" spans="2:9" s="9" customFormat="1" ht="13.5" customHeight="1">
      <c r="B4" s="150" t="s">
        <v>150</v>
      </c>
      <c r="C4" s="150"/>
      <c r="D4" s="150"/>
      <c r="E4" s="150"/>
      <c r="F4" s="150"/>
      <c r="G4" s="150"/>
      <c r="H4" s="150"/>
      <c r="I4" s="150"/>
    </row>
    <row r="5" s="9" customFormat="1" ht="12.75"/>
    <row r="6" ht="13.5" thickBot="1">
      <c r="I6" s="1" t="s">
        <v>4</v>
      </c>
    </row>
    <row r="7" spans="2:9" ht="12.75">
      <c r="B7" s="106" t="s">
        <v>16</v>
      </c>
      <c r="C7" s="107" t="s">
        <v>17</v>
      </c>
      <c r="D7" s="107" t="s">
        <v>19</v>
      </c>
      <c r="E7" s="107" t="s">
        <v>21</v>
      </c>
      <c r="F7" s="107" t="s">
        <v>23</v>
      </c>
      <c r="G7" s="107" t="s">
        <v>25</v>
      </c>
      <c r="H7" s="107" t="s">
        <v>34</v>
      </c>
      <c r="I7" s="108" t="s">
        <v>26</v>
      </c>
    </row>
    <row r="8" spans="2:9" ht="12.75">
      <c r="B8" s="109"/>
      <c r="C8" s="16" t="s">
        <v>18</v>
      </c>
      <c r="D8" s="16" t="s">
        <v>20</v>
      </c>
      <c r="E8" s="16" t="s">
        <v>22</v>
      </c>
      <c r="F8" s="16" t="s">
        <v>24</v>
      </c>
      <c r="G8" s="16" t="s">
        <v>24</v>
      </c>
      <c r="H8" s="16" t="s">
        <v>27</v>
      </c>
      <c r="I8" s="110"/>
    </row>
    <row r="9" spans="2:9" ht="18" customHeight="1">
      <c r="B9" s="66" t="s">
        <v>145</v>
      </c>
      <c r="C9" s="8">
        <v>65</v>
      </c>
      <c r="D9" s="8"/>
      <c r="E9" s="8"/>
      <c r="F9" s="8">
        <v>50</v>
      </c>
      <c r="G9" s="8">
        <v>921</v>
      </c>
      <c r="H9" s="24">
        <v>23</v>
      </c>
      <c r="I9" s="64">
        <f>C9+D9+E9+F9+G9+H9</f>
        <v>1059</v>
      </c>
    </row>
    <row r="10" spans="2:9" ht="15.75" customHeight="1">
      <c r="B10" s="59" t="s">
        <v>146</v>
      </c>
      <c r="C10" s="2"/>
      <c r="D10" s="2"/>
      <c r="E10" s="2"/>
      <c r="F10" s="2"/>
      <c r="G10" s="2"/>
      <c r="H10" s="52"/>
      <c r="I10" s="111">
        <f>C11+D11+E11+F11+G11+H10</f>
        <v>0</v>
      </c>
    </row>
    <row r="11" spans="2:9" ht="15" customHeight="1">
      <c r="B11" s="59" t="s">
        <v>68</v>
      </c>
      <c r="C11" s="2"/>
      <c r="D11" s="2"/>
      <c r="E11" s="2"/>
      <c r="F11" s="2"/>
      <c r="G11" s="2"/>
      <c r="H11" s="52"/>
      <c r="I11" s="111">
        <f>C12+D12+E12+F12+G12+H11</f>
        <v>0</v>
      </c>
    </row>
    <row r="12" spans="2:9" ht="15.75" customHeight="1">
      <c r="B12" s="80" t="s">
        <v>147</v>
      </c>
      <c r="C12" s="2"/>
      <c r="D12" s="2"/>
      <c r="E12" s="2"/>
      <c r="F12" s="2"/>
      <c r="G12" s="2"/>
      <c r="H12" s="2">
        <v>5</v>
      </c>
      <c r="I12" s="58">
        <f>H12</f>
        <v>5</v>
      </c>
    </row>
    <row r="13" spans="2:9" ht="16.5" customHeight="1" thickBot="1">
      <c r="B13" s="31" t="s">
        <v>148</v>
      </c>
      <c r="C13" s="32">
        <f>C9+C10+C12</f>
        <v>65</v>
      </c>
      <c r="D13" s="32">
        <f>D9+D10+D12</f>
        <v>0</v>
      </c>
      <c r="E13" s="32">
        <f>E9+E10+E12</f>
        <v>0</v>
      </c>
      <c r="F13" s="32">
        <f>F9+F10+F12</f>
        <v>50</v>
      </c>
      <c r="G13" s="32">
        <v>944</v>
      </c>
      <c r="H13" s="32">
        <v>5</v>
      </c>
      <c r="I13" s="70">
        <f>SUM(I12,I10,I9)</f>
        <v>1064</v>
      </c>
    </row>
    <row r="15" spans="2:9" ht="15">
      <c r="B15" s="105" t="s">
        <v>85</v>
      </c>
      <c r="C15" s="37"/>
      <c r="D15" s="37"/>
      <c r="E15" s="38"/>
      <c r="F15" s="38"/>
      <c r="G15" s="38"/>
      <c r="H15" s="38"/>
      <c r="I15" s="38"/>
    </row>
    <row r="16" ht="12" customHeight="1"/>
    <row r="18" spans="2:7" ht="15" customHeight="1">
      <c r="B18" s="20" t="s">
        <v>114</v>
      </c>
      <c r="D18" t="s">
        <v>142</v>
      </c>
      <c r="G18" t="s">
        <v>149</v>
      </c>
    </row>
    <row r="19" spans="4:7" ht="12.75">
      <c r="D19" t="s">
        <v>151</v>
      </c>
      <c r="G19" t="s">
        <v>152</v>
      </c>
    </row>
    <row r="20" spans="4:6" ht="12.75">
      <c r="D20" s="157" t="s">
        <v>115</v>
      </c>
      <c r="E20" s="157"/>
      <c r="F20" s="157"/>
    </row>
    <row r="21" ht="12.75" customHeight="1">
      <c r="B21" s="20"/>
    </row>
    <row r="22" ht="12.75">
      <c r="C22" s="53"/>
    </row>
  </sheetData>
  <sheetProtection/>
  <mergeCells count="4">
    <mergeCell ref="B3:I3"/>
    <mergeCell ref="B4:I4"/>
    <mergeCell ref="A2:I2"/>
    <mergeCell ref="D20:F20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2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2.7109375" style="0" customWidth="1"/>
    <col min="2" max="2" width="52.00390625" style="0" customWidth="1"/>
    <col min="3" max="3" width="16.8515625" style="0" customWidth="1"/>
    <col min="4" max="4" width="16.28125" style="0" customWidth="1"/>
    <col min="5" max="5" width="8.421875" style="0" customWidth="1"/>
  </cols>
  <sheetData>
    <row r="1" spans="2:4" ht="13.5" customHeight="1">
      <c r="B1" s="150" t="s">
        <v>156</v>
      </c>
      <c r="C1" s="150"/>
      <c r="D1" s="150"/>
    </row>
    <row r="2" spans="2:4" ht="14.25" customHeight="1">
      <c r="B2" s="149" t="s">
        <v>99</v>
      </c>
      <c r="C2" s="149"/>
      <c r="D2" s="149"/>
    </row>
    <row r="3" spans="2:9" ht="15" customHeight="1">
      <c r="B3" s="158" t="s">
        <v>157</v>
      </c>
      <c r="C3" s="158"/>
      <c r="D3" s="158"/>
      <c r="E3" s="158"/>
      <c r="F3" s="158"/>
      <c r="G3" s="158"/>
      <c r="H3" s="158"/>
      <c r="I3" s="158"/>
    </row>
    <row r="4" ht="13.5" thickBot="1">
      <c r="D4" s="1" t="s">
        <v>4</v>
      </c>
    </row>
    <row r="5" spans="2:4" ht="12.75">
      <c r="B5" s="106"/>
      <c r="C5" s="112" t="s">
        <v>1</v>
      </c>
      <c r="D5" s="113" t="s">
        <v>1</v>
      </c>
    </row>
    <row r="6" spans="2:4" ht="12.75">
      <c r="B6" s="114" t="s">
        <v>28</v>
      </c>
      <c r="C6" s="17">
        <v>2019</v>
      </c>
      <c r="D6" s="115">
        <v>2018</v>
      </c>
    </row>
    <row r="7" spans="2:4" ht="12.75">
      <c r="B7" s="109"/>
      <c r="C7" s="18" t="s">
        <v>2</v>
      </c>
      <c r="D7" s="116" t="s">
        <v>2</v>
      </c>
    </row>
    <row r="8" spans="2:4" ht="12.75">
      <c r="B8" s="117" t="s">
        <v>5</v>
      </c>
      <c r="C8" s="7">
        <v>1</v>
      </c>
      <c r="D8" s="118">
        <v>1</v>
      </c>
    </row>
    <row r="9" spans="2:4" ht="16.5" customHeight="1">
      <c r="B9" s="35" t="s">
        <v>153</v>
      </c>
      <c r="C9" s="15"/>
      <c r="D9" s="78"/>
    </row>
    <row r="10" spans="2:4" ht="16.5" customHeight="1">
      <c r="B10" s="119" t="s">
        <v>154</v>
      </c>
      <c r="C10" s="41">
        <v>154</v>
      </c>
      <c r="D10" s="120">
        <v>174</v>
      </c>
    </row>
    <row r="11" spans="2:4" ht="16.5" customHeight="1">
      <c r="B11" s="119" t="s">
        <v>155</v>
      </c>
      <c r="C11" s="41">
        <v>-90</v>
      </c>
      <c r="D11" s="120">
        <v>-57</v>
      </c>
    </row>
    <row r="12" spans="2:4" ht="16.5" customHeight="1">
      <c r="B12" s="119" t="s">
        <v>158</v>
      </c>
      <c r="C12" s="41">
        <v>-66</v>
      </c>
      <c r="D12" s="120">
        <v>-40</v>
      </c>
    </row>
    <row r="13" spans="2:4" ht="16.5" customHeight="1">
      <c r="B13" s="119" t="s">
        <v>159</v>
      </c>
      <c r="C13" s="49">
        <v>-11</v>
      </c>
      <c r="D13" s="120">
        <v>-1</v>
      </c>
    </row>
    <row r="14" spans="2:4" ht="16.5" customHeight="1">
      <c r="B14" s="121" t="s">
        <v>160</v>
      </c>
      <c r="C14" s="41">
        <v>-3</v>
      </c>
      <c r="D14" s="120">
        <v>-8</v>
      </c>
    </row>
    <row r="15" spans="2:4" ht="16.5" customHeight="1">
      <c r="B15" s="121" t="s">
        <v>161</v>
      </c>
      <c r="C15" s="41">
        <v>-28</v>
      </c>
      <c r="D15" s="120">
        <v>-22</v>
      </c>
    </row>
    <row r="16" spans="2:4" ht="16.5" customHeight="1" hidden="1">
      <c r="B16" s="121" t="s">
        <v>80</v>
      </c>
      <c r="C16" s="41">
        <v>0</v>
      </c>
      <c r="D16" s="120">
        <v>0</v>
      </c>
    </row>
    <row r="17" spans="2:4" ht="16.5" customHeight="1">
      <c r="B17" s="122" t="s">
        <v>81</v>
      </c>
      <c r="C17" s="47">
        <f>SUM(C10:C16)</f>
        <v>-44</v>
      </c>
      <c r="D17" s="123">
        <f>SUM(D10:D16)</f>
        <v>46</v>
      </c>
    </row>
    <row r="18" spans="2:4" ht="16.5" customHeight="1" hidden="1">
      <c r="B18" s="124" t="s">
        <v>82</v>
      </c>
      <c r="C18" s="41"/>
      <c r="D18" s="120"/>
    </row>
    <row r="19" spans="2:4" ht="16.5" customHeight="1">
      <c r="B19" s="125" t="s">
        <v>163</v>
      </c>
      <c r="C19" s="48">
        <f>C17+C18</f>
        <v>-44</v>
      </c>
      <c r="D19" s="126">
        <f>D17+D18</f>
        <v>46</v>
      </c>
    </row>
    <row r="20" spans="2:4" ht="16.5" customHeight="1">
      <c r="B20" s="35" t="s">
        <v>162</v>
      </c>
      <c r="C20" s="41"/>
      <c r="D20" s="120"/>
    </row>
    <row r="21" spans="2:4" ht="16.5" customHeight="1" hidden="1">
      <c r="B21" s="119" t="s">
        <v>48</v>
      </c>
      <c r="C21" s="41"/>
      <c r="D21" s="120"/>
    </row>
    <row r="22" spans="2:4" ht="16.5" customHeight="1" hidden="1">
      <c r="B22" s="119" t="s">
        <v>49</v>
      </c>
      <c r="C22" s="41"/>
      <c r="D22" s="120"/>
    </row>
    <row r="23" spans="2:4" ht="16.5" customHeight="1" hidden="1">
      <c r="B23" s="119" t="s">
        <v>47</v>
      </c>
      <c r="C23" s="41"/>
      <c r="D23" s="120"/>
    </row>
    <row r="24" spans="2:4" ht="16.5" customHeight="1" hidden="1">
      <c r="B24" s="122" t="s">
        <v>83</v>
      </c>
      <c r="C24" s="47">
        <f>SUM(C21:C23)</f>
        <v>0</v>
      </c>
      <c r="D24" s="123">
        <f>SUM(D21:D23)</f>
        <v>0</v>
      </c>
    </row>
    <row r="25" spans="2:4" ht="16.5" customHeight="1">
      <c r="B25" s="127" t="s">
        <v>91</v>
      </c>
      <c r="C25" s="50"/>
      <c r="D25" s="128">
        <v>-105</v>
      </c>
    </row>
    <row r="26" spans="2:4" ht="16.5" customHeight="1">
      <c r="B26" s="129" t="s">
        <v>92</v>
      </c>
      <c r="C26" s="42">
        <f>SUM(C25)</f>
        <v>0</v>
      </c>
      <c r="D26" s="130">
        <f>SUM(D25)</f>
        <v>-105</v>
      </c>
    </row>
    <row r="27" spans="2:4" ht="16.5" customHeight="1">
      <c r="B27" s="35" t="s">
        <v>165</v>
      </c>
      <c r="C27" s="41"/>
      <c r="D27" s="120"/>
    </row>
    <row r="28" spans="2:4" ht="16.5" customHeight="1">
      <c r="B28" s="119" t="s">
        <v>69</v>
      </c>
      <c r="C28" s="41">
        <v>-1</v>
      </c>
      <c r="D28" s="120"/>
    </row>
    <row r="29" spans="2:4" ht="16.5" customHeight="1">
      <c r="B29" s="121" t="s">
        <v>87</v>
      </c>
      <c r="C29" s="41"/>
      <c r="D29" s="120"/>
    </row>
    <row r="30" spans="2:4" ht="16.5" customHeight="1">
      <c r="B30" s="131" t="s">
        <v>86</v>
      </c>
      <c r="C30" s="51"/>
      <c r="D30" s="132"/>
    </row>
    <row r="31" spans="2:4" ht="16.5" customHeight="1">
      <c r="B31" s="28" t="s">
        <v>84</v>
      </c>
      <c r="C31" s="41">
        <f>C30+C28+C29</f>
        <v>-1</v>
      </c>
      <c r="D31" s="120"/>
    </row>
    <row r="32" spans="2:4" ht="16.5" customHeight="1">
      <c r="B32" s="28" t="s">
        <v>29</v>
      </c>
      <c r="C32" s="40"/>
      <c r="D32" s="133"/>
    </row>
    <row r="33" spans="2:4" ht="16.5" customHeight="1">
      <c r="B33" s="109" t="s">
        <v>30</v>
      </c>
      <c r="C33" s="43">
        <f>C19+C31+C26</f>
        <v>-45</v>
      </c>
      <c r="D33" s="134">
        <f>D19+D31+D26</f>
        <v>-59</v>
      </c>
    </row>
    <row r="34" spans="2:4" ht="16.5" customHeight="1">
      <c r="B34" s="28" t="s">
        <v>31</v>
      </c>
      <c r="C34" s="40"/>
      <c r="D34" s="133"/>
    </row>
    <row r="35" spans="2:4" ht="16.5" customHeight="1">
      <c r="B35" s="109" t="s">
        <v>32</v>
      </c>
      <c r="C35" s="43">
        <v>726</v>
      </c>
      <c r="D35" s="135">
        <v>767</v>
      </c>
    </row>
    <row r="36" spans="2:4" ht="16.5" customHeight="1">
      <c r="B36" s="28" t="s">
        <v>31</v>
      </c>
      <c r="C36" s="40"/>
      <c r="D36" s="133"/>
    </row>
    <row r="37" spans="2:4" ht="16.5" customHeight="1" thickBot="1">
      <c r="B37" s="136" t="s">
        <v>33</v>
      </c>
      <c r="C37" s="137">
        <f>SUM(C33:C35)</f>
        <v>681</v>
      </c>
      <c r="D37" s="138">
        <f>SUM(D33:D35)</f>
        <v>708</v>
      </c>
    </row>
    <row r="38" spans="2:4" ht="14.25" customHeight="1">
      <c r="B38" s="19"/>
      <c r="C38" s="19"/>
      <c r="D38" s="19"/>
    </row>
    <row r="39" spans="2:4" ht="10.5" customHeight="1">
      <c r="B39" s="151" t="s">
        <v>105</v>
      </c>
      <c r="C39" s="151"/>
      <c r="D39" s="151"/>
    </row>
    <row r="40" spans="2:4" ht="14.25" customHeight="1">
      <c r="B40" s="36"/>
      <c r="C40" s="36"/>
      <c r="D40" s="36"/>
    </row>
    <row r="41" spans="2:4" ht="12.75" customHeight="1">
      <c r="B41" s="36"/>
      <c r="C41" s="36"/>
      <c r="D41" s="36"/>
    </row>
    <row r="42" spans="2:4" ht="15">
      <c r="B42" s="36"/>
      <c r="C42" s="36"/>
      <c r="D42" s="36"/>
    </row>
    <row r="43" spans="2:3" ht="13.5" customHeight="1">
      <c r="B43" s="20" t="s">
        <v>114</v>
      </c>
      <c r="C43" t="s">
        <v>142</v>
      </c>
    </row>
    <row r="44" ht="12.75">
      <c r="C44" t="s">
        <v>151</v>
      </c>
    </row>
    <row r="45" spans="3:5" ht="12.75">
      <c r="C45" s="157" t="s">
        <v>115</v>
      </c>
      <c r="D45" s="157"/>
      <c r="E45" s="157"/>
    </row>
    <row r="46" spans="3:5" ht="15">
      <c r="C46" s="37"/>
      <c r="D46" s="37"/>
      <c r="E46" s="37"/>
    </row>
    <row r="47" spans="3:5" ht="15">
      <c r="C47" s="37"/>
      <c r="D47" s="37"/>
      <c r="E47" s="37"/>
    </row>
    <row r="48" ht="13.5" customHeight="1"/>
    <row r="49" ht="13.5" customHeight="1">
      <c r="C49" t="s">
        <v>141</v>
      </c>
    </row>
    <row r="50" ht="12.75">
      <c r="C50" t="s">
        <v>164</v>
      </c>
    </row>
    <row r="51" ht="12.75" customHeight="1">
      <c r="B51" s="20"/>
    </row>
    <row r="52" ht="12.75">
      <c r="B52" s="53"/>
    </row>
  </sheetData>
  <sheetProtection/>
  <mergeCells count="5">
    <mergeCell ref="C45:E45"/>
    <mergeCell ref="B2:D2"/>
    <mergeCell ref="B1:D1"/>
    <mergeCell ref="B39:D39"/>
    <mergeCell ref="B3:I3"/>
  </mergeCells>
  <printOptions/>
  <pageMargins left="0.3937007874015748" right="0.3937007874015748" top="0.8267716535433072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32.7109375" style="0" customWidth="1"/>
    <col min="2" max="2" width="10.140625" style="0" customWidth="1"/>
    <col min="3" max="3" width="11.28125" style="0" customWidth="1"/>
    <col min="4" max="4" width="12.57421875" style="0" customWidth="1"/>
    <col min="5" max="5" width="16.00390625" style="0" customWidth="1"/>
    <col min="6" max="6" width="13.8515625" style="0" customWidth="1"/>
    <col min="7" max="7" width="10.57421875" style="0" customWidth="1"/>
    <col min="8" max="8" width="13.140625" style="0" customWidth="1"/>
    <col min="9" max="10" width="9.7109375" style="0" customWidth="1"/>
  </cols>
  <sheetData>
    <row r="1" spans="1:10" ht="12.75">
      <c r="A1" s="150" t="s">
        <v>194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4.25" customHeight="1">
      <c r="A2" s="156" t="s">
        <v>71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3.5" customHeight="1">
      <c r="A3" s="25"/>
      <c r="B3" s="159"/>
      <c r="C3" s="159"/>
      <c r="D3" s="159"/>
      <c r="E3" s="159"/>
      <c r="F3" s="159"/>
      <c r="G3" s="159"/>
      <c r="H3" s="25"/>
      <c r="I3" s="25" t="s">
        <v>50</v>
      </c>
      <c r="J3" s="25"/>
    </row>
    <row r="4" spans="1:10" ht="13.5" customHeight="1" thickBot="1">
      <c r="A4" s="150" t="s">
        <v>195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ht="12.75">
      <c r="A5" s="139" t="s">
        <v>51</v>
      </c>
      <c r="B5" s="140" t="s">
        <v>52</v>
      </c>
      <c r="C5" s="140" t="s">
        <v>53</v>
      </c>
      <c r="D5" s="140" t="s">
        <v>94</v>
      </c>
      <c r="E5" s="140" t="s">
        <v>95</v>
      </c>
      <c r="F5" s="140" t="s">
        <v>96</v>
      </c>
      <c r="G5" s="140" t="s">
        <v>25</v>
      </c>
      <c r="H5" s="140" t="s">
        <v>70</v>
      </c>
      <c r="I5" s="140" t="s">
        <v>25</v>
      </c>
      <c r="J5" s="141" t="s">
        <v>26</v>
      </c>
    </row>
    <row r="6" spans="1:10" ht="12.75">
      <c r="A6" s="81"/>
      <c r="B6" s="55"/>
      <c r="C6" s="55"/>
      <c r="D6" s="55" t="s">
        <v>97</v>
      </c>
      <c r="E6" s="55"/>
      <c r="F6" s="55" t="s">
        <v>98</v>
      </c>
      <c r="G6" s="55"/>
      <c r="H6" s="55" t="s">
        <v>54</v>
      </c>
      <c r="I6" s="55" t="s">
        <v>72</v>
      </c>
      <c r="J6" s="142"/>
    </row>
    <row r="7" spans="1:10" ht="12.75">
      <c r="A7" s="66" t="s">
        <v>188</v>
      </c>
      <c r="B7" s="2"/>
      <c r="C7" s="2"/>
      <c r="D7" s="2"/>
      <c r="E7" s="2"/>
      <c r="F7" s="2"/>
      <c r="G7" s="2"/>
      <c r="H7" s="2"/>
      <c r="I7" s="2"/>
      <c r="J7" s="58"/>
    </row>
    <row r="8" spans="1:10" ht="12.75">
      <c r="A8" s="59" t="s">
        <v>55</v>
      </c>
      <c r="B8" s="2">
        <v>68</v>
      </c>
      <c r="C8" s="2">
        <v>525</v>
      </c>
      <c r="D8" s="2">
        <v>179</v>
      </c>
      <c r="E8" s="2">
        <v>46</v>
      </c>
      <c r="F8" s="2">
        <v>41</v>
      </c>
      <c r="G8" s="2">
        <v>17</v>
      </c>
      <c r="H8" s="2"/>
      <c r="I8" s="2">
        <v>5</v>
      </c>
      <c r="J8" s="58">
        <f>SUM(B8:I8)</f>
        <v>881</v>
      </c>
    </row>
    <row r="9" spans="1:10" ht="12.75">
      <c r="A9" s="59" t="s">
        <v>56</v>
      </c>
      <c r="B9" s="2"/>
      <c r="C9" s="56">
        <v>404</v>
      </c>
      <c r="D9" s="56">
        <v>178</v>
      </c>
      <c r="E9" s="56">
        <v>45</v>
      </c>
      <c r="F9" s="56">
        <v>25</v>
      </c>
      <c r="G9" s="56">
        <v>5</v>
      </c>
      <c r="H9" s="56"/>
      <c r="I9" s="56">
        <v>4</v>
      </c>
      <c r="J9" s="58">
        <f>SUM(B9:I9)</f>
        <v>661</v>
      </c>
    </row>
    <row r="10" spans="1:10" ht="12.75">
      <c r="A10" s="59" t="s">
        <v>57</v>
      </c>
      <c r="B10" s="2">
        <f>B8-B9</f>
        <v>68</v>
      </c>
      <c r="C10" s="2">
        <f aca="true" t="shared" si="0" ref="C10:I10">C8-C9</f>
        <v>121</v>
      </c>
      <c r="D10" s="2">
        <f t="shared" si="0"/>
        <v>1</v>
      </c>
      <c r="E10" s="2">
        <f t="shared" si="0"/>
        <v>1</v>
      </c>
      <c r="F10" s="2">
        <f t="shared" si="0"/>
        <v>16</v>
      </c>
      <c r="G10" s="2">
        <f t="shared" si="0"/>
        <v>12</v>
      </c>
      <c r="H10" s="2">
        <f t="shared" si="0"/>
        <v>0</v>
      </c>
      <c r="I10" s="2">
        <f t="shared" si="0"/>
        <v>1</v>
      </c>
      <c r="J10" s="58">
        <f>SUM(B10:I10)</f>
        <v>220</v>
      </c>
    </row>
    <row r="11" spans="1:10" ht="12.75">
      <c r="A11" s="66" t="s">
        <v>189</v>
      </c>
      <c r="B11" s="56"/>
      <c r="C11" s="56"/>
      <c r="D11" s="56"/>
      <c r="E11" s="56"/>
      <c r="F11" s="56"/>
      <c r="G11" s="56"/>
      <c r="H11" s="56"/>
      <c r="I11" s="56"/>
      <c r="J11" s="143"/>
    </row>
    <row r="12" spans="1:10" ht="12.75">
      <c r="A12" s="59" t="s">
        <v>58</v>
      </c>
      <c r="B12" s="2">
        <f aca="true" t="shared" si="1" ref="B12:I12">B10</f>
        <v>68</v>
      </c>
      <c r="C12" s="2">
        <f t="shared" si="1"/>
        <v>121</v>
      </c>
      <c r="D12" s="2">
        <f t="shared" si="1"/>
        <v>1</v>
      </c>
      <c r="E12" s="2">
        <v>1</v>
      </c>
      <c r="F12" s="2">
        <f t="shared" si="1"/>
        <v>16</v>
      </c>
      <c r="G12" s="2">
        <v>12</v>
      </c>
      <c r="H12" s="2">
        <f t="shared" si="1"/>
        <v>0</v>
      </c>
      <c r="I12" s="2">
        <f t="shared" si="1"/>
        <v>1</v>
      </c>
      <c r="J12" s="143">
        <f aca="true" t="shared" si="2" ref="J12:J18">SUM(B12:I12)</f>
        <v>220</v>
      </c>
    </row>
    <row r="13" spans="1:10" ht="12.75" hidden="1">
      <c r="A13" s="59" t="s">
        <v>59</v>
      </c>
      <c r="B13" s="56"/>
      <c r="C13" s="56"/>
      <c r="D13" s="56"/>
      <c r="E13" s="56"/>
      <c r="F13" s="56"/>
      <c r="G13" s="56"/>
      <c r="H13" s="56"/>
      <c r="I13" s="56"/>
      <c r="J13" s="143">
        <f t="shared" si="2"/>
        <v>0</v>
      </c>
    </row>
    <row r="14" spans="1:10" ht="12.75" hidden="1">
      <c r="A14" s="59" t="s">
        <v>60</v>
      </c>
      <c r="B14" s="56"/>
      <c r="C14" s="56"/>
      <c r="D14" s="56"/>
      <c r="E14" s="56"/>
      <c r="F14" s="56"/>
      <c r="G14" s="56"/>
      <c r="H14" s="56"/>
      <c r="I14" s="56"/>
      <c r="J14" s="143">
        <f t="shared" si="2"/>
        <v>0</v>
      </c>
    </row>
    <row r="15" spans="1:10" ht="12.75" hidden="1">
      <c r="A15" s="59" t="s">
        <v>61</v>
      </c>
      <c r="B15" s="56"/>
      <c r="C15" s="56"/>
      <c r="D15" s="56"/>
      <c r="E15" s="56"/>
      <c r="F15" s="56"/>
      <c r="G15" s="56"/>
      <c r="H15" s="56"/>
      <c r="I15" s="56"/>
      <c r="J15" s="143">
        <f t="shared" si="2"/>
        <v>0</v>
      </c>
    </row>
    <row r="16" spans="1:10" ht="12.75">
      <c r="A16" s="59" t="s">
        <v>60</v>
      </c>
      <c r="B16" s="56"/>
      <c r="C16" s="56"/>
      <c r="D16" s="56"/>
      <c r="E16" s="56"/>
      <c r="F16" s="56"/>
      <c r="G16" s="56"/>
      <c r="H16" s="56">
        <v>88</v>
      </c>
      <c r="I16" s="56"/>
      <c r="J16" s="143">
        <f t="shared" si="2"/>
        <v>88</v>
      </c>
    </row>
    <row r="17" spans="1:10" ht="12.75">
      <c r="A17" s="59" t="s">
        <v>62</v>
      </c>
      <c r="B17" s="2"/>
      <c r="C17" s="2">
        <v>20</v>
      </c>
      <c r="D17" s="2">
        <v>0</v>
      </c>
      <c r="E17" s="2">
        <v>1</v>
      </c>
      <c r="F17" s="2">
        <v>4</v>
      </c>
      <c r="G17" s="2">
        <v>2</v>
      </c>
      <c r="H17" s="2"/>
      <c r="I17" s="2"/>
      <c r="J17" s="143">
        <f t="shared" si="2"/>
        <v>27</v>
      </c>
    </row>
    <row r="18" spans="1:10" ht="12.75">
      <c r="A18" s="59" t="s">
        <v>190</v>
      </c>
      <c r="B18" s="56">
        <f>B12+B13+B14-B15-B17</f>
        <v>68</v>
      </c>
      <c r="C18" s="56">
        <f>C12+C16-C17</f>
        <v>101</v>
      </c>
      <c r="D18" s="56">
        <f aca="true" t="shared" si="3" ref="D18:I18">D12+D16-D17</f>
        <v>1</v>
      </c>
      <c r="E18" s="56">
        <f t="shared" si="3"/>
        <v>0</v>
      </c>
      <c r="F18" s="56">
        <f t="shared" si="3"/>
        <v>12</v>
      </c>
      <c r="G18" s="56">
        <f t="shared" si="3"/>
        <v>10</v>
      </c>
      <c r="H18" s="56">
        <f t="shared" si="3"/>
        <v>88</v>
      </c>
      <c r="I18" s="56">
        <f t="shared" si="3"/>
        <v>1</v>
      </c>
      <c r="J18" s="143">
        <f t="shared" si="2"/>
        <v>281</v>
      </c>
    </row>
    <row r="19" spans="1:10" ht="12.75">
      <c r="A19" s="66" t="s">
        <v>191</v>
      </c>
      <c r="B19" s="56"/>
      <c r="C19" s="56"/>
      <c r="D19" s="56"/>
      <c r="E19" s="56"/>
      <c r="F19" s="56"/>
      <c r="G19" s="56"/>
      <c r="H19" s="56"/>
      <c r="I19" s="56"/>
      <c r="J19" s="143"/>
    </row>
    <row r="20" spans="1:10" ht="12.75">
      <c r="A20" s="59" t="s">
        <v>55</v>
      </c>
      <c r="B20" s="56">
        <v>68</v>
      </c>
      <c r="C20" s="56">
        <v>525</v>
      </c>
      <c r="D20" s="56">
        <v>179</v>
      </c>
      <c r="E20" s="56">
        <v>46</v>
      </c>
      <c r="F20" s="56">
        <v>41</v>
      </c>
      <c r="G20" s="56">
        <v>17</v>
      </c>
      <c r="H20" s="56">
        <v>88</v>
      </c>
      <c r="I20" s="56">
        <v>5</v>
      </c>
      <c r="J20" s="143">
        <f>SUM(B20:I20)</f>
        <v>969</v>
      </c>
    </row>
    <row r="21" spans="1:10" ht="12.75">
      <c r="A21" s="59" t="s">
        <v>56</v>
      </c>
      <c r="B21" s="2"/>
      <c r="C21" s="2">
        <v>424</v>
      </c>
      <c r="D21" s="2">
        <v>178</v>
      </c>
      <c r="E21" s="2">
        <v>46</v>
      </c>
      <c r="F21" s="2">
        <v>29</v>
      </c>
      <c r="G21" s="2">
        <v>7</v>
      </c>
      <c r="H21" s="2">
        <v>0</v>
      </c>
      <c r="I21" s="2">
        <v>4</v>
      </c>
      <c r="J21" s="143">
        <f>SUM(B21:I21)</f>
        <v>688</v>
      </c>
    </row>
    <row r="22" spans="1:10" ht="12.75">
      <c r="A22" s="59" t="s">
        <v>57</v>
      </c>
      <c r="B22" s="56">
        <f>B20-B21</f>
        <v>68</v>
      </c>
      <c r="C22" s="56">
        <f aca="true" t="shared" si="4" ref="C22:I22">C20-C21</f>
        <v>101</v>
      </c>
      <c r="D22" s="56">
        <f t="shared" si="4"/>
        <v>1</v>
      </c>
      <c r="E22" s="56">
        <f t="shared" si="4"/>
        <v>0</v>
      </c>
      <c r="F22" s="56">
        <f t="shared" si="4"/>
        <v>12</v>
      </c>
      <c r="G22" s="56">
        <f t="shared" si="4"/>
        <v>10</v>
      </c>
      <c r="H22" s="56">
        <f t="shared" si="4"/>
        <v>88</v>
      </c>
      <c r="I22" s="56">
        <f t="shared" si="4"/>
        <v>1</v>
      </c>
      <c r="J22" s="143">
        <f>SUM(B22:I22)</f>
        <v>281</v>
      </c>
    </row>
    <row r="23" spans="1:10" ht="12.75">
      <c r="A23" s="66" t="s">
        <v>192</v>
      </c>
      <c r="B23" s="2"/>
      <c r="C23" s="2"/>
      <c r="D23" s="2"/>
      <c r="E23" s="2"/>
      <c r="F23" s="2"/>
      <c r="G23" s="2"/>
      <c r="H23" s="2"/>
      <c r="I23" s="2"/>
      <c r="J23" s="58"/>
    </row>
    <row r="24" spans="1:10" ht="12.75">
      <c r="A24" s="59" t="s">
        <v>58</v>
      </c>
      <c r="B24" s="2">
        <f aca="true" t="shared" si="5" ref="B24:I24">B22</f>
        <v>68</v>
      </c>
      <c r="C24" s="2">
        <f t="shared" si="5"/>
        <v>101</v>
      </c>
      <c r="D24" s="2">
        <f t="shared" si="5"/>
        <v>1</v>
      </c>
      <c r="E24" s="2">
        <v>0</v>
      </c>
      <c r="F24" s="2">
        <f t="shared" si="5"/>
        <v>12</v>
      </c>
      <c r="G24" s="2">
        <f t="shared" si="5"/>
        <v>10</v>
      </c>
      <c r="H24" s="2">
        <f t="shared" si="5"/>
        <v>88</v>
      </c>
      <c r="I24" s="2">
        <f t="shared" si="5"/>
        <v>1</v>
      </c>
      <c r="J24" s="58">
        <f aca="true" t="shared" si="6" ref="J24:J29">SUM(B24:I24)</f>
        <v>281</v>
      </c>
    </row>
    <row r="25" spans="1:10" ht="12.75">
      <c r="A25" s="59" t="s">
        <v>59</v>
      </c>
      <c r="B25" s="2"/>
      <c r="C25" s="2"/>
      <c r="D25" s="2"/>
      <c r="E25" s="2"/>
      <c r="F25" s="2"/>
      <c r="G25" s="2"/>
      <c r="H25" s="2"/>
      <c r="I25" s="2"/>
      <c r="J25" s="58">
        <f t="shared" si="6"/>
        <v>0</v>
      </c>
    </row>
    <row r="26" spans="1:10" ht="12.75">
      <c r="A26" s="59" t="s">
        <v>60</v>
      </c>
      <c r="B26" s="2"/>
      <c r="C26" s="2"/>
      <c r="D26" s="2"/>
      <c r="E26" s="2"/>
      <c r="F26" s="2"/>
      <c r="G26" s="2"/>
      <c r="H26" s="2"/>
      <c r="I26" s="2"/>
      <c r="J26" s="58">
        <f t="shared" si="6"/>
        <v>0</v>
      </c>
    </row>
    <row r="27" spans="1:10" ht="12.75">
      <c r="A27" s="59" t="s">
        <v>61</v>
      </c>
      <c r="B27" s="2"/>
      <c r="C27" s="2"/>
      <c r="D27" s="2"/>
      <c r="E27" s="2"/>
      <c r="F27" s="2"/>
      <c r="G27" s="2"/>
      <c r="H27" s="2"/>
      <c r="I27" s="2"/>
      <c r="J27" s="58">
        <f t="shared" si="6"/>
        <v>0</v>
      </c>
    </row>
    <row r="28" spans="1:10" ht="12.75">
      <c r="A28" s="59" t="s">
        <v>62</v>
      </c>
      <c r="B28" s="2"/>
      <c r="C28" s="2">
        <v>14</v>
      </c>
      <c r="D28" s="2">
        <v>1</v>
      </c>
      <c r="E28" s="2"/>
      <c r="F28" s="2">
        <v>3</v>
      </c>
      <c r="G28" s="2">
        <v>2</v>
      </c>
      <c r="H28" s="2"/>
      <c r="I28" s="2"/>
      <c r="J28" s="58">
        <f t="shared" si="6"/>
        <v>20</v>
      </c>
    </row>
    <row r="29" spans="1:10" ht="12.75">
      <c r="A29" s="59" t="s">
        <v>190</v>
      </c>
      <c r="B29" s="2">
        <f>B24+B25+B26-B27-B28</f>
        <v>68</v>
      </c>
      <c r="C29" s="2">
        <f aca="true" t="shared" si="7" ref="C29:I29">C24+C25+C26-C27-C28</f>
        <v>87</v>
      </c>
      <c r="D29" s="2">
        <f t="shared" si="7"/>
        <v>0</v>
      </c>
      <c r="E29" s="2">
        <f t="shared" si="7"/>
        <v>0</v>
      </c>
      <c r="F29" s="2">
        <f t="shared" si="7"/>
        <v>9</v>
      </c>
      <c r="G29" s="2">
        <f t="shared" si="7"/>
        <v>8</v>
      </c>
      <c r="H29" s="2">
        <f t="shared" si="7"/>
        <v>88</v>
      </c>
      <c r="I29" s="2">
        <f t="shared" si="7"/>
        <v>1</v>
      </c>
      <c r="J29" s="58">
        <f t="shared" si="6"/>
        <v>261</v>
      </c>
    </row>
    <row r="30" spans="1:10" ht="12.75">
      <c r="A30" s="66" t="s">
        <v>193</v>
      </c>
      <c r="B30" s="2"/>
      <c r="C30" s="2"/>
      <c r="D30" s="2"/>
      <c r="E30" s="2"/>
      <c r="F30" s="2"/>
      <c r="G30" s="2"/>
      <c r="H30" s="2"/>
      <c r="I30" s="2"/>
      <c r="J30" s="58"/>
    </row>
    <row r="31" spans="1:10" ht="12.75">
      <c r="A31" s="59" t="s">
        <v>55</v>
      </c>
      <c r="B31" s="2">
        <v>68</v>
      </c>
      <c r="C31" s="2">
        <v>525</v>
      </c>
      <c r="D31" s="2">
        <v>179</v>
      </c>
      <c r="E31" s="2">
        <v>46</v>
      </c>
      <c r="F31" s="2">
        <v>41</v>
      </c>
      <c r="G31" s="2">
        <v>17</v>
      </c>
      <c r="H31" s="2">
        <v>88</v>
      </c>
      <c r="I31" s="2">
        <v>5</v>
      </c>
      <c r="J31" s="58">
        <f>SUM(B31:I31)</f>
        <v>969</v>
      </c>
    </row>
    <row r="32" spans="1:10" ht="12.75">
      <c r="A32" s="59" t="s">
        <v>56</v>
      </c>
      <c r="B32" s="2"/>
      <c r="C32" s="2">
        <v>438</v>
      </c>
      <c r="D32" s="2">
        <v>179</v>
      </c>
      <c r="E32" s="2">
        <v>46</v>
      </c>
      <c r="F32" s="2">
        <v>32</v>
      </c>
      <c r="G32" s="2">
        <v>9</v>
      </c>
      <c r="H32" s="2">
        <v>0</v>
      </c>
      <c r="I32" s="2">
        <v>4</v>
      </c>
      <c r="J32" s="58">
        <f>SUM(B32:I32)</f>
        <v>708</v>
      </c>
    </row>
    <row r="33" spans="1:10" ht="13.5" thickBot="1">
      <c r="A33" s="144" t="s">
        <v>57</v>
      </c>
      <c r="B33" s="145">
        <f>B31-B32</f>
        <v>68</v>
      </c>
      <c r="C33" s="145">
        <f aca="true" t="shared" si="8" ref="C33:I33">C31-C32</f>
        <v>87</v>
      </c>
      <c r="D33" s="145">
        <f t="shared" si="8"/>
        <v>0</v>
      </c>
      <c r="E33" s="145">
        <f t="shared" si="8"/>
        <v>0</v>
      </c>
      <c r="F33" s="145">
        <f t="shared" si="8"/>
        <v>9</v>
      </c>
      <c r="G33" s="145">
        <f t="shared" si="8"/>
        <v>8</v>
      </c>
      <c r="H33" s="145">
        <f t="shared" si="8"/>
        <v>88</v>
      </c>
      <c r="I33" s="145">
        <f t="shared" si="8"/>
        <v>1</v>
      </c>
      <c r="J33" s="146">
        <f>SUM(B33:I33)</f>
        <v>261</v>
      </c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" customHeight="1">
      <c r="A35" s="151" t="s">
        <v>105</v>
      </c>
      <c r="B35" s="151"/>
      <c r="C35" s="151"/>
      <c r="D35" s="151"/>
      <c r="E35" s="151"/>
      <c r="F35" s="151"/>
      <c r="G35" s="151"/>
      <c r="H35" s="3"/>
      <c r="I35" s="3"/>
      <c r="J35" s="3"/>
    </row>
    <row r="36" spans="1:10" ht="15" customHeight="1">
      <c r="A36" s="36"/>
      <c r="B36" s="36"/>
      <c r="C36" s="36"/>
      <c r="D36" s="36"/>
      <c r="E36" s="36"/>
      <c r="F36" s="36"/>
      <c r="G36" s="36"/>
      <c r="H36" s="3"/>
      <c r="I36" s="3"/>
      <c r="J36" s="3"/>
    </row>
    <row r="38" spans="1:7" ht="12.75">
      <c r="A38" s="20" t="s">
        <v>114</v>
      </c>
      <c r="C38" t="s">
        <v>187</v>
      </c>
      <c r="G38" t="s">
        <v>144</v>
      </c>
    </row>
    <row r="39" spans="3:7" ht="12.75">
      <c r="C39" t="s">
        <v>151</v>
      </c>
      <c r="G39" t="s">
        <v>143</v>
      </c>
    </row>
    <row r="40" spans="3:5" ht="12.75">
      <c r="C40" s="157" t="s">
        <v>115</v>
      </c>
      <c r="D40" s="157"/>
      <c r="E40" s="157"/>
    </row>
  </sheetData>
  <sheetProtection/>
  <mergeCells count="6">
    <mergeCell ref="C40:E40"/>
    <mergeCell ref="A35:G35"/>
    <mergeCell ref="A1:J1"/>
    <mergeCell ref="A2:J2"/>
    <mergeCell ref="A4:J4"/>
    <mergeCell ref="B3:G3"/>
  </mergeCells>
  <printOptions/>
  <pageMargins left="0.3937007874015748" right="0.3937007874015748" top="0.6692913385826772" bottom="0.5511811023622047" header="0.31496062992125984" footer="0.393700787401574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73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.7109375" style="0" customWidth="1"/>
    <col min="2" max="2" width="39.8515625" style="0" customWidth="1"/>
    <col min="3" max="3" width="17.57421875" style="0" customWidth="1"/>
    <col min="4" max="4" width="20.57421875" style="0" customWidth="1"/>
  </cols>
  <sheetData>
    <row r="1" spans="2:4" s="9" customFormat="1" ht="12.75">
      <c r="B1" s="149" t="s">
        <v>172</v>
      </c>
      <c r="C1" s="149"/>
      <c r="D1" s="149"/>
    </row>
    <row r="3" spans="2:4" s="9" customFormat="1" ht="12.75">
      <c r="B3" s="149" t="s">
        <v>171</v>
      </c>
      <c r="C3" s="149"/>
      <c r="D3" s="149"/>
    </row>
    <row r="4" spans="2:4" s="9" customFormat="1" ht="12.75">
      <c r="B4" s="148" t="s">
        <v>120</v>
      </c>
      <c r="C4" s="148"/>
      <c r="D4" s="148"/>
    </row>
    <row r="5" spans="2:4" s="9" customFormat="1" ht="13.5" thickBot="1">
      <c r="B5" s="54"/>
      <c r="C5" s="54"/>
      <c r="D5" s="1" t="s">
        <v>4</v>
      </c>
    </row>
    <row r="6" spans="2:4" s="9" customFormat="1" ht="12.75">
      <c r="B6" s="10" t="s">
        <v>0</v>
      </c>
      <c r="C6" s="11" t="s">
        <v>1</v>
      </c>
      <c r="D6" s="11" t="s">
        <v>3</v>
      </c>
    </row>
    <row r="7" spans="2:4" s="9" customFormat="1" ht="12.75">
      <c r="B7" s="12"/>
      <c r="C7" s="13">
        <v>2019</v>
      </c>
      <c r="D7" s="13">
        <v>2018</v>
      </c>
    </row>
    <row r="8" spans="2:4" s="9" customFormat="1" ht="12.75">
      <c r="B8" s="12"/>
      <c r="C8" s="13" t="s">
        <v>2</v>
      </c>
      <c r="D8" s="13" t="s">
        <v>2</v>
      </c>
    </row>
    <row r="9" spans="2:4" s="9" customFormat="1" ht="12.75">
      <c r="B9" s="26" t="s">
        <v>7</v>
      </c>
      <c r="C9" s="21"/>
      <c r="D9" s="61"/>
    </row>
    <row r="10" spans="2:4" s="9" customFormat="1" ht="12.75">
      <c r="B10" s="27" t="s">
        <v>42</v>
      </c>
      <c r="C10" s="2"/>
      <c r="D10" s="58"/>
    </row>
    <row r="11" spans="2:4" s="9" customFormat="1" ht="12.75">
      <c r="B11" s="27" t="s">
        <v>108</v>
      </c>
      <c r="C11" s="2"/>
      <c r="D11" s="58"/>
    </row>
    <row r="12" spans="2:4" s="9" customFormat="1" ht="12.75">
      <c r="B12" s="59" t="s">
        <v>35</v>
      </c>
      <c r="C12" s="2">
        <v>68</v>
      </c>
      <c r="D12" s="58">
        <v>68</v>
      </c>
    </row>
    <row r="13" spans="2:4" s="9" customFormat="1" ht="12.75">
      <c r="B13" s="59" t="s">
        <v>36</v>
      </c>
      <c r="C13" s="2">
        <v>87</v>
      </c>
      <c r="D13" s="58">
        <v>101</v>
      </c>
    </row>
    <row r="14" spans="2:4" s="9" customFormat="1" ht="25.5">
      <c r="B14" s="62" t="s">
        <v>166</v>
      </c>
      <c r="C14" s="2"/>
      <c r="D14" s="58">
        <v>1</v>
      </c>
    </row>
    <row r="15" spans="2:4" s="9" customFormat="1" ht="12.75">
      <c r="B15" s="59" t="s">
        <v>109</v>
      </c>
      <c r="C15" s="2"/>
      <c r="D15" s="58"/>
    </row>
    <row r="16" spans="2:4" s="9" customFormat="1" ht="12.75">
      <c r="B16" s="59" t="s">
        <v>112</v>
      </c>
      <c r="C16" s="2">
        <v>9</v>
      </c>
      <c r="D16" s="58">
        <v>12</v>
      </c>
    </row>
    <row r="17" spans="2:4" s="9" customFormat="1" ht="12.75">
      <c r="B17" s="59" t="s">
        <v>111</v>
      </c>
      <c r="C17" s="2">
        <v>8</v>
      </c>
      <c r="D17" s="58">
        <v>10</v>
      </c>
    </row>
    <row r="18" spans="2:4" s="9" customFormat="1" ht="25.5">
      <c r="B18" s="60" t="s">
        <v>110</v>
      </c>
      <c r="C18" s="2">
        <v>88</v>
      </c>
      <c r="D18" s="58">
        <v>88</v>
      </c>
    </row>
    <row r="19" spans="2:4" s="9" customFormat="1" ht="12.75">
      <c r="B19" s="27" t="s">
        <v>107</v>
      </c>
      <c r="C19" s="2">
        <v>1</v>
      </c>
      <c r="D19" s="58">
        <v>1</v>
      </c>
    </row>
    <row r="20" spans="2:4" s="9" customFormat="1" ht="12.75">
      <c r="B20" s="63" t="s">
        <v>102</v>
      </c>
      <c r="C20" s="2">
        <v>2</v>
      </c>
      <c r="D20" s="58">
        <v>2</v>
      </c>
    </row>
    <row r="21" spans="2:4" s="9" customFormat="1" ht="12.75">
      <c r="B21" s="27" t="s">
        <v>6</v>
      </c>
      <c r="C21" s="8">
        <f>SUM(C11:C20)</f>
        <v>263</v>
      </c>
      <c r="D21" s="64">
        <f>SUM(D11:D20)</f>
        <v>283</v>
      </c>
    </row>
    <row r="22" spans="2:4" s="9" customFormat="1" ht="12.75">
      <c r="B22" s="27" t="s">
        <v>43</v>
      </c>
      <c r="C22" s="2"/>
      <c r="D22" s="58"/>
    </row>
    <row r="23" spans="2:4" s="9" customFormat="1" ht="12.75">
      <c r="B23" s="65" t="s">
        <v>167</v>
      </c>
      <c r="C23" s="2"/>
      <c r="D23" s="58"/>
    </row>
    <row r="24" spans="2:4" s="9" customFormat="1" ht="12.75">
      <c r="B24" s="59" t="s">
        <v>37</v>
      </c>
      <c r="C24" s="2">
        <v>29</v>
      </c>
      <c r="D24" s="58">
        <v>30</v>
      </c>
    </row>
    <row r="25" spans="2:4" s="9" customFormat="1" ht="12.75">
      <c r="B25" s="59" t="s">
        <v>38</v>
      </c>
      <c r="C25" s="2">
        <v>46</v>
      </c>
      <c r="D25" s="58">
        <v>3</v>
      </c>
    </row>
    <row r="26" spans="2:4" s="9" customFormat="1" ht="12.75">
      <c r="B26" s="59" t="s">
        <v>77</v>
      </c>
      <c r="C26" s="2">
        <v>13</v>
      </c>
      <c r="D26" s="58">
        <v>13</v>
      </c>
    </row>
    <row r="27" spans="2:4" s="9" customFormat="1" ht="12.75">
      <c r="B27" s="66" t="s">
        <v>78</v>
      </c>
      <c r="C27" s="6"/>
      <c r="D27" s="67"/>
    </row>
    <row r="28" spans="2:4" s="9" customFormat="1" ht="12.75">
      <c r="B28" s="59" t="s">
        <v>63</v>
      </c>
      <c r="C28" s="2">
        <v>45</v>
      </c>
      <c r="D28" s="58">
        <v>34</v>
      </c>
    </row>
    <row r="29" spans="2:4" s="9" customFormat="1" ht="12.75">
      <c r="B29" s="59" t="s">
        <v>79</v>
      </c>
      <c r="C29" s="2"/>
      <c r="D29" s="58">
        <v>2</v>
      </c>
    </row>
    <row r="30" spans="2:4" s="9" customFormat="1" ht="12.75">
      <c r="B30" s="65" t="s">
        <v>168</v>
      </c>
      <c r="C30" s="2">
        <v>681</v>
      </c>
      <c r="D30" s="58">
        <v>726</v>
      </c>
    </row>
    <row r="31" spans="2:4" s="9" customFormat="1" ht="12.75">
      <c r="B31" s="65" t="s">
        <v>169</v>
      </c>
      <c r="C31" s="2"/>
      <c r="D31" s="58"/>
    </row>
    <row r="32" spans="2:4" s="9" customFormat="1" ht="12.75">
      <c r="B32" s="65" t="s">
        <v>170</v>
      </c>
      <c r="C32" s="2"/>
      <c r="D32" s="58"/>
    </row>
    <row r="33" spans="2:4" s="9" customFormat="1" ht="12.75">
      <c r="B33" s="27" t="s">
        <v>9</v>
      </c>
      <c r="C33" s="8">
        <f>SUM(C23:C32)</f>
        <v>814</v>
      </c>
      <c r="D33" s="64">
        <f>SUM(D23:D32)</f>
        <v>808</v>
      </c>
    </row>
    <row r="34" spans="2:4" s="9" customFormat="1" ht="12.75">
      <c r="B34" s="28" t="s">
        <v>89</v>
      </c>
      <c r="C34" s="14"/>
      <c r="D34" s="69">
        <v>1</v>
      </c>
    </row>
    <row r="35" spans="2:4" s="9" customFormat="1" ht="13.5" thickBot="1">
      <c r="B35" s="31" t="s">
        <v>90</v>
      </c>
      <c r="C35" s="32">
        <f>C21+C33+C34</f>
        <v>1077</v>
      </c>
      <c r="D35" s="70">
        <f>D21+D33+D34</f>
        <v>1092</v>
      </c>
    </row>
    <row r="36" spans="2:4" s="9" customFormat="1" ht="12.75">
      <c r="B36" s="3"/>
      <c r="C36" s="3"/>
      <c r="D36" s="3"/>
    </row>
    <row r="37" spans="2:4" s="9" customFormat="1" ht="12.75">
      <c r="B37" s="19"/>
      <c r="C37" s="19"/>
      <c r="D37" s="19"/>
    </row>
    <row r="38" spans="2:4" s="9" customFormat="1" ht="13.5" thickBot="1">
      <c r="B38" s="3"/>
      <c r="C38" s="3"/>
      <c r="D38" s="3"/>
    </row>
    <row r="39" spans="2:4" s="9" customFormat="1" ht="12.75">
      <c r="B39" s="33" t="s">
        <v>14</v>
      </c>
      <c r="C39" s="34"/>
      <c r="D39" s="75"/>
    </row>
    <row r="40" spans="2:4" s="9" customFormat="1" ht="12.75">
      <c r="B40" s="59" t="s">
        <v>173</v>
      </c>
      <c r="C40" s="45">
        <v>65</v>
      </c>
      <c r="D40" s="71">
        <v>65</v>
      </c>
    </row>
    <row r="41" spans="2:4" s="9" customFormat="1" ht="12.75">
      <c r="B41" s="59" t="s">
        <v>174</v>
      </c>
      <c r="C41" s="45">
        <v>994</v>
      </c>
      <c r="D41" s="71">
        <v>971</v>
      </c>
    </row>
    <row r="42" spans="2:4" s="9" customFormat="1" ht="12.75">
      <c r="B42" s="59" t="s">
        <v>175</v>
      </c>
      <c r="C42" s="57"/>
      <c r="D42" s="72"/>
    </row>
    <row r="43" spans="2:4" s="9" customFormat="1" ht="12.75">
      <c r="B43" s="59" t="s">
        <v>176</v>
      </c>
      <c r="C43" s="45">
        <v>5</v>
      </c>
      <c r="D43" s="71">
        <v>23</v>
      </c>
    </row>
    <row r="44" spans="2:4" s="9" customFormat="1" ht="12.75">
      <c r="B44" s="27" t="s">
        <v>117</v>
      </c>
      <c r="C44" s="44">
        <f>SUM(C40:C43)</f>
        <v>1064</v>
      </c>
      <c r="D44" s="77">
        <f>SUM(D40:D43)</f>
        <v>1059</v>
      </c>
    </row>
    <row r="45" spans="2:4" s="9" customFormat="1" ht="12.75">
      <c r="B45" s="35" t="s">
        <v>10</v>
      </c>
      <c r="C45" s="15"/>
      <c r="D45" s="78"/>
    </row>
    <row r="46" spans="2:4" s="9" customFormat="1" ht="12.75">
      <c r="B46" s="28" t="s">
        <v>177</v>
      </c>
      <c r="C46" s="4"/>
      <c r="D46" s="79"/>
    </row>
    <row r="47" spans="2:4" s="9" customFormat="1" ht="12.75">
      <c r="B47" s="2" t="s">
        <v>179</v>
      </c>
      <c r="C47" s="2"/>
      <c r="D47" s="2"/>
    </row>
    <row r="48" spans="2:4" s="9" customFormat="1" ht="12.75">
      <c r="B48" s="2" t="s">
        <v>180</v>
      </c>
      <c r="C48" s="2"/>
      <c r="D48" s="2"/>
    </row>
    <row r="49" spans="2:4" s="9" customFormat="1" ht="12.75">
      <c r="B49" s="27" t="s">
        <v>11</v>
      </c>
      <c r="C49" s="8">
        <f>SUM(C47:C48)</f>
        <v>0</v>
      </c>
      <c r="D49" s="64">
        <f>SUM(D47:D48)</f>
        <v>0</v>
      </c>
    </row>
    <row r="50" spans="2:4" s="9" customFormat="1" ht="12.75">
      <c r="B50" s="28" t="s">
        <v>178</v>
      </c>
      <c r="C50" s="4"/>
      <c r="D50" s="79"/>
    </row>
    <row r="51" spans="2:4" s="9" customFormat="1" ht="12.75">
      <c r="B51" s="30" t="s">
        <v>179</v>
      </c>
      <c r="C51" s="5">
        <v>0</v>
      </c>
      <c r="D51" s="68">
        <v>0</v>
      </c>
    </row>
    <row r="52" spans="2:4" s="9" customFormat="1" ht="12.75">
      <c r="B52" s="80" t="s">
        <v>181</v>
      </c>
      <c r="C52" s="2"/>
      <c r="D52" s="58"/>
    </row>
    <row r="53" spans="2:4" s="9" customFormat="1" ht="12.75">
      <c r="B53" s="80" t="s">
        <v>182</v>
      </c>
      <c r="C53" s="2"/>
      <c r="D53" s="58">
        <v>18</v>
      </c>
    </row>
    <row r="54" spans="2:4" s="9" customFormat="1" ht="12.75">
      <c r="B54" s="80" t="s">
        <v>183</v>
      </c>
      <c r="C54" s="2">
        <v>1</v>
      </c>
      <c r="D54" s="58">
        <v>1</v>
      </c>
    </row>
    <row r="55" spans="2:4" ht="12.75">
      <c r="B55" s="59" t="s">
        <v>184</v>
      </c>
      <c r="C55" s="2">
        <v>4</v>
      </c>
      <c r="D55" s="58">
        <v>5</v>
      </c>
    </row>
    <row r="56" spans="2:4" ht="12.75">
      <c r="B56" s="59" t="s">
        <v>185</v>
      </c>
      <c r="C56" s="2">
        <v>7</v>
      </c>
      <c r="D56" s="58">
        <v>8</v>
      </c>
    </row>
    <row r="57" spans="2:4" ht="12.75">
      <c r="B57" s="59" t="s">
        <v>186</v>
      </c>
      <c r="C57" s="2">
        <v>1</v>
      </c>
      <c r="D57" s="58">
        <v>1</v>
      </c>
    </row>
    <row r="58" spans="2:4" ht="12.75">
      <c r="B58" s="27" t="s">
        <v>12</v>
      </c>
      <c r="C58" s="8">
        <f>SUM(C53:C57,C51)</f>
        <v>13</v>
      </c>
      <c r="D58" s="64">
        <f>SUM(D53:D57,D51)</f>
        <v>33</v>
      </c>
    </row>
    <row r="59" spans="2:4" ht="12.75">
      <c r="B59" s="27" t="s">
        <v>13</v>
      </c>
      <c r="C59" s="8">
        <f>C49+C58</f>
        <v>13</v>
      </c>
      <c r="D59" s="64">
        <f>D49+D58</f>
        <v>33</v>
      </c>
    </row>
    <row r="60" spans="2:4" ht="13.5" thickBot="1">
      <c r="B60" s="31" t="s">
        <v>15</v>
      </c>
      <c r="C60" s="32">
        <f>SUM(C59,C44)</f>
        <v>1077</v>
      </c>
      <c r="D60" s="70">
        <f>SUM(D59,D44)</f>
        <v>1092</v>
      </c>
    </row>
    <row r="61" spans="2:4" ht="12.75">
      <c r="B61" s="19"/>
      <c r="C61" s="19"/>
      <c r="D61" s="19"/>
    </row>
    <row r="62" spans="2:4" ht="12.75" customHeight="1">
      <c r="B62" s="151" t="s">
        <v>85</v>
      </c>
      <c r="C62" s="151"/>
      <c r="D62" s="151"/>
    </row>
    <row r="63" spans="2:4" ht="15" customHeight="1">
      <c r="B63" s="36"/>
      <c r="C63" s="36"/>
      <c r="D63" s="36"/>
    </row>
    <row r="64" spans="2:4" ht="15" customHeight="1">
      <c r="B64" s="36"/>
      <c r="C64" s="36"/>
      <c r="D64" s="36"/>
    </row>
    <row r="66" spans="2:3" ht="12.75">
      <c r="B66" s="20" t="s">
        <v>114</v>
      </c>
      <c r="C66" t="s">
        <v>187</v>
      </c>
    </row>
    <row r="67" ht="12.75">
      <c r="C67" t="s">
        <v>151</v>
      </c>
    </row>
    <row r="68" spans="3:5" ht="12.75">
      <c r="C68" s="157" t="s">
        <v>115</v>
      </c>
      <c r="D68" s="157"/>
      <c r="E68" s="157"/>
    </row>
    <row r="69" spans="3:5" ht="12.75">
      <c r="C69" s="105"/>
      <c r="D69" s="105"/>
      <c r="E69" s="105"/>
    </row>
    <row r="70" spans="3:5" ht="12.75">
      <c r="C70" s="105"/>
      <c r="D70" s="105"/>
      <c r="E70" s="105"/>
    </row>
    <row r="72" ht="12.75">
      <c r="C72" t="s">
        <v>141</v>
      </c>
    </row>
    <row r="73" ht="12.75">
      <c r="C73" t="s">
        <v>164</v>
      </c>
    </row>
  </sheetData>
  <sheetProtection/>
  <mergeCells count="5">
    <mergeCell ref="C68:E68"/>
    <mergeCell ref="B1:D1"/>
    <mergeCell ref="B3:D3"/>
    <mergeCell ref="B4:D4"/>
    <mergeCell ref="B62:D6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USER02</cp:lastModifiedBy>
  <cp:lastPrinted>2019-10-22T10:53:32Z</cp:lastPrinted>
  <dcterms:created xsi:type="dcterms:W3CDTF">2004-01-23T07:54:44Z</dcterms:created>
  <dcterms:modified xsi:type="dcterms:W3CDTF">2019-10-22T12:26:04Z</dcterms:modified>
  <cp:category/>
  <cp:version/>
  <cp:contentType/>
  <cp:contentStatus/>
</cp:coreProperties>
</file>