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141" yWindow="1275" windowWidth="10800" windowHeight="4110" tabRatio="573" firstSheet="2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<sst xmlns="http://schemas.openxmlformats.org/spreadsheetml/2006/main" count="1067" uniqueCount="876">
  <si>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</si>
  <si>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</si>
  <si>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</si>
  <si>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</si>
  <si>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</si>
  <si>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</si>
  <si>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</si>
  <si>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</si>
  <si>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</si>
  <si>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</si>
  <si>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</si>
  <si>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</si>
  <si>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</si>
  <si>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</si>
  <si>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</si>
  <si>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</si>
  <si>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</si>
  <si>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</si>
  <si>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</si>
  <si>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</si>
  <si>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</si>
  <si>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</si>
  <si>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</si>
  <si>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</si>
  <si>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</si>
  <si>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</si>
  <si>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</si>
  <si>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</si>
  <si>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</si>
  <si>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</si>
  <si>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</si>
  <si>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</si>
  <si>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</si>
  <si>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</si>
  <si>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</si>
  <si>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</si>
  <si>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</si>
  <si>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</si>
  <si>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</si>
  <si>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</si>
  <si>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</si>
  <si>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</si>
  <si>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</si>
  <si>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</si>
  <si>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</si>
  <si>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</si>
  <si>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</si>
  <si>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</si>
  <si>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</si>
  <si>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</si>
  <si>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</si>
  <si>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</si>
  <si>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</si>
  <si>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</si>
  <si>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</si>
  <si>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</si>
  <si>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</si>
  <si>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</si>
  <si>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</si>
  <si>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</si>
  <si>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</si>
  <si>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</si>
  <si>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</si>
  <si>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</si>
  <si>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</si>
  <si>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</si>
  <si>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</si>
  <si>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</si>
  <si>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</si>
  <si>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</si>
  <si>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</si>
  <si>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</si>
  <si>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</si>
  <si>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</si>
  <si>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</si>
  <si>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</si>
  <si>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</si>
  <si>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</si>
  <si>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</si>
  <si>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</si>
  <si>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</si>
  <si>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</si>
  <si>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</si>
  <si>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</si>
  <si>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</si>
  <si>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</si>
  <si>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</si>
  <si>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</si>
  <si>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</si>
  <si>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</si>
  <si>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</si>
  <si>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</si>
  <si>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</si>
  <si>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</si>
  <si>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</si>
  <si>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</si>
  <si>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</si>
  <si>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</si>
  <si>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</si>
  <si>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</si>
  <si>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</si>
  <si>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</si>
  <si>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</si>
  <si>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</si>
  <si>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</si>
  <si>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</si>
  <si>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</si>
  <si>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</si>
  <si>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</si>
  <si>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</si>
  <si>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</si>
  <si>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</si>
  <si>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</si>
  <si>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</si>
  <si>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</si>
  <si>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</si>
  <si>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</si>
  <si>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</si>
  <si>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</si>
  <si>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</si>
  <si>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</si>
  <si>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</si>
  <si>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</si>
  <si>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</si>
  <si>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</si>
  <si>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</si>
  <si>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</si>
  <si>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</si>
  <si>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</si>
  <si>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</si>
  <si>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</si>
  <si>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</si>
  <si>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</si>
  <si>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</si>
  <si>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</si>
  <si>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</si>
  <si>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</si>
  <si>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</si>
  <si>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</si>
  <si>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</si>
  <si>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</si>
  <si>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</si>
  <si>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</si>
  <si>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</si>
  <si>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</si>
  <si>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</si>
  <si>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</si>
  <si>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</si>
  <si>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</si>
  <si>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</si>
  <si>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</si>
  <si>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</si>
  <si>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</si>
  <si>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</si>
  <si>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</si>
  <si>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</si>
  <si>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</si>
  <si>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</si>
  <si>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</si>
  <si>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</si>
  <si>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</si>
  <si>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</si>
  <si>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</si>
  <si>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</si>
  <si>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</si>
  <si>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</si>
  <si>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</si>
  <si>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</si>
  <si>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</si>
  <si>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</si>
  <si>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</si>
  <si>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</si>
  <si>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</si>
  <si>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</si>
  <si>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</si>
  <si>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</si>
  <si>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</si>
  <si>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</si>
  <si>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</si>
  <si>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</si>
  <si>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</si>
  <si>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</si>
  <si>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</si>
  <si>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</si>
  <si>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</si>
  <si>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</si>
  <si>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</si>
  <si>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</si>
  <si>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</si>
  <si>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</si>
  <si>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</si>
  <si>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</si>
  <si>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</si>
  <si>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</si>
  <si>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</si>
  <si>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</si>
  <si>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</si>
  <si>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</si>
  <si>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</si>
  <si>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</si>
  <si>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</si>
  <si>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</si>
  <si>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</si>
  <si>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</si>
  <si>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</si>
  <si>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</si>
  <si>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</si>
  <si>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</si>
  <si>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</si>
  <si>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</si>
  <si>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</si>
  <si>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</si>
  <si>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</si>
  <si>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</si>
  <si>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</si>
  <si>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</si>
  <si>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</si>
  <si>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</si>
  <si>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</si>
  <si>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</si>
  <si>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</si>
  <si>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</si>
  <si>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</si>
  <si>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</si>
  <si>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</si>
  <si>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</si>
  <si>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</si>
  <si>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</si>
  <si>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</si>
  <si>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</si>
  <si>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</si>
  <si>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</si>
  <si>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</si>
  <si>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</si>
  <si>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</si>
  <si>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</si>
  <si>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</si>
  <si>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</si>
  <si>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</si>
  <si>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</si>
  <si>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</si>
  <si>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</si>
  <si>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</si>
  <si>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</si>
  <si>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</si>
  <si>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</si>
  <si>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</si>
  <si>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</si>
  <si>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</si>
  <si>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</si>
  <si>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</si>
  <si>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</si>
  <si>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</si>
  <si>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</si>
  <si>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</si>
  <si>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</si>
  <si>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</si>
  <si>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</si>
  <si>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</si>
  <si>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</si>
  <si>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</si>
  <si>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</si>
  <si>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</si>
  <si>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</si>
  <si>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</si>
  <si>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</si>
  <si>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</si>
  <si>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</si>
  <si>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</si>
  <si>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</si>
  <si>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</si>
  <si>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</si>
  <si>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</si>
  <si>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</si>
  <si>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</si>
  <si>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</si>
  <si>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</si>
  <si>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</si>
  <si>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</si>
  <si>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</si>
  <si>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</si>
  <si>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</si>
  <si>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</si>
  <si>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</si>
  <si>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</si>
  <si>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</si>
  <si>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</si>
  <si>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</si>
  <si>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</si>
  <si>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</si>
  <si>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</si>
  <si>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</si>
  <si>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</si>
  <si>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</si>
  <si>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</si>
  <si>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</si>
  <si>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</si>
  <si>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</si>
  <si>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</si>
  <si>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</si>
  <si>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</si>
  <si>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</si>
  <si>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</si>
  <si>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</si>
  <si>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</si>
  <si>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</si>
  <si>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</si>
  <si>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</si>
  <si>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</si>
  <si>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</si>
  <si>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</si>
  <si>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</si>
  <si>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</si>
  <si>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</si>
  <si>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</si>
  <si>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</si>
  <si>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</si>
  <si>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</si>
  <si>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</si>
  <si>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</si>
  <si>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</si>
  <si>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</si>
  <si>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</si>
  <si>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</si>
  <si>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</si>
  <si>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</si>
  <si>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</si>
  <si>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</si>
  <si>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</si>
  <si>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</si>
  <si>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</si>
  <si>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</si>
  <si>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</si>
  <si>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</si>
  <si>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</si>
  <si>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</si>
  <si>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</si>
  <si>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</si>
  <si>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</si>
  <si>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</si>
  <si>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</si>
  <si>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</si>
  <si>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</si>
  <si>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</si>
  <si>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</si>
  <si>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</si>
  <si>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</si>
  <si>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</si>
  <si>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</si>
  <si>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</si>
  <si>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</si>
  <si>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</si>
  <si>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</si>
  <si>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</si>
  <si>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</si>
  <si>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</si>
  <si>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</si>
  <si>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</si>
  <si>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</si>
  <si>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</si>
  <si>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</si>
  <si>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</si>
  <si>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</si>
  <si>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</si>
  <si>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</si>
  <si>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</si>
  <si>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</si>
  <si>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</si>
  <si>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</si>
  <si>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</si>
  <si>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</si>
  <si>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</si>
  <si>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</si>
  <si>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</si>
  <si>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</si>
  <si>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</si>
  <si>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</si>
  <si>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</si>
  <si>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</si>
  <si>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</si>
  <si>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</si>
  <si>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</si>
  <si>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</si>
  <si>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</si>
  <si>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</si>
  <si>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</si>
  <si>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</si>
  <si>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</si>
  <si>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</si>
  <si>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</si>
  <si>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</si>
  <si>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</si>
  <si>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</si>
  <si>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</si>
  <si>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</si>
  <si>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</si>
  <si>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</si>
  <si>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</si>
  <si>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</si>
  <si>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</si>
  <si>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</si>
  <si>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</si>
  <si>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</si>
  <si>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</si>
  <si>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</si>
  <si>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</si>
  <si>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</si>
  <si>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</si>
  <si>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</si>
  <si>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</si>
  <si>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</si>
  <si>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</si>
  <si>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</si>
  <si>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</si>
  <si>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</si>
  <si>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</si>
  <si>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</si>
  <si>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</si>
  <si>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</si>
  <si>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</si>
  <si>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</si>
  <si>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</si>
  <si>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</si>
  <si>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</si>
  <si>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</si>
  <si>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</si>
  <si>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</si>
  <si>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</si>
  <si>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</si>
  <si>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</si>
  <si>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</si>
  <si>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</si>
  <si>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</si>
  <si>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</si>
  <si>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</si>
  <si>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</si>
  <si>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</si>
  <si>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</si>
  <si>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</si>
  <si>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</si>
  <si>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</si>
  <si>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</si>
  <si>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</si>
  <si>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</si>
  <si>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</si>
  <si>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</si>
  <si>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</si>
  <si>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</si>
  <si>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</si>
  <si>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</si>
  <si>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</si>
  <si>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</si>
  <si>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</si>
  <si>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</si>
  <si>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</si>
  <si>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</si>
  <si>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</si>
  <si>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</si>
  <si>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</si>
  <si>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</si>
  <si>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</si>
  <si>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</si>
  <si>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</si>
  <si>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</si>
  <si>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</si>
  <si>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</si>
  <si>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</si>
  <si>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</si>
  <si>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</si>
  <si>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</si>
  <si>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</si>
  <si>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</si>
  <si>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</si>
  <si>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</si>
  <si>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</si>
  <si>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</si>
  <si>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</si>
  <si>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</si>
  <si>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</si>
  <si>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</si>
  <si>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</si>
  <si>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</si>
  <si>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</si>
  <si>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</si>
  <si>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</si>
  <si>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</si>
  <si>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</si>
  <si>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</si>
  <si>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</si>
  <si>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</si>
  <si>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</si>
  <si>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</si>
  <si>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</si>
  <si>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</si>
  <si>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</si>
  <si>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</si>
  <si>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</si>
  <si>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</si>
  <si>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</si>
  <si>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</si>
  <si>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</si>
  <si>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</si>
  <si>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</si>
  <si>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</si>
  <si>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</si>
  <si>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</si>
  <si>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</si>
  <si>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</si>
  <si>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</si>
  <si>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</si>
  <si>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</si>
  <si>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</si>
  <si>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</si>
  <si>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</si>
  <si>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</si>
  <si>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</si>
  <si>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</si>
  <si>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</si>
  <si>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</si>
  <si>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</si>
  <si>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</si>
  <si>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</si>
  <si>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</si>
  <si>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</si>
  <si>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</si>
  <si>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</si>
  <si>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</si>
  <si>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</si>
  <si>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</si>
  <si>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</si>
  <si>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</si>
  <si>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</si>
  <si>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</si>
  <si>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</si>
  <si>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</si>
  <si>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</si>
  <si>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</si>
  <si>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</si>
  <si>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</si>
  <si>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</si>
  <si>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</si>
  <si>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</si>
  <si>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</si>
  <si>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</si>
  <si>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</si>
  <si>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</si>
  <si>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</si>
  <si>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</si>
  <si>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</si>
  <si>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</si>
  <si>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</si>
  <si>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</si>
  <si>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</si>
  <si>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</si>
  <si>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</si>
  <si>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</si>
  <si>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</si>
  <si>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</si>
  <si>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</si>
  <si>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</si>
  <si>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</si>
  <si>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</si>
  <si>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</si>
  <si>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</si>
  <si>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</si>
  <si>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</si>
  <si>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</si>
  <si>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</si>
  <si>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</si>
  <si>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</si>
  <si>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</si>
  <si>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</si>
  <si>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</si>
  <si>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</si>
  <si>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</si>
  <si>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</si>
  <si>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</si>
  <si>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</si>
  <si>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</si>
  <si>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</si>
  <si>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</si>
  <si>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</si>
  <si>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</si>
  <si>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</si>
  <si>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</si>
  <si>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</si>
  <si>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</si>
  <si>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</si>
  <si>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</si>
  <si>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</si>
  <si>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</si>
  <si>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</si>
  <si>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</si>
  <si>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</si>
  <si>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</si>
  <si>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</si>
  <si>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</si>
  <si>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</si>
  <si>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</si>
  <si>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</si>
  <si>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</si>
  <si>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</si>
  <si>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</si>
  <si>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</si>
  <si>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</si>
  <si>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</si>
  <si>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</si>
  <si>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</si>
  <si>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</si>
  <si>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</si>
  <si>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</si>
  <si>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</si>
  <si>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</si>
  <si>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</si>
  <si>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</si>
  <si>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</si>
  <si>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</si>
  <si>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</si>
  <si>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</si>
  <si>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</si>
  <si>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</si>
  <si>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</si>
  <si>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</si>
  <si>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</si>
  <si>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</si>
  <si>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</si>
  <si>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</si>
  <si>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</si>
  <si>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</si>
  <si>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</si>
  <si>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</si>
  <si>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</si>
  <si>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</si>
  <si>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</si>
  <si>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</si>
  <si>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</si>
  <si>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</si>
  <si>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</si>
  <si>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</si>
  <si>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</si>
  <si>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</si>
  <si>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</si>
  <si>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</si>
  <si>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</si>
  <si>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</si>
  <si>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</si>
  <si>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</si>
  <si>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</si>
  <si>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</si>
  <si>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</si>
  <si>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</si>
  <si>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</si>
  <si>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</si>
  <si>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</si>
  <si>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</si>
  <si>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</si>
  <si>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</si>
  <si>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</si>
  <si>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</si>
  <si>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</si>
  <si>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</si>
  <si>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</si>
  <si>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</si>
  <si>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</si>
  <si>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</si>
  <si>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</si>
  <si>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</si>
  <si>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</si>
  <si>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</si>
  <si>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</si>
  <si>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</si>
  <si>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</si>
  <si>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</si>
  <si>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</si>
  <si>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</si>
  <si>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</si>
  <si>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</si>
  <si>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</si>
  <si>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</si>
  <si>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</si>
  <si>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</si>
  <si>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</si>
  <si>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</si>
  <si>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</si>
  <si>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</si>
  <si>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</si>
  <si>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</si>
  <si>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</si>
  <si>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</si>
  <si>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</si>
  <si>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</si>
  <si>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</si>
  <si>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</si>
  <si>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</si>
  <si>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</si>
  <si>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</si>
  <si>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</si>
  <si>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</si>
  <si>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</si>
  <si>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</si>
  <si>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</si>
  <si>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</si>
  <si>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</si>
  <si>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</si>
  <si>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</si>
  <si>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</si>
  <si>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</si>
  <si>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</si>
  <si>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</si>
  <si>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</si>
  <si>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</si>
  <si>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</si>
  <si>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</si>
  <si>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</si>
  <si>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</si>
  <si>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</si>
  <si>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</si>
  <si>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</si>
  <si>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</si>
  <si>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</si>
  <si>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</si>
  <si>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</si>
  <si>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</si>
  <si>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</si>
  <si>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</si>
  <si>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</si>
  <si>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</si>
  <si>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</si>
  <si>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</si>
  <si>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</si>
  <si>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</si>
  <si>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</si>
  <si>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</si>
  <si>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</si>
  <si>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</si>
  <si>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</si>
  <si>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</si>
  <si>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</si>
  <si>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</si>
  <si>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</si>
  <si>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</si>
  <si>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</si>
  <si>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</si>
  <si>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</si>
  <si>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</si>
  <si>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</si>
  <si>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</si>
  <si>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</si>
  <si>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</si>
  <si>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</si>
  <si>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</si>
  <si>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</si>
  <si>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</si>
  <si>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</si>
  <si>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</si>
  <si>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</si>
  <si>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</si>
  <si>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</si>
  <si>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</si>
  <si>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</si>
  <si>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</si>
  <si>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</si>
  <si>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</si>
  <si>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</si>
  <si>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</si>
  <si>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</si>
  <si>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</si>
  <si>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</si>
  <si>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</si>
  <si>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</si>
  <si>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</si>
  <si>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</si>
  <si>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</si>
  <si>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</si>
  <si>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</si>
  <si>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</si>
  <si>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</si>
  <si>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</si>
  <si>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</si>
  <si>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</si>
  <si>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</si>
  <si>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</si>
  <si>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</si>
  <si>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</si>
  <si>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</si>
  <si>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</si>
  <si>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</si>
  <si>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</si>
  <si>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</si>
  <si>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</si>
  <si>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</si>
  <si>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</si>
  <si>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</si>
  <si>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</si>
  <si>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</si>
  <si>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</si>
  <si>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</si>
  <si>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</si>
  <si>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</si>
  <si>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</si>
  <si>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</si>
  <si>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</si>
  <si>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</si>
  <si>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</si>
  <si>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</si>
  <si>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</si>
  <si>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</si>
  <si>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</si>
  <si>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</si>
  <si>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</si>
  <si>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</si>
  <si>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</si>
  <si>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</si>
  <si>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</si>
  <si>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</si>
  <si>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</si>
  <si>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</si>
  <si>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</si>
  <si>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</si>
  <si>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</si>
  <si>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</si>
  <si>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</si>
  <si>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</si>
  <si>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</si>
  <si>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</si>
  <si>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</si>
  <si>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</si>
  <si>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</si>
  <si>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</si>
  <si>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</si>
  <si>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</si>
  <si>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</si>
  <si>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</si>
  <si>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</si>
  <si>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</si>
  <si>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</si>
  <si>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</si>
  <si>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</si>
  <si>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</si>
  <si>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</si>
  <si>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</si>
  <si>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</si>
  <si>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</si>
  <si>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</si>
  <si>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</si>
  <si>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</si>
  <si>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</si>
  <si>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</si>
  <si>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</si>
  <si>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</si>
  <si>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</si>
  <si>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</si>
  <si>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</si>
  <si>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</si>
  <si>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</si>
  <si>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</si>
  <si>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</si>
  <si>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</si>
  <si>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</si>
  <si>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</si>
  <si>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Отчетен период: </t>
  </si>
  <si>
    <t>Дафин Средков</t>
  </si>
  <si>
    <t>Съставител: Дафин Средков</t>
  </si>
  <si>
    <t xml:space="preserve">                                    Съставител: Дафин Средков                   </t>
  </si>
  <si>
    <t>Ръководител: Владимир Върбанов</t>
  </si>
  <si>
    <t>Дата на съставяне: 19.12.2007 г.</t>
  </si>
  <si>
    <t>Владимир Върбанов</t>
  </si>
  <si>
    <t>Ръководител:  Владимир Върбанов</t>
  </si>
  <si>
    <r>
      <t xml:space="preserve">Дата на съставяне: </t>
    </r>
    <r>
      <rPr>
        <sz val="10"/>
        <rFont val="Times New Roman"/>
        <family val="1"/>
      </rPr>
      <t>19.12.2007</t>
    </r>
  </si>
  <si>
    <t xml:space="preserve">Дата на съставяне: 19.12.2007 г.                                      </t>
  </si>
  <si>
    <t xml:space="preserve">Дата  на съставяне: 19.12.2007 г.                                                                                                                       </t>
  </si>
  <si>
    <t xml:space="preserve">Дата на съставяне: 19.12.2007 г.               </t>
  </si>
  <si>
    <t>Дата на съставяне:19.12.2007</t>
  </si>
  <si>
    <t>Дата на съставяне: 19.12.2007</t>
  </si>
  <si>
    <t>БОЛКАН ПРОПЪРТИ ИНСТРУМЕНТС АДСИЦ</t>
  </si>
  <si>
    <t>01.01.2008-01.06.2008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</si>
</sst>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B13">
      <selection activeCell="D93" sqref="D93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874</v>
      </c>
      <c r="F3" s="217" t="s">
        <v>2</v>
      </c>
      <c r="G3" s="172"/>
      <c r="H3" s="461">
        <v>175323352</v>
      </c>
    </row>
    <row r="4" spans="1:8" ht="15">
      <c r="A4" s="581" t="s">
        <v>3</v>
      </c>
      <c r="B4" s="587"/>
      <c r="C4" s="587"/>
      <c r="D4" s="587"/>
      <c r="E4" s="504" t="s">
        <v>159</v>
      </c>
      <c r="F4" s="583" t="s">
        <v>4</v>
      </c>
      <c r="G4" s="584"/>
      <c r="H4" s="461" t="s">
        <v>159</v>
      </c>
    </row>
    <row r="5" spans="1:8" ht="15">
      <c r="A5" s="581" t="s">
        <v>860</v>
      </c>
      <c r="B5" s="582"/>
      <c r="C5" s="582"/>
      <c r="D5" s="582"/>
      <c r="E5" s="505" t="s">
        <v>875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500</v>
      </c>
      <c r="H11" s="152">
        <v>500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500</v>
      </c>
      <c r="H12" s="153"/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500</v>
      </c>
      <c r="H17" s="154">
        <f>H11+H14+H15+H16</f>
        <v>500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-11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-11</v>
      </c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-40</v>
      </c>
      <c r="H32" s="316">
        <v>-11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-51</v>
      </c>
      <c r="H33" s="154">
        <f>H27+H31+H32</f>
        <v>-11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848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449</v>
      </c>
      <c r="H36" s="154">
        <f>H25+H17+H33</f>
        <v>489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0</v>
      </c>
      <c r="D55" s="155">
        <f>D19+D20+D21+D27+D32+D45+D51+D53+D54</f>
        <v>0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6</v>
      </c>
      <c r="H61" s="154">
        <f>SUM(H62:H68)</f>
        <v>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/>
      <c r="H64" s="152"/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4</v>
      </c>
      <c r="H66" s="152">
        <v>3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2</v>
      </c>
      <c r="H67" s="152">
        <v>1</v>
      </c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6</v>
      </c>
      <c r="H71" s="161">
        <f>H59+H60+H61+H69+H70</f>
        <v>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0</v>
      </c>
      <c r="D75" s="155">
        <f>SUM(D67:D74)</f>
        <v>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6</v>
      </c>
      <c r="H79" s="162">
        <f>H71+H74+H75+H76</f>
        <v>4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11</v>
      </c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444</v>
      </c>
      <c r="D88" s="151">
        <v>493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455</v>
      </c>
      <c r="D91" s="155">
        <f>SUM(D87:D90)</f>
        <v>493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455</v>
      </c>
      <c r="D93" s="155">
        <f>D64+D75+D84+D91+D92</f>
        <v>493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455</v>
      </c>
      <c r="D94" s="164">
        <f>D93+D55</f>
        <v>493</v>
      </c>
      <c r="E94" s="449" t="s">
        <v>270</v>
      </c>
      <c r="F94" s="289" t="s">
        <v>271</v>
      </c>
      <c r="G94" s="165">
        <f>G36+G39+G55+G79</f>
        <v>455</v>
      </c>
      <c r="H94" s="165">
        <f>H36+H39+H55+H79</f>
        <v>493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865</v>
      </c>
      <c r="B98" s="432"/>
      <c r="C98" s="585" t="s">
        <v>862</v>
      </c>
      <c r="D98" s="585"/>
      <c r="E98" s="58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864</v>
      </c>
      <c r="D100" s="586"/>
      <c r="E100" s="58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1968503937007874" bottom="0.1968503937007874" header="0.15748031496062992" footer="0.15748031496062992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D10" sqref="D10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БОЛКАН ПРОПЪРТИ ИНСТРУМЕНТС АДСИЦ</v>
      </c>
      <c r="C2" s="590"/>
      <c r="D2" s="590"/>
      <c r="E2" s="590"/>
      <c r="F2" s="577" t="s">
        <v>2</v>
      </c>
      <c r="G2" s="577"/>
      <c r="H2" s="526">
        <f>'справка №1-БАЛАНС'!H3</f>
        <v>175323352</v>
      </c>
    </row>
    <row r="3" spans="1:8" ht="15">
      <c r="A3" s="467" t="s">
        <v>274</v>
      </c>
      <c r="B3" s="590" t="str">
        <f>'справка №1-БАЛАНС'!E4</f>
        <v> </v>
      </c>
      <c r="C3" s="590"/>
      <c r="D3" s="590"/>
      <c r="E3" s="590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76" t="str">
        <f>'справка №1-БАЛАНС'!E5</f>
        <v>01.01.2008-01.06.2008</v>
      </c>
      <c r="C4" s="576"/>
      <c r="D4" s="57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/>
      <c r="D9" s="46"/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29</v>
      </c>
      <c r="D10" s="46">
        <v>2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8</v>
      </c>
      <c r="D12" s="46">
        <v>6</v>
      </c>
      <c r="E12" s="300" t="s">
        <v>78</v>
      </c>
      <c r="F12" s="549" t="s">
        <v>296</v>
      </c>
      <c r="G12" s="550"/>
      <c r="H12" s="550"/>
    </row>
    <row r="13" spans="1:18" ht="12">
      <c r="A13" s="298" t="s">
        <v>297</v>
      </c>
      <c r="B13" s="299" t="s">
        <v>298</v>
      </c>
      <c r="C13" s="46">
        <v>3</v>
      </c>
      <c r="D13" s="46">
        <v>3</v>
      </c>
      <c r="E13" s="301" t="s">
        <v>51</v>
      </c>
      <c r="F13" s="551" t="s">
        <v>299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/>
      <c r="D16" s="47"/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40</v>
      </c>
      <c r="D19" s="49">
        <f>SUM(D9:D15)+D16</f>
        <v>11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/>
      <c r="D22" s="46"/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40</v>
      </c>
      <c r="D28" s="50">
        <f>D26+D19</f>
        <v>11</v>
      </c>
      <c r="E28" s="127" t="s">
        <v>338</v>
      </c>
      <c r="F28" s="554" t="s">
        <v>339</v>
      </c>
      <c r="G28" s="548">
        <f>G13+G15+G24</f>
        <v>0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40</v>
      </c>
      <c r="H30" s="53">
        <f>IF((D28-H28)&gt;0,D28-H28,0)</f>
        <v>11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850</v>
      </c>
      <c r="B31" s="306" t="s">
        <v>344</v>
      </c>
      <c r="C31" s="46"/>
      <c r="D31" s="46"/>
      <c r="E31" s="296" t="s">
        <v>853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40</v>
      </c>
      <c r="D33" s="49">
        <f>D28+D31+D32</f>
        <v>11</v>
      </c>
      <c r="E33" s="127" t="s">
        <v>352</v>
      </c>
      <c r="F33" s="554" t="s">
        <v>353</v>
      </c>
      <c r="G33" s="53">
        <f>G32+G31+G28</f>
        <v>0</v>
      </c>
      <c r="H33" s="53">
        <f>H32+H31+H28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40</v>
      </c>
      <c r="H34" s="548">
        <f>IF((D33-H33)&gt;0,D33-H33,0)</f>
        <v>11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40</v>
      </c>
      <c r="H39" s="559">
        <f>IF(H34&gt;0,IF(D35+H34&lt;0,0,D35+H34),IF(D34-D35&lt;0,D35-D34,0))</f>
        <v>11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40</v>
      </c>
      <c r="H41" s="52">
        <f>IF(D39=0,IF(H39-H40&gt;0,H39-H40+D40,0),IF(D39-D40&lt;0,D40-D39+H40,0))</f>
        <v>11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40</v>
      </c>
      <c r="D42" s="53">
        <f>D33+D35+D39</f>
        <v>11</v>
      </c>
      <c r="E42" s="128" t="s">
        <v>379</v>
      </c>
      <c r="F42" s="129" t="s">
        <v>380</v>
      </c>
      <c r="G42" s="53">
        <f>G39+G33</f>
        <v>40</v>
      </c>
      <c r="H42" s="53">
        <f>H39+H33</f>
        <v>11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8" t="s">
        <v>858</v>
      </c>
      <c r="B45" s="578"/>
      <c r="C45" s="578"/>
      <c r="D45" s="578"/>
      <c r="E45" s="57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39435</v>
      </c>
      <c r="C48" s="427" t="s">
        <v>381</v>
      </c>
      <c r="D48" s="588" t="s">
        <v>861</v>
      </c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780</v>
      </c>
      <c r="D50" s="589" t="s">
        <v>866</v>
      </c>
      <c r="E50" s="589"/>
      <c r="F50" s="589"/>
      <c r="G50" s="589"/>
      <c r="H50" s="589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3">
      <selection activeCell="D14" sqref="D14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БОЛКАН ПРОПЪРТИ ИНСТРУМЕНТС АДСИЦ</v>
      </c>
      <c r="C4" s="541" t="s">
        <v>2</v>
      </c>
      <c r="D4" s="541">
        <f>'справка №1-БАЛАНС'!H3</f>
        <v>175323352</v>
      </c>
      <c r="E4" s="323"/>
      <c r="F4" s="323"/>
    </row>
    <row r="5" spans="1:4" ht="15">
      <c r="A5" s="470" t="s">
        <v>274</v>
      </c>
      <c r="B5" s="470" t="str">
        <f>'справка №1-БАЛАНС'!E4</f>
        <v> 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01.01.2008-01.06.2008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/>
      <c r="D10" s="54"/>
      <c r="E10" s="130"/>
      <c r="F10" s="130"/>
    </row>
    <row r="11" spans="1:13" ht="12">
      <c r="A11" s="332" t="s">
        <v>388</v>
      </c>
      <c r="B11" s="333" t="s">
        <v>389</v>
      </c>
      <c r="C11" s="54">
        <v>-29</v>
      </c>
      <c r="D11" s="54"/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-8</v>
      </c>
      <c r="D13" s="54">
        <v>-7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-1</v>
      </c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-38</v>
      </c>
      <c r="D20" s="55">
        <f>SUM(D10:D19)</f>
        <v>-7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>
        <v>500</v>
      </c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0</v>
      </c>
      <c r="D42" s="55">
        <f>SUM(D34:D41)</f>
        <v>500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-38</v>
      </c>
      <c r="D43" s="55">
        <f>D42+D32+D20</f>
        <v>493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493</v>
      </c>
      <c r="D44" s="132"/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455</v>
      </c>
      <c r="D45" s="55">
        <f>D44+D43</f>
        <v>493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/>
      <c r="D46" s="56"/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>
        <v>500</v>
      </c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79" t="s">
        <v>861</v>
      </c>
      <c r="D50" s="57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780</v>
      </c>
      <c r="C52" s="579" t="s">
        <v>866</v>
      </c>
      <c r="D52" s="57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31496062992125984" bottom="0.5905511811023623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7">
      <selection activeCell="A39" sqref="A3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0" t="s">
        <v>459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БОЛКАН ПРОПЪРТИ ИНСТРУМЕНТС АДСИЦ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175323352</v>
      </c>
      <c r="N3" s="2"/>
    </row>
    <row r="4" spans="1:15" s="532" customFormat="1" ht="13.5" customHeight="1">
      <c r="A4" s="467" t="s">
        <v>460</v>
      </c>
      <c r="B4" s="592" t="str">
        <f>'справка №1-БАЛАНС'!E4</f>
        <v> 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01.01.2008-01.06.2008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500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-11</v>
      </c>
      <c r="K11" s="60"/>
      <c r="L11" s="344">
        <f>SUM(C11:K11)</f>
        <v>489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500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-11</v>
      </c>
      <c r="K15" s="61">
        <f t="shared" si="2"/>
        <v>0</v>
      </c>
      <c r="L15" s="344">
        <f t="shared" si="1"/>
        <v>489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-40</v>
      </c>
      <c r="K16" s="60"/>
      <c r="L16" s="344">
        <f t="shared" si="1"/>
        <v>-40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500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-51</v>
      </c>
      <c r="K29" s="59">
        <f t="shared" si="6"/>
        <v>0</v>
      </c>
      <c r="L29" s="344">
        <f t="shared" si="1"/>
        <v>449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500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-51</v>
      </c>
      <c r="K32" s="59">
        <f t="shared" si="7"/>
        <v>0</v>
      </c>
      <c r="L32" s="344">
        <f t="shared" si="1"/>
        <v>449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859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870</v>
      </c>
      <c r="B38" s="19"/>
      <c r="C38" s="15"/>
      <c r="D38" s="591" t="s">
        <v>521</v>
      </c>
      <c r="E38" s="591"/>
      <c r="F38" s="591" t="s">
        <v>861</v>
      </c>
      <c r="G38" s="591"/>
      <c r="H38" s="591"/>
      <c r="I38" s="591"/>
      <c r="J38" s="15" t="s">
        <v>854</v>
      </c>
      <c r="K38" s="15"/>
      <c r="L38" s="591" t="s">
        <v>866</v>
      </c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6">
      <selection activeCell="B45" sqref="B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383</v>
      </c>
      <c r="B2" s="610"/>
      <c r="C2" s="611" t="str">
        <f>'справка №1-БАЛАНС'!E3</f>
        <v>БОЛКАН ПРОПЪРТИ ИНСТРУМЕНТС АДСИЦ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175323352</v>
      </c>
      <c r="P2" s="483"/>
      <c r="Q2" s="483"/>
      <c r="R2" s="526"/>
    </row>
    <row r="3" spans="1:18" ht="15">
      <c r="A3" s="609" t="s">
        <v>5</v>
      </c>
      <c r="B3" s="610"/>
      <c r="C3" s="612" t="str">
        <f>'справка №1-БАЛАНС'!E5</f>
        <v>01.01.2008-01.06.2008</v>
      </c>
      <c r="D3" s="612"/>
      <c r="E3" s="612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2" t="s">
        <v>463</v>
      </c>
      <c r="B5" s="603"/>
      <c r="C5" s="606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599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599" t="s">
        <v>529</v>
      </c>
      <c r="R5" s="599" t="s">
        <v>530</v>
      </c>
    </row>
    <row r="6" spans="1:18" s="100" customFormat="1" ht="48">
      <c r="A6" s="604"/>
      <c r="B6" s="605"/>
      <c r="C6" s="607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0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0"/>
      <c r="R6" s="600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855</v>
      </c>
      <c r="B15" s="374" t="s">
        <v>856</v>
      </c>
      <c r="C15" s="456" t="s">
        <v>857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851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852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871</v>
      </c>
      <c r="C44" s="354"/>
      <c r="D44" s="355"/>
      <c r="E44" s="355"/>
      <c r="F44" s="355"/>
      <c r="G44" s="351"/>
      <c r="H44" s="356" t="s">
        <v>863</v>
      </c>
      <c r="I44" s="356"/>
      <c r="J44" s="356"/>
      <c r="K44" s="608"/>
      <c r="L44" s="608"/>
      <c r="M44" s="608"/>
      <c r="N44" s="608"/>
      <c r="O44" s="597" t="s">
        <v>864</v>
      </c>
      <c r="P44" s="598"/>
      <c r="Q44" s="598"/>
      <c r="R44" s="59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6">
      <selection activeCell="D94" sqref="D94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608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БОЛКАН ПРОПЪРТИ ИНСТРУМЕНТС АДСИЦ</v>
      </c>
      <c r="C3" s="620"/>
      <c r="D3" s="526" t="s">
        <v>2</v>
      </c>
      <c r="E3" s="107">
        <f>'справка №1-БАЛАНС'!H3</f>
        <v>175323352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01.01.2008-01.06.2008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609</v>
      </c>
      <c r="B5" s="496"/>
      <c r="C5" s="497"/>
      <c r="D5" s="107"/>
      <c r="E5" s="498" t="s">
        <v>610</v>
      </c>
    </row>
    <row r="6" spans="1:14" s="100" customFormat="1" ht="12">
      <c r="A6" s="389" t="s">
        <v>463</v>
      </c>
      <c r="B6" s="390" t="s">
        <v>8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12">
      <c r="A10" s="393" t="s">
        <v>617</v>
      </c>
      <c r="B10" s="395"/>
      <c r="C10" s="104"/>
      <c r="D10" s="104"/>
      <c r="E10" s="120"/>
      <c r="F10" s="106"/>
    </row>
    <row r="11" spans="1:15" ht="12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/>
      <c r="D13" s="108"/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12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638</v>
      </c>
      <c r="B23" s="399"/>
      <c r="C23" s="119"/>
      <c r="D23" s="104"/>
      <c r="E23" s="120"/>
      <c r="F23" s="106"/>
    </row>
    <row r="24" spans="1:15" ht="12">
      <c r="A24" s="396" t="s">
        <v>639</v>
      </c>
      <c r="B24" s="397" t="s">
        <v>640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/>
      <c r="D26" s="108"/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/>
      <c r="D28" s="108"/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/>
      <c r="D29" s="108"/>
      <c r="E29" s="120">
        <f t="shared" si="0"/>
        <v>0</v>
      </c>
      <c r="F29" s="106"/>
    </row>
    <row r="30" spans="1:6" ht="12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/>
      <c r="D31" s="108"/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/>
      <c r="D34" s="108"/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/>
      <c r="D35" s="108"/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/>
      <c r="D42" s="108"/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0</v>
      </c>
      <c r="D43" s="104">
        <f>D24+D28+D29+D31+D30+D32+D33+D38</f>
        <v>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0</v>
      </c>
      <c r="D44" s="103">
        <f>D43+D21+D19+D9</f>
        <v>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/>
      <c r="D55" s="108"/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12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703</v>
      </c>
      <c r="C62" s="108"/>
      <c r="D62" s="108"/>
      <c r="E62" s="119">
        <f t="shared" si="1"/>
        <v>0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/>
      <c r="D64" s="108"/>
      <c r="E64" s="119">
        <f t="shared" si="1"/>
        <v>0</v>
      </c>
      <c r="F64" s="110"/>
    </row>
    <row r="65" spans="1:6" ht="12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/>
      <c r="D72" s="108"/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/>
      <c r="D74" s="108"/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0</v>
      </c>
      <c r="D85" s="104">
        <f>SUM(D86:D90)+D94</f>
        <v>6</v>
      </c>
      <c r="E85" s="104">
        <f>SUM(E86:E90)+E94</f>
        <v>-6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/>
      <c r="D87" s="108"/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/>
      <c r="D88" s="108"/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/>
      <c r="D89" s="108">
        <v>4</v>
      </c>
      <c r="E89" s="119">
        <f t="shared" si="1"/>
        <v>-4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/>
      <c r="D91" s="108"/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/>
      <c r="D92" s="108"/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/>
      <c r="D93" s="108"/>
      <c r="E93" s="119">
        <f t="shared" si="1"/>
        <v>0</v>
      </c>
      <c r="F93" s="108"/>
    </row>
    <row r="94" spans="1:6" ht="12">
      <c r="A94" s="396" t="s">
        <v>757</v>
      </c>
      <c r="B94" s="397" t="s">
        <v>758</v>
      </c>
      <c r="C94" s="108"/>
      <c r="D94" s="108">
        <v>2</v>
      </c>
      <c r="E94" s="119">
        <f t="shared" si="1"/>
        <v>-2</v>
      </c>
      <c r="F94" s="108"/>
    </row>
    <row r="95" spans="1:6" ht="12">
      <c r="A95" s="396" t="s">
        <v>759</v>
      </c>
      <c r="B95" s="397" t="s">
        <v>760</v>
      </c>
      <c r="C95" s="108"/>
      <c r="D95" s="108"/>
      <c r="E95" s="119">
        <f t="shared" si="1"/>
        <v>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0</v>
      </c>
      <c r="D96" s="104">
        <f>D85+D80+D75+D71+D95</f>
        <v>6</v>
      </c>
      <c r="E96" s="104">
        <f>E85+E80+E75+E71+E95</f>
        <v>-6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0</v>
      </c>
      <c r="D97" s="104">
        <f>D96+D68+D66</f>
        <v>6</v>
      </c>
      <c r="E97" s="104">
        <f>E96+E68+E66</f>
        <v>-6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779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872</v>
      </c>
      <c r="B109" s="614"/>
      <c r="C109" s="614" t="s">
        <v>862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864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968503937007874" right="0.1968503937007874" top="0.1968503937007874" bottom="0.1968503937007874" header="0.31496062992125984" footer="0.2755905511811024"/>
  <pageSetup horizontalDpi="300" verticalDpi="300" orientation="portrait" paperSize="9" scale="5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1" t="str">
        <f>'справка №1-БАЛАНС'!E3</f>
        <v>БОЛКАН ПРОПЪРТИ ИНСТРУМЕНТС АДСИЦ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175323352</v>
      </c>
    </row>
    <row r="5" spans="1:9" ht="15">
      <c r="A5" s="501" t="s">
        <v>5</v>
      </c>
      <c r="B5" s="622" t="str">
        <f>'справка №1-БАЛАНС'!E5</f>
        <v>01.01.2008-01.06.2008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20" customFormat="1" ht="12">
      <c r="A7" s="140" t="s">
        <v>463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873</v>
      </c>
      <c r="B30" s="624"/>
      <c r="C30" s="624"/>
      <c r="D30" s="459" t="s">
        <v>818</v>
      </c>
      <c r="E30" s="623" t="s">
        <v>861</v>
      </c>
      <c r="F30" s="623"/>
      <c r="G30" s="623"/>
      <c r="H30" s="420" t="s">
        <v>780</v>
      </c>
      <c r="I30" s="623" t="s">
        <v>866</v>
      </c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1968503937007874" bottom="0.1968503937007874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">
      <selection activeCell="A17" sqref="A17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8" t="str">
        <f>'справка №1-БАЛАНС'!E3</f>
        <v>БОЛКАН ПРОПЪРТИ ИНСТРУМЕНТС АДСИЦ</v>
      </c>
      <c r="C5" s="628"/>
      <c r="D5" s="628"/>
      <c r="E5" s="570" t="s">
        <v>2</v>
      </c>
      <c r="F5" s="451">
        <f>'справка №1-БАЛАНС'!H3</f>
        <v>175323352</v>
      </c>
    </row>
    <row r="6" spans="1:13" ht="15" customHeight="1">
      <c r="A6" s="27" t="s">
        <v>821</v>
      </c>
      <c r="B6" s="629" t="str">
        <f>'справка №1-БАЛАНС'!E5</f>
        <v>01.01.2008-01.06.2008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822</v>
      </c>
      <c r="B8" s="32" t="s">
        <v>8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/>
      <c r="B12" s="37"/>
      <c r="C12" s="441"/>
      <c r="D12" s="441"/>
      <c r="E12" s="441"/>
      <c r="F12" s="443">
        <f>C12-E12</f>
        <v>0</v>
      </c>
    </row>
    <row r="13" spans="1:6" ht="12.75">
      <c r="A13" s="36"/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868</v>
      </c>
      <c r="B151" s="453"/>
      <c r="C151" s="630" t="s">
        <v>862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867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Vladimir Varbanov</cp:lastModifiedBy>
  <cp:lastPrinted>2008-01-04T14:26:31Z</cp:lastPrinted>
  <dcterms:created xsi:type="dcterms:W3CDTF">2000-06-29T12:02:40Z</dcterms:created>
  <dcterms:modified xsi:type="dcterms:W3CDTF">2008-07-15T14:23:54Z</dcterms:modified>
  <cp:category/>
  <cp:version/>
  <cp:contentType/>
  <cp:contentStatus/>
</cp:coreProperties>
</file>