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540" tabRatio="599" firstSheet="3" activeTab="7"/>
  </bookViews>
  <sheets>
    <sheet name="справка № 1ИД-БАЛАНС" sheetId="1" r:id="rId1"/>
    <sheet name="справка № 2ИД-ОТЧЕТ ЗА ДОХОДИТЕ" sheetId="2" r:id="rId2"/>
    <sheet name="справка № 3ИД-ОПП" sheetId="3" r:id="rId3"/>
    <sheet name="справка № 4ИД-ОСК" sheetId="4" r:id="rId4"/>
    <sheet name="справка № 5ИД" sheetId="5" r:id="rId5"/>
    <sheet name="справка № 6ИД" sheetId="6" r:id="rId6"/>
    <sheet name="справка №7ИД" sheetId="7" r:id="rId7"/>
    <sheet name="справка № 8ИД" sheetId="8" r:id="rId8"/>
    <sheet name="справка №9" sheetId="9" r:id="rId9"/>
  </sheets>
  <definedNames>
    <definedName name="_xlnm.Print_Area" localSheetId="6">'справка №7ИД'!$A$1:$Q$99</definedName>
    <definedName name="_xlnm.Print_Titles" localSheetId="0">'справка № 1ИД-БАЛАНС'!$9:$9</definedName>
    <definedName name="_xlnm.Print_Titles" localSheetId="1">'справка № 2ИД-ОТЧЕТ ЗА ДОХОДИТЕ'!$8:$8</definedName>
    <definedName name="_xlnm.Print_Titles" localSheetId="2">'справка № 3ИД-ОПП'!$8:$8</definedName>
    <definedName name="_xlnm.Print_Titles" localSheetId="3">'справка № 4ИД-ОСК'!$9:$9</definedName>
    <definedName name="_xlnm.Print_Titles" localSheetId="4">'справка № 5ИД'!$11:$11</definedName>
    <definedName name="_xlnm.Print_Titles" localSheetId="6">'справка №7ИД'!$14:$14</definedName>
  </definedNames>
  <calcPr fullCalcOnLoad="1"/>
</workbook>
</file>

<file path=xl/sharedStrings.xml><?xml version="1.0" encoding="utf-8"?>
<sst xmlns="http://schemas.openxmlformats.org/spreadsheetml/2006/main" count="671" uniqueCount="431">
  <si>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</si>
  <si>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</si>
  <si>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</si>
  <si>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</si>
  <si>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</si>
  <si>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</si>
  <si>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</si>
  <si>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</si>
  <si>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</si>
  <si>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Дълготрайни материални активи</t>
  </si>
  <si>
    <t>2. Нематериални активи</t>
  </si>
  <si>
    <t>1. Парични средства в каса</t>
  </si>
  <si>
    <t>2. Парични средства по безсрочни депозити</t>
  </si>
  <si>
    <t>3. Парични средства по банкови депозити</t>
  </si>
  <si>
    <t>в т.ч. със срок  3 месеца до падежа</t>
  </si>
  <si>
    <t>4.Блокирани парични средства</t>
  </si>
  <si>
    <t xml:space="preserve">1.Държани за търгуване </t>
  </si>
  <si>
    <t>капиталови ценни книжа</t>
  </si>
  <si>
    <t>деривати на ценни книжа</t>
  </si>
  <si>
    <t>дългови ценни книжа</t>
  </si>
  <si>
    <t>други</t>
  </si>
  <si>
    <t>2. Обявени за продажба</t>
  </si>
  <si>
    <t xml:space="preserve">3. Други </t>
  </si>
  <si>
    <t>Общо за група I</t>
  </si>
  <si>
    <t xml:space="preserve">Общо за група II </t>
  </si>
  <si>
    <t>1. Материални запаси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</si>
  <si>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</si>
  <si>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</si>
  <si>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</si>
  <si>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</si>
  <si>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</si>
  <si>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</si>
  <si>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</si>
  <si>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</si>
  <si>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</si>
  <si>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</si>
  <si>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</si>
  <si>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>ІІ. Нефинансови разходи</t>
  </si>
  <si>
    <t>2. Разходи за външни улсуги</t>
  </si>
  <si>
    <t xml:space="preserve">3. Разходи за амортизация </t>
  </si>
  <si>
    <t>4. Разходи за заплати, социално и пенсионно осигуряване</t>
  </si>
  <si>
    <t>5. Други</t>
  </si>
  <si>
    <t>Общо за група ІІ</t>
  </si>
  <si>
    <t>Б.Общо разходи за дейността (І+ІІ)</t>
  </si>
  <si>
    <t>В. Печалба от обичайната  дейност</t>
  </si>
  <si>
    <t>А. СОБСТВЕН КАПИТАЛ</t>
  </si>
  <si>
    <t xml:space="preserve">I. ФИНАНСОВИ АКТИВИ </t>
  </si>
  <si>
    <t>I. ОСНОВЕН КАПИТАЛ</t>
  </si>
  <si>
    <t>1. Капиталови ценни книжа</t>
  </si>
  <si>
    <t>II. РЕЗЕРВИ</t>
  </si>
  <si>
    <t>2. Държани до настъпване на падеж</t>
  </si>
  <si>
    <t>1. Премийни резерви при емитиране на акции</t>
  </si>
  <si>
    <t>3. Други</t>
  </si>
  <si>
    <t>2. Резерви от последващи оценки на активи и пасиви</t>
  </si>
  <si>
    <t>Общо за групата I</t>
  </si>
  <si>
    <t>3. Целеви резерви, в т.ч.:</t>
  </si>
  <si>
    <t xml:space="preserve">II. НЕТЕКУЩИ НЕФИНАНСОВИ АКТИВИ </t>
  </si>
  <si>
    <t>общи</t>
  </si>
  <si>
    <t>специални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</si>
  <si>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</si>
  <si>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</si>
  <si>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</si>
  <si>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</si>
  <si>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</si>
  <si>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</si>
  <si>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</si>
  <si>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</si>
  <si>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</si>
  <si>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</si>
  <si>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</si>
  <si>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1. Задължения по получени заеми към банки</t>
  </si>
  <si>
    <t>I. ТЕКУЩИ ЗАДЪЛЖЕНИЯ</t>
  </si>
  <si>
    <t>II. ТЕКУЩИ ФИНАНСОВИ АКТИВИ</t>
  </si>
  <si>
    <t>III. НЕФИНАНСОВИ АКТИВИ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</si>
  <si>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</si>
  <si>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</si>
  <si>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</si>
  <si>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</si>
  <si>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</si>
  <si>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</si>
  <si>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</si>
  <si>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</si>
  <si>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3. Отрицателни разлики от промяна на валутни курсове</t>
  </si>
  <si>
    <t>4. Приходи от лихви</t>
  </si>
  <si>
    <t>ІІ. Нефинансови приходи</t>
  </si>
  <si>
    <t>Б. Общо приходи от дейността (I+II)</t>
  </si>
  <si>
    <t>В. Загуба от дейността</t>
  </si>
  <si>
    <t>ІІІ. Извънредни разходи</t>
  </si>
  <si>
    <t>ІІІ. Извънредни приходи</t>
  </si>
  <si>
    <t>ВСИЧКО (Г+Е)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</si>
  <si>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</si>
  <si>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</si>
  <si>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</si>
  <si>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</si>
  <si>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</si>
  <si>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</si>
  <si>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</si>
  <si>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</si>
  <si>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</si>
  <si>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</si>
  <si>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</si>
  <si>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</si>
  <si>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</si>
  <si>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специали
зирани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</si>
  <si>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</si>
  <si>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</si>
  <si>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</si>
  <si>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</si>
  <si>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</si>
  <si>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>Изменение за сметка на собствениците, в т.ч.</t>
  </si>
  <si>
    <t>увеличение</t>
  </si>
  <si>
    <t>намаление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</si>
  <si>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</si>
  <si>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</si>
  <si>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</si>
  <si>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</si>
  <si>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</si>
  <si>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>3. Последващи оценки на дълготрайни материални и нематериални активи, в т.ч.</t>
  </si>
  <si>
    <t xml:space="preserve">увеличения    </t>
  </si>
  <si>
    <t>намаления</t>
  </si>
  <si>
    <t>4. Последващи оценки на финансови активи и инструменти, в т.ч.</t>
  </si>
  <si>
    <t xml:space="preserve">5. Ефект от отсрочени данъци </t>
  </si>
  <si>
    <t>6. Други изменения</t>
  </si>
  <si>
    <t xml:space="preserve">Салдо към края на отчетния период </t>
  </si>
  <si>
    <t>7. Промени от преводи на годишни финансови отчети на предприятия в чужбина</t>
  </si>
  <si>
    <t>8. Промени от преизчисляване на финансови отчети при свръхинфлация</t>
  </si>
  <si>
    <t xml:space="preserve">Собствен капитал 
към края на отчетния период </t>
  </si>
  <si>
    <t xml:space="preserve">Съставител: …………...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</si>
  <si>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</si>
  <si>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</si>
  <si>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</si>
  <si>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</si>
  <si>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</si>
  <si>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А. Парични потоци от специализирана инвестиционна дейност</t>
  </si>
  <si>
    <t>Парични потоци, свързани с текущи финансови активи</t>
  </si>
  <si>
    <t>Парични потоци, свързани с нетекущи финансови активи</t>
  </si>
  <si>
    <t>Лихви, комисиони, дивиденти и др. подобни</t>
  </si>
  <si>
    <t>Положителни и отрицателни валутни курсови разлики</t>
  </si>
  <si>
    <t>Всичко парични потоци от специализирана инвестиционна дейност (А):</t>
  </si>
  <si>
    <t>Парични потоци, свързани с търговски контрагенти</t>
  </si>
  <si>
    <t>Парични потоци, свързани с нетекущи активи</t>
  </si>
  <si>
    <t>Плащания при разпределения на печалби</t>
  </si>
  <si>
    <t>Платени и възстановени данъци върху печалба</t>
  </si>
  <si>
    <t>Други парични потоци от неспециализирана инвестицонна дейност</t>
  </si>
  <si>
    <t>Всичко парични потоци от неспециализирана инвестиционна дейност (Б)</t>
  </si>
  <si>
    <t>В. Парични потоци от финансова дейност</t>
  </si>
  <si>
    <t>Други парични потоци от финансова дейност</t>
  </si>
  <si>
    <t>Всичко парични потоци от финансова дейност (В)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</si>
  <si>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</si>
  <si>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</si>
  <si>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</si>
  <si>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</si>
  <si>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</si>
  <si>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</si>
  <si>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Емитиране, продажба и обратно изкупуване на акции</t>
  </si>
  <si>
    <t xml:space="preserve">Парични потоци, свързани с получени  заеми, в т.ч. 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</si>
  <si>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</si>
  <si>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</si>
  <si>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</si>
  <si>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</si>
  <si>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</si>
  <si>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</si>
  <si>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</si>
  <si>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1 месец</t>
  </si>
  <si>
    <t xml:space="preserve">до 3 месеца </t>
  </si>
  <si>
    <t>до една година</t>
  </si>
  <si>
    <t>над една година</t>
  </si>
  <si>
    <t xml:space="preserve">Общо вземания: </t>
  </si>
  <si>
    <t>Сума на задължението</t>
  </si>
  <si>
    <t>Степен на изискуемост</t>
  </si>
  <si>
    <t>Стойност</t>
  </si>
  <si>
    <t>до 3 месеца</t>
  </si>
  <si>
    <t xml:space="preserve"> до една година </t>
  </si>
  <si>
    <t xml:space="preserve"> над една година </t>
  </si>
  <si>
    <t>В началото на годината</t>
  </si>
  <si>
    <t>Увеличение</t>
  </si>
  <si>
    <t>Намаление</t>
  </si>
  <si>
    <t>В края на годината</t>
  </si>
  <si>
    <t>Обща сума: (1 + 2 + 3 )</t>
  </si>
  <si>
    <t>Съставител:……….</t>
  </si>
  <si>
    <t>корпоративни данъци</t>
  </si>
  <si>
    <t>от осигурителни предприятия</t>
  </si>
  <si>
    <t>по липси и начети</t>
  </si>
  <si>
    <t>по рекламации</t>
  </si>
  <si>
    <t>други  данъци</t>
  </si>
  <si>
    <t xml:space="preserve">Общо задължения: </t>
  </si>
  <si>
    <t>Справка</t>
  </si>
  <si>
    <t xml:space="preserve"> за вземанията, задълженията и провизиите </t>
  </si>
  <si>
    <t>Вид и брой на ценните книжа</t>
  </si>
  <si>
    <t>Стойност на ценните книжа</t>
  </si>
  <si>
    <t>обикновени</t>
  </si>
  <si>
    <t xml:space="preserve">поименни </t>
  </si>
  <si>
    <t>конвертируеми</t>
  </si>
  <si>
    <t>По пазарна цена</t>
  </si>
  <si>
    <t>По справедлива стойност</t>
  </si>
  <si>
    <t>корпоративни</t>
  </si>
  <si>
    <t>общински</t>
  </si>
  <si>
    <t>ипотечни</t>
  </si>
  <si>
    <t xml:space="preserve">други </t>
  </si>
  <si>
    <t>опции</t>
  </si>
  <si>
    <t>Съставител: .....................…………..</t>
  </si>
  <si>
    <t>Инвестиционен рейтинг</t>
  </si>
  <si>
    <t>Индекс на регулирания пазар</t>
  </si>
  <si>
    <t>Регулиран пазар, на който са приети за търговия, както и сигмент</t>
  </si>
  <si>
    <t>Рейтингова агенция</t>
  </si>
  <si>
    <t>Код на емисия</t>
  </si>
  <si>
    <t>11а</t>
  </si>
  <si>
    <t>11б</t>
  </si>
  <si>
    <t>12а</t>
  </si>
  <si>
    <t>12б</t>
  </si>
  <si>
    <t>Преоценка</t>
  </si>
  <si>
    <t>Отчетна стойност</t>
  </si>
  <si>
    <t>Преоценена стойност (10+11а-11б+12а-12б)</t>
  </si>
  <si>
    <t xml:space="preserve">Обща сума по т.1 </t>
  </si>
  <si>
    <t>Обща сума по т.2</t>
  </si>
  <si>
    <t>Обща сума по т.3</t>
  </si>
  <si>
    <t>Обща сума І:</t>
  </si>
  <si>
    <t>Обща сума по т. 1</t>
  </si>
  <si>
    <t>Обща сума по т. 3</t>
  </si>
  <si>
    <t>Преоценена стойност в процент към стойността на активите по баланса на дружеството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</si>
  <si>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</si>
  <si>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</si>
  <si>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</si>
  <si>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</si>
  <si>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</si>
  <si>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</si>
  <si>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</si>
  <si>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</si>
  <si>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</si>
  <si>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</si>
  <si>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</si>
  <si>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 xml:space="preserve">държавни ценни книжа </t>
  </si>
  <si>
    <t>Обща сума ІІ:</t>
  </si>
  <si>
    <t>Общ сбор ( I+ II+ III)</t>
  </si>
  <si>
    <t xml:space="preserve">                                                                                                                  </t>
  </si>
  <si>
    <t>Обща сума І</t>
  </si>
  <si>
    <t>Обща сума ІІ</t>
  </si>
  <si>
    <t>Наименование и седалище на предприятията, в които са съучастията</t>
  </si>
  <si>
    <t>Размер на съучастието</t>
  </si>
  <si>
    <t>Процент на съучастието в капитала на другото предприятие</t>
  </si>
  <si>
    <t>брой</t>
  </si>
  <si>
    <t>лева</t>
  </si>
  <si>
    <t>Обща сума</t>
  </si>
  <si>
    <t xml:space="preserve">2. Вземания </t>
  </si>
  <si>
    <t>Съставител:……………………….</t>
  </si>
  <si>
    <t>3. Положителни разлики от промяна на валутни курсове</t>
  </si>
  <si>
    <t>1. Разходи за материални запаси</t>
  </si>
  <si>
    <t>Б. Парични потоци от неспециализирана инвестиционна дейност</t>
  </si>
  <si>
    <t>Съставител: ………………….</t>
  </si>
  <si>
    <t xml:space="preserve">І. Финансови активи 
</t>
  </si>
  <si>
    <t>ІІ. Имоти, машини, съоражене, и оборудване</t>
  </si>
  <si>
    <t>1. Сгради</t>
  </si>
  <si>
    <t>2. Машини и оборудване</t>
  </si>
  <si>
    <t>3. Транспорни средства</t>
  </si>
  <si>
    <t>ІІІ. Нематериални активи</t>
  </si>
  <si>
    <t>квалифицирани дългови ценни книжа</t>
  </si>
  <si>
    <t>други инвестиции</t>
  </si>
  <si>
    <t>Съставител:……………….</t>
  </si>
  <si>
    <t>Преоценена стойност (4+5-6)</t>
  </si>
  <si>
    <t>Амортизация</t>
  </si>
  <si>
    <t>2. Държани до настъпване на падежа, в т.ч.:</t>
  </si>
  <si>
    <t xml:space="preserve">Справка № 6 ИД
</t>
  </si>
  <si>
    <t>( в лева)</t>
  </si>
  <si>
    <t>І. Краткосрочни вземания</t>
  </si>
  <si>
    <t>1. Вземания от свързани предприятия</t>
  </si>
  <si>
    <t>2. Вземания от клиенти и доставчици</t>
  </si>
  <si>
    <t>3. Вземания от предоставени аванси</t>
  </si>
  <si>
    <t>4. Съдебни вземания</t>
  </si>
  <si>
    <t>5. Присъдени вземания</t>
  </si>
  <si>
    <t>6. Вземания от съучастия (дивиденти)</t>
  </si>
  <si>
    <t>7. Вземания от лихви</t>
  </si>
  <si>
    <t>други данъци</t>
  </si>
  <si>
    <t>9. Други краткосрочни вземания, в. т. ч.:</t>
  </si>
  <si>
    <t>ІІ. Краткосрочни задължения</t>
  </si>
  <si>
    <t xml:space="preserve">1. Задължения по дивиденти </t>
  </si>
  <si>
    <t>3. Задължения към доставчици</t>
  </si>
  <si>
    <t xml:space="preserve">4. Задължения по получени аванси </t>
  </si>
  <si>
    <t>5. Задължения към персонала</t>
  </si>
  <si>
    <t>7. Задължения към осигурителни предприятия</t>
  </si>
  <si>
    <t>8. Задължения по обратно изкупуване на акции</t>
  </si>
  <si>
    <t>9. Задължения към управляващо дружество</t>
  </si>
  <si>
    <t>10. Задължения към банка депозитар</t>
  </si>
  <si>
    <t>неплатени лихви</t>
  </si>
  <si>
    <t>просрочени</t>
  </si>
  <si>
    <t>1. Провизии за правни задължения</t>
  </si>
  <si>
    <t>2. Провизии за конструктивни задължения</t>
  </si>
  <si>
    <t>3. Други провизии</t>
  </si>
  <si>
    <t>Б. ЗАДЪЛЖЕНИЯ</t>
  </si>
  <si>
    <t>В. ПРОВИЗИИ</t>
  </si>
  <si>
    <t>8. Данъци за възстановяване, в т.ч.:</t>
  </si>
  <si>
    <t>6. Данъчни задължения, в т.ч.:</t>
  </si>
  <si>
    <t>11. Други краткосрочни задължения, в т.ч.:</t>
  </si>
  <si>
    <t>А. Нетекущи финансови активи</t>
  </si>
  <si>
    <t>2. Облигации</t>
  </si>
  <si>
    <t>3. Държавни ценни книжа</t>
  </si>
  <si>
    <t>4. Други права, свързани с акции, облигации и други дългови инструменти</t>
  </si>
  <si>
    <t>Обща сума по т.4</t>
  </si>
  <si>
    <t>Б. Текущи финансови активи</t>
  </si>
  <si>
    <t>І. Финансови активи, държани за търгуване</t>
  </si>
  <si>
    <t>2. Изкупени собствени акции</t>
  </si>
  <si>
    <t>3. Облигации</t>
  </si>
  <si>
    <t>варанти</t>
  </si>
  <si>
    <t>5. Държавни ценни книжа</t>
  </si>
  <si>
    <t>ІІ. Финансови активи, обявени за продажба</t>
  </si>
  <si>
    <t>Обща сума по т. 4</t>
  </si>
  <si>
    <t>Обща сума раздел А</t>
  </si>
  <si>
    <t>Обща сума раздел Б</t>
  </si>
  <si>
    <t>4. Други дългови инструменти, в т.ч.:</t>
  </si>
  <si>
    <t>Справка №7 ИД</t>
  </si>
  <si>
    <t>Справка №8 ИД</t>
  </si>
  <si>
    <t>А. В страната</t>
  </si>
  <si>
    <t>І. В асоциирани предприятия</t>
  </si>
  <si>
    <t xml:space="preserve">ІІ. В други предприятия </t>
  </si>
  <si>
    <t>Обща сума за страната(I + II)</t>
  </si>
  <si>
    <t>Б. В чужбина</t>
  </si>
  <si>
    <t>Обща сума I</t>
  </si>
  <si>
    <t>ІІ. В други предприятия</t>
  </si>
  <si>
    <t>Обща сума II</t>
  </si>
  <si>
    <t>Обща сума за чужбина(I + II)</t>
  </si>
  <si>
    <t>Съставител: ……………</t>
  </si>
  <si>
    <t xml:space="preserve"> за участията в капиталите на други предприятия </t>
  </si>
  <si>
    <t>Справка №5 ИД</t>
  </si>
  <si>
    <t>Обща сума по т. 5</t>
  </si>
  <si>
    <t xml:space="preserve">Справка            </t>
  </si>
  <si>
    <t>за приходите/разходите от лихви</t>
  </si>
  <si>
    <t>Сума</t>
  </si>
  <si>
    <t>начислени</t>
  </si>
  <si>
    <t>платени/
получени</t>
  </si>
  <si>
    <t>І. Приходи от лихви</t>
  </si>
  <si>
    <t>1.Лихви по разплащателни сметки</t>
  </si>
  <si>
    <t>2. Лихви по депозитни сметки</t>
  </si>
  <si>
    <t>3. Лихви по дългави ценни книжа</t>
  </si>
  <si>
    <t>4.Лихви по ДЦК</t>
  </si>
  <si>
    <t>5.Други лихви</t>
  </si>
  <si>
    <t>1. Лихви по краткосрочни заеми, в т.ч.</t>
  </si>
  <si>
    <t>редовни заеми в левове</t>
  </si>
  <si>
    <t>просрочени заеми в левове</t>
  </si>
  <si>
    <t>2. Лихви по неизплатени заплати в срок</t>
  </si>
  <si>
    <t>3. Лихви по държавни вземания</t>
  </si>
  <si>
    <t>4. Лихви по търговски задължения</t>
  </si>
  <si>
    <t>Обща сума на раздел ІІ</t>
  </si>
  <si>
    <t>Справка №9 ИД</t>
  </si>
  <si>
    <t>ЕИК по БУЛСТАТ:</t>
  </si>
  <si>
    <t>ІІ. Разходи за лихви</t>
  </si>
  <si>
    <t>Обща сума на  раздел І</t>
  </si>
  <si>
    <t>1. Задължения към акционерите за дивиденти</t>
  </si>
  <si>
    <t>към банки</t>
  </si>
  <si>
    <t>2. Задължения към финансови предприятия, в т.ч.:</t>
  </si>
  <si>
    <t>4. Задължения към персонала</t>
  </si>
  <si>
    <t>5. Данъчни задължения</t>
  </si>
  <si>
    <t>6. Задължения към осигурителни предприятия</t>
  </si>
  <si>
    <t>7. Други</t>
  </si>
  <si>
    <t xml:space="preserve">Справка №1 ИД </t>
  </si>
  <si>
    <t>Г. Общо разходи (І+ІІ+ІІІ)</t>
  </si>
  <si>
    <t>ІV. Разходи за данъци</t>
  </si>
  <si>
    <t>1. Корпоративни данъци</t>
  </si>
  <si>
    <t>2. Други</t>
  </si>
  <si>
    <t>Общо за група ІV</t>
  </si>
  <si>
    <t>Д. Печалба преди облагане с данъци (В-ІІІ)</t>
  </si>
  <si>
    <t>Д. Загуба преди облагане с данъци (В+ІІІ)</t>
  </si>
  <si>
    <t>ВСИЧКО (Г+ІV+Е)</t>
  </si>
  <si>
    <t>Е. Нетна печалба за периода (Д-ІV)</t>
  </si>
  <si>
    <t>Е. Нетна загуба за периода (Д+ІV)</t>
  </si>
  <si>
    <t xml:space="preserve">2. Отрицателни разлики от операции с финансови активи, в т.ч. </t>
  </si>
  <si>
    <t>Справка №2 ИД</t>
  </si>
  <si>
    <t>Справка №З ИД</t>
  </si>
  <si>
    <t>Е. Парични средства в края на периода, в т.ч.:</t>
  </si>
  <si>
    <t>по безсрочни депозити</t>
  </si>
  <si>
    <t>Справка №4 ИД</t>
  </si>
  <si>
    <r>
      <t>2. Задължения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към банки, в т.ч.:</t>
    </r>
  </si>
  <si>
    <r>
      <t>Забележка: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</si>
  <si>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за ценните книжа</t>
  </si>
  <si>
    <t xml:space="preserve">Справка </t>
  </si>
  <si>
    <t>за нетекущите активи</t>
  </si>
  <si>
    <t>4. Държавни ценни книжа</t>
  </si>
  <si>
    <t>Г. Общо приходи (І+ІІ+ІІІ)</t>
  </si>
  <si>
    <t>BSE</t>
  </si>
  <si>
    <t>BG1100019980</t>
  </si>
  <si>
    <t>X</t>
  </si>
  <si>
    <t>BG1100031985</t>
  </si>
  <si>
    <t>OTC</t>
  </si>
  <si>
    <t>BG1100005971</t>
  </si>
  <si>
    <t>BG1100075065</t>
  </si>
  <si>
    <r>
      <t>1. Акции в</t>
    </r>
    <r>
      <rPr>
        <b/>
        <sz val="8"/>
        <rFont val="Times New Roman"/>
        <family val="1"/>
      </rPr>
      <t xml:space="preserve"> </t>
    </r>
  </si>
  <si>
    <t>BG11ELPABT16</t>
  </si>
  <si>
    <t>BG11ALBAAT17</t>
  </si>
  <si>
    <t>BG11NEDIAT11</t>
  </si>
  <si>
    <t>BG1100046066</t>
  </si>
  <si>
    <t>BG1100106050</t>
  </si>
  <si>
    <t>BG1100129052</t>
  </si>
  <si>
    <r>
      <t xml:space="preserve">Забележка: </t>
    </r>
    <r>
      <rPr>
        <sz val="8"/>
        <rFont val="Times New Roman"/>
        <family val="1"/>
      </rPr>
      <t>1. За ценните книжа се представят данни по публични дружества/емитенти, съответно по емитент. Д.а се посочи кой е гарантът, в случаите, когато ценните книжа са гарантирани от държава, БНБ, съответно чужда централна банка, както и от международни организации.
2. Предприятията, които притежават чуждестранни ценни книжа, съставят отделна справка за всяка страна.</t>
    </r>
  </si>
  <si>
    <t>ЕИК по БУЛСТАТ: 175347998</t>
  </si>
  <si>
    <t>Наименование на ДФ: Инвест Актив</t>
  </si>
  <si>
    <r>
      <t>Наименование</t>
    </r>
    <r>
      <rPr>
        <b/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на ДФ:  Инвест Актив</t>
    </r>
  </si>
  <si>
    <t>Наименование на ДФ :Инвест Актив</t>
  </si>
  <si>
    <t>ЕИК по БУЛСТАТ:175347998</t>
  </si>
  <si>
    <t>Наименование на ДФ:  Инвест Актив</t>
  </si>
  <si>
    <t>Наименование на ДФ:Инвест Актив</t>
  </si>
  <si>
    <t xml:space="preserve">Дата: 25.01.2008                                                                                                                                </t>
  </si>
  <si>
    <t>BG1100038980</t>
  </si>
  <si>
    <t>BG1100039012</t>
  </si>
  <si>
    <t>BG1100114062</t>
  </si>
  <si>
    <t>BG11ORRUAT13</t>
  </si>
  <si>
    <t>BG2100019079</t>
  </si>
  <si>
    <t>Изп. директор:………………………</t>
  </si>
  <si>
    <t>Член на УС:………………………</t>
  </si>
  <si>
    <t>Съставител:…………</t>
  </si>
  <si>
    <t>Изп. директор:…………</t>
  </si>
  <si>
    <t>Член на УС:…………</t>
  </si>
  <si>
    <t>Изп. директор:…………………..</t>
  </si>
  <si>
    <t>Член на УС:…………………..</t>
  </si>
  <si>
    <t>Изп. директор: ………………….</t>
  </si>
  <si>
    <t>Изп. Директор:…………….</t>
  </si>
  <si>
    <t>Член на УС:…………….</t>
  </si>
  <si>
    <t>Изп. директор:……….</t>
  </si>
  <si>
    <t>Член на УС:……….</t>
  </si>
  <si>
    <t>Изп. директор:.......................</t>
  </si>
  <si>
    <t>Член на УС:.......................</t>
  </si>
  <si>
    <t>Изп. директор:………….</t>
  </si>
  <si>
    <t>Член на УС:………….</t>
  </si>
  <si>
    <t xml:space="preserve"> Изп. директор:…………... </t>
  </si>
  <si>
    <t xml:space="preserve"> Член на УС:…………... </t>
  </si>
  <si>
    <t>Дата: 20.02.2008</t>
  </si>
  <si>
    <t xml:space="preserve">Дата:20.02.2008                         </t>
  </si>
  <si>
    <t>Дата:20.02.2008</t>
  </si>
  <si>
    <t xml:space="preserve">Дата: 20.02.2008 </t>
  </si>
  <si>
    <t xml:space="preserve">Дата: 20.02.2008                Съставител:…………... </t>
  </si>
  <si>
    <t>Отчетен период: 01.01.2007-31.12.2007</t>
  </si>
  <si>
    <t>Отчетен период: 01.01.2007- 31.12.2007</t>
  </si>
  <si>
    <t>Отчетен период:01.01.2007-31.12.2007</t>
  </si>
  <si>
    <t>Отчетен период:01.01.2007- 31.12.2007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</si>
</sst>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0%"/>
    <numFmt numFmtId="165" formatCode="0.000"/>
  </numFmts>
  <fonts count="24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0"/>
      <name val="TmsCyr"/>
      <family val="0"/>
    </font>
    <font>
      <sz val="11"/>
      <name val="Arial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i/>
      <u val="single"/>
      <sz val="10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b/>
      <i/>
      <sz val="8"/>
      <name val="Times New Roman"/>
      <family val="1"/>
    </font>
    <font>
      <sz val="8"/>
      <name val="Arial"/>
      <family val="0"/>
    </font>
    <font>
      <i/>
      <sz val="8"/>
      <name val="Times New Roman"/>
      <family val="1"/>
    </font>
    <font>
      <b/>
      <u val="single"/>
      <sz val="8"/>
      <name val="Times New Roman"/>
      <family val="1"/>
    </font>
    <font>
      <sz val="8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40">
    <xf numFmtId="0" fontId="0" fillId="0" borderId="0" xfId="0" applyAlignment="1">
      <alignment/>
    </xf>
    <xf numFmtId="49" fontId="1" fillId="0" borderId="1" xfId="21" applyNumberFormat="1" applyFont="1" applyBorder="1" applyAlignment="1" applyProtection="1">
      <alignment horizontal="center" vertical="center" wrapText="1"/>
      <protection/>
    </xf>
    <xf numFmtId="0" fontId="1" fillId="0" borderId="0" xfId="21" applyFont="1" applyBorder="1" applyAlignment="1" applyProtection="1">
      <alignment horizontal="center" vertical="center" wrapText="1"/>
      <protection locked="0"/>
    </xf>
    <xf numFmtId="0" fontId="1" fillId="0" borderId="0" xfId="21" applyFont="1" applyAlignment="1" applyProtection="1">
      <alignment horizontal="center" vertical="center" wrapText="1"/>
      <protection locked="0"/>
    </xf>
    <xf numFmtId="0" fontId="3" fillId="0" borderId="0" xfId="21" applyFont="1" applyAlignment="1" applyProtection="1">
      <alignment horizontal="center" vertical="center" wrapText="1"/>
      <protection locked="0"/>
    </xf>
    <xf numFmtId="0" fontId="3" fillId="0" borderId="0" xfId="21" applyFont="1" applyBorder="1" applyAlignment="1" applyProtection="1">
      <alignment horizontal="center" vertical="center" wrapText="1"/>
      <protection locked="0"/>
    </xf>
    <xf numFmtId="0" fontId="1" fillId="0" borderId="0" xfId="22" applyFont="1" applyAlignment="1" applyProtection="1">
      <alignment horizontal="center" vertical="center" wrapText="1"/>
      <protection locked="0"/>
    </xf>
    <xf numFmtId="0" fontId="1" fillId="0" borderId="1" xfId="21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/>
    </xf>
    <xf numFmtId="0" fontId="7" fillId="0" borderId="0" xfId="21" applyFont="1" applyBorder="1" applyAlignment="1" applyProtection="1">
      <alignment vertical="top" wrapText="1"/>
      <protection locked="0"/>
    </xf>
    <xf numFmtId="0" fontId="7" fillId="0" borderId="0" xfId="23" applyFont="1" applyBorder="1" applyAlignment="1" applyProtection="1">
      <alignment horizontal="center" vertical="center" wrapText="1"/>
      <protection locked="0"/>
    </xf>
    <xf numFmtId="0" fontId="8" fillId="0" borderId="0" xfId="23" applyFont="1" applyBorder="1" applyAlignment="1" applyProtection="1">
      <alignment horizontal="centerContinuous"/>
      <protection locked="0"/>
    </xf>
    <xf numFmtId="0" fontId="8" fillId="0" borderId="0" xfId="23" applyFont="1" applyBorder="1" applyAlignment="1" applyProtection="1">
      <alignment wrapText="1"/>
      <protection locked="0"/>
    </xf>
    <xf numFmtId="0" fontId="8" fillId="0" borderId="0" xfId="23" applyFont="1" applyBorder="1" applyProtection="1">
      <alignment/>
      <protection locked="0"/>
    </xf>
    <xf numFmtId="0" fontId="7" fillId="0" borderId="1" xfId="23" applyFont="1" applyBorder="1" applyAlignment="1" applyProtection="1">
      <alignment horizontal="center" vertical="center" wrapText="1"/>
      <protection/>
    </xf>
    <xf numFmtId="0" fontId="7" fillId="0" borderId="1" xfId="23" applyFont="1" applyBorder="1" applyAlignment="1" applyProtection="1">
      <alignment vertical="center" wrapText="1"/>
      <protection/>
    </xf>
    <xf numFmtId="3" fontId="7" fillId="0" borderId="1" xfId="23" applyNumberFormat="1" applyFont="1" applyBorder="1" applyAlignment="1" applyProtection="1">
      <alignment vertical="center"/>
      <protection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horizontal="right" wrapText="1"/>
    </xf>
    <xf numFmtId="0" fontId="7" fillId="0" borderId="1" xfId="0" applyFont="1" applyBorder="1" applyAlignment="1">
      <alignment wrapText="1"/>
    </xf>
    <xf numFmtId="0" fontId="4" fillId="2" borderId="1" xfId="21" applyFont="1" applyFill="1" applyBorder="1" applyAlignment="1" applyProtection="1">
      <alignment horizontal="left" vertical="top" wrapText="1"/>
      <protection/>
    </xf>
    <xf numFmtId="0" fontId="9" fillId="0" borderId="1" xfId="0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0" fontId="9" fillId="0" borderId="1" xfId="0" applyFont="1" applyBorder="1" applyAlignment="1">
      <alignment/>
    </xf>
    <xf numFmtId="0" fontId="8" fillId="0" borderId="1" xfId="0" applyFont="1" applyBorder="1" applyAlignment="1">
      <alignment horizontal="left" wrapText="1"/>
    </xf>
    <xf numFmtId="0" fontId="7" fillId="0" borderId="0" xfId="24" applyFont="1" applyFill="1" applyAlignment="1">
      <alignment horizontal="left" vertical="justify"/>
      <protection/>
    </xf>
    <xf numFmtId="0" fontId="7" fillId="0" borderId="0" xfId="21" applyFont="1" applyFill="1" applyBorder="1" applyAlignment="1" applyProtection="1">
      <alignment horizontal="left" vertical="justify" wrapText="1"/>
      <protection locked="0"/>
    </xf>
    <xf numFmtId="0" fontId="7" fillId="0" borderId="0" xfId="24" applyFont="1" applyFill="1" applyBorder="1" applyAlignment="1" applyProtection="1">
      <alignment horizontal="left" vertical="justify" wrapText="1"/>
      <protection/>
    </xf>
    <xf numFmtId="0" fontId="7" fillId="0" borderId="0" xfId="24" applyFont="1" applyFill="1" applyAlignment="1" applyProtection="1">
      <alignment horizontal="left" vertical="justify"/>
      <protection locked="0"/>
    </xf>
    <xf numFmtId="0" fontId="7" fillId="0" borderId="2" xfId="21" applyFont="1" applyFill="1" applyBorder="1" applyAlignment="1" applyProtection="1">
      <alignment horizontal="left" vertical="justify" wrapText="1"/>
      <protection locked="0"/>
    </xf>
    <xf numFmtId="0" fontId="7" fillId="0" borderId="0" xfId="24" applyFont="1" applyFill="1" applyBorder="1" applyAlignment="1">
      <alignment horizontal="left" vertical="justify" wrapText="1"/>
      <protection/>
    </xf>
    <xf numFmtId="0" fontId="7" fillId="0" borderId="0" xfId="24" applyFont="1" applyFill="1" applyBorder="1" applyAlignment="1" applyProtection="1">
      <alignment horizontal="left" vertical="justify"/>
      <protection locked="0"/>
    </xf>
    <xf numFmtId="0" fontId="7" fillId="0" borderId="0" xfId="21" applyFont="1" applyFill="1" applyBorder="1" applyAlignment="1" applyProtection="1">
      <alignment vertical="top" wrapText="1"/>
      <protection locked="0"/>
    </xf>
    <xf numFmtId="0" fontId="7" fillId="0" borderId="0" xfId="22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8" fillId="0" borderId="0" xfId="20" applyFont="1" applyProtection="1">
      <alignment/>
      <protection locked="0"/>
    </xf>
    <xf numFmtId="0" fontId="8" fillId="0" borderId="0" xfId="19" applyFont="1" applyProtection="1">
      <alignment/>
      <protection locked="0"/>
    </xf>
    <xf numFmtId="0" fontId="6" fillId="0" borderId="1" xfId="0" applyFont="1" applyBorder="1" applyAlignment="1">
      <alignment wrapText="1"/>
    </xf>
    <xf numFmtId="0" fontId="6" fillId="0" borderId="0" xfId="21" applyFont="1" applyBorder="1" applyAlignment="1" applyProtection="1">
      <alignment vertical="top" wrapText="1"/>
      <protection locked="0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8" fillId="0" borderId="0" xfId="24" applyFont="1" applyFill="1" applyBorder="1" applyAlignment="1" applyProtection="1">
      <alignment horizontal="left" vertical="justify" wrapText="1"/>
      <protection locked="0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top" wrapText="1"/>
    </xf>
    <xf numFmtId="0" fontId="8" fillId="3" borderId="0" xfId="0" applyFont="1" applyFill="1" applyAlignment="1">
      <alignment horizontal="right" vertical="center" wrapText="1"/>
    </xf>
    <xf numFmtId="0" fontId="5" fillId="3" borderId="0" xfId="0" applyFont="1" applyFill="1" applyAlignment="1">
      <alignment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4" fontId="1" fillId="0" borderId="1" xfId="21" applyNumberFormat="1" applyFont="1" applyBorder="1" applyAlignment="1" applyProtection="1">
      <alignment horizontal="center" vertical="center" wrapText="1"/>
      <protection/>
    </xf>
    <xf numFmtId="0" fontId="8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indent="1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15" fillId="0" borderId="0" xfId="0" applyFont="1" applyAlignment="1">
      <alignment/>
    </xf>
    <xf numFmtId="0" fontId="5" fillId="0" borderId="0" xfId="0" applyFont="1" applyBorder="1" applyAlignment="1">
      <alignment horizontal="left" vertical="top"/>
    </xf>
    <xf numFmtId="0" fontId="14" fillId="0" borderId="0" xfId="0" applyFont="1" applyAlignment="1">
      <alignment/>
    </xf>
    <xf numFmtId="0" fontId="5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right" vertical="top" wrapText="1"/>
    </xf>
    <xf numFmtId="0" fontId="5" fillId="0" borderId="1" xfId="0" applyFont="1" applyFill="1" applyBorder="1" applyAlignment="1">
      <alignment horizontal="left" vertical="top" wrapText="1"/>
    </xf>
    <xf numFmtId="0" fontId="7" fillId="0" borderId="0" xfId="23" applyFont="1" applyBorder="1" applyAlignment="1" applyProtection="1">
      <alignment horizontal="center" vertical="center" wrapText="1"/>
      <protection/>
    </xf>
    <xf numFmtId="0" fontId="8" fillId="0" borderId="0" xfId="23" applyFont="1" applyProtection="1">
      <alignment/>
      <protection locked="0"/>
    </xf>
    <xf numFmtId="0" fontId="7" fillId="0" borderId="0" xfId="23" applyFont="1" applyAlignment="1" applyProtection="1">
      <alignment horizontal="center"/>
      <protection locked="0"/>
    </xf>
    <xf numFmtId="0" fontId="8" fillId="0" borderId="1" xfId="23" applyFont="1" applyBorder="1" applyProtection="1">
      <alignment/>
      <protection/>
    </xf>
    <xf numFmtId="0" fontId="6" fillId="0" borderId="1" xfId="23" applyFont="1" applyBorder="1" applyAlignment="1" applyProtection="1">
      <alignment horizontal="center" vertical="center" wrapText="1"/>
      <protection/>
    </xf>
    <xf numFmtId="0" fontId="3" fillId="0" borderId="0" xfId="21" applyFont="1" applyFill="1" applyAlignment="1" applyProtection="1">
      <alignment vertical="top"/>
      <protection locked="0"/>
    </xf>
    <xf numFmtId="0" fontId="3" fillId="0" borderId="0" xfId="21" applyFont="1" applyFill="1" applyAlignment="1" applyProtection="1">
      <alignment vertical="top" wrapText="1"/>
      <protection locked="0"/>
    </xf>
    <xf numFmtId="0" fontId="5" fillId="0" borderId="0" xfId="21" applyFont="1" applyFill="1" applyAlignment="1" applyProtection="1">
      <alignment vertical="top"/>
      <protection locked="0"/>
    </xf>
    <xf numFmtId="0" fontId="6" fillId="0" borderId="0" xfId="0" applyFont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center"/>
    </xf>
    <xf numFmtId="0" fontId="14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justify" wrapText="1"/>
    </xf>
    <xf numFmtId="0" fontId="6" fillId="0" borderId="0" xfId="0" applyFont="1" applyBorder="1" applyAlignment="1">
      <alignment horizontal="center" vertical="top" wrapText="1"/>
    </xf>
    <xf numFmtId="0" fontId="8" fillId="0" borderId="0" xfId="20" applyFont="1">
      <alignment/>
      <protection/>
    </xf>
    <xf numFmtId="0" fontId="7" fillId="0" borderId="0" xfId="20" applyFont="1">
      <alignment/>
      <protection/>
    </xf>
    <xf numFmtId="0" fontId="8" fillId="0" borderId="0" xfId="20" applyFont="1" applyFill="1">
      <alignment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Fill="1" applyAlignment="1" applyProtection="1">
      <alignment horizontal="left" wrapText="1"/>
      <protection/>
    </xf>
    <xf numFmtId="0" fontId="8" fillId="0" borderId="0" xfId="20" applyFont="1" applyFill="1" applyAlignment="1">
      <alignment horizontal="left" wrapText="1"/>
      <protection/>
    </xf>
    <xf numFmtId="0" fontId="8" fillId="0" borderId="0" xfId="20" applyFont="1" applyAlignment="1">
      <alignment horizontal="left" wrapText="1"/>
      <protection/>
    </xf>
    <xf numFmtId="0" fontId="8" fillId="0" borderId="0" xfId="20" applyFont="1" applyFill="1" applyAlignment="1" applyProtection="1">
      <alignment/>
      <protection locked="0"/>
    </xf>
    <xf numFmtId="0" fontId="8" fillId="0" borderId="0" xfId="20" applyFont="1" applyFill="1" applyProtection="1">
      <alignment/>
      <protection locked="0"/>
    </xf>
    <xf numFmtId="0" fontId="7" fillId="0" borderId="0" xfId="20" applyFont="1" applyProtection="1">
      <alignment/>
      <protection locked="0"/>
    </xf>
    <xf numFmtId="0" fontId="8" fillId="0" borderId="0" xfId="20" applyFont="1" applyFill="1" applyAlignment="1">
      <alignment/>
      <protection/>
    </xf>
    <xf numFmtId="0" fontId="8" fillId="0" borderId="0" xfId="20" applyFont="1" applyAlignment="1">
      <alignment/>
      <protection/>
    </xf>
    <xf numFmtId="0" fontId="5" fillId="0" borderId="0" xfId="20" applyFont="1" applyFill="1">
      <alignment/>
      <protection/>
    </xf>
    <xf numFmtId="0" fontId="5" fillId="0" borderId="0" xfId="20" applyFont="1">
      <alignment/>
      <protection/>
    </xf>
    <xf numFmtId="0" fontId="6" fillId="0" borderId="1" xfId="0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" fillId="0" borderId="0" xfId="0" applyFont="1" applyAlignment="1">
      <alignment/>
    </xf>
    <xf numFmtId="0" fontId="6" fillId="0" borderId="1" xfId="0" applyFont="1" applyFill="1" applyBorder="1" applyAlignment="1">
      <alignment horizontal="center" vertical="top" wrapText="1"/>
    </xf>
    <xf numFmtId="10" fontId="5" fillId="0" borderId="1" xfId="0" applyNumberFormat="1" applyFont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 vertical="top" wrapText="1"/>
    </xf>
    <xf numFmtId="0" fontId="6" fillId="0" borderId="0" xfId="21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center" wrapText="1"/>
    </xf>
    <xf numFmtId="0" fontId="5" fillId="0" borderId="0" xfId="21" applyFont="1" applyAlignment="1" applyProtection="1">
      <alignment horizontal="right" vertical="top"/>
      <protection locked="0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6" fillId="0" borderId="3" xfId="0" applyFont="1" applyBorder="1" applyAlignment="1">
      <alignment horizontal="right" wrapText="1"/>
    </xf>
    <xf numFmtId="0" fontId="5" fillId="0" borderId="3" xfId="0" applyFont="1" applyBorder="1" applyAlignment="1">
      <alignment/>
    </xf>
    <xf numFmtId="0" fontId="6" fillId="0" borderId="3" xfId="0" applyFont="1" applyBorder="1" applyAlignment="1">
      <alignment horizontal="right"/>
    </xf>
    <xf numFmtId="0" fontId="6" fillId="0" borderId="3" xfId="0" applyFont="1" applyBorder="1" applyAlignment="1">
      <alignment/>
    </xf>
    <xf numFmtId="0" fontId="9" fillId="0" borderId="3" xfId="0" applyFont="1" applyBorder="1" applyAlignment="1">
      <alignment/>
    </xf>
    <xf numFmtId="0" fontId="5" fillId="0" borderId="3" xfId="0" applyFont="1" applyBorder="1" applyAlignment="1">
      <alignment horizontal="left" wrapText="1"/>
    </xf>
    <xf numFmtId="0" fontId="15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5" fillId="3" borderId="1" xfId="0" applyFont="1" applyFill="1" applyBorder="1" applyAlignment="1">
      <alignment horizontal="right" vertical="top" wrapText="1"/>
    </xf>
    <xf numFmtId="0" fontId="8" fillId="0" borderId="0" xfId="0" applyFont="1" applyFill="1" applyAlignment="1">
      <alignment/>
    </xf>
    <xf numFmtId="0" fontId="17" fillId="0" borderId="0" xfId="0" applyFont="1" applyFill="1" applyAlignment="1">
      <alignment vertical="center"/>
    </xf>
    <xf numFmtId="0" fontId="8" fillId="0" borderId="0" xfId="21" applyFont="1" applyFill="1" applyAlignment="1" applyProtection="1">
      <alignment horizontal="left" vertical="justify"/>
      <protection locked="0"/>
    </xf>
    <xf numFmtId="0" fontId="8" fillId="0" borderId="0" xfId="21" applyFont="1" applyFill="1" applyAlignment="1" applyProtection="1">
      <alignment horizontal="left" vertical="justify" wrapText="1"/>
      <protection locked="0"/>
    </xf>
    <xf numFmtId="0" fontId="7" fillId="0" borderId="0" xfId="22" applyFont="1" applyFill="1" applyAlignment="1">
      <alignment horizontal="center" vertical="justify" wrapText="1"/>
      <protection/>
    </xf>
    <xf numFmtId="0" fontId="7" fillId="0" borderId="1" xfId="24" applyFont="1" applyFill="1" applyBorder="1" applyAlignment="1">
      <alignment horizontal="center" vertical="justify" wrapText="1"/>
      <protection/>
    </xf>
    <xf numFmtId="0" fontId="7" fillId="0" borderId="1" xfId="24" applyFont="1" applyFill="1" applyBorder="1" applyAlignment="1">
      <alignment horizontal="left" vertical="justify" wrapText="1"/>
      <protection/>
    </xf>
    <xf numFmtId="3" fontId="8" fillId="0" borderId="1" xfId="24" applyNumberFormat="1" applyFont="1" applyFill="1" applyBorder="1" applyAlignment="1" applyProtection="1">
      <alignment horizontal="left" vertical="justify"/>
      <protection/>
    </xf>
    <xf numFmtId="1" fontId="8" fillId="0" borderId="1" xfId="24" applyNumberFormat="1" applyFont="1" applyFill="1" applyBorder="1" applyAlignment="1" applyProtection="1">
      <alignment horizontal="left" vertical="justify"/>
      <protection locked="0"/>
    </xf>
    <xf numFmtId="1" fontId="8" fillId="0" borderId="1" xfId="24" applyNumberFormat="1" applyFont="1" applyFill="1" applyBorder="1" applyAlignment="1" applyProtection="1">
      <alignment horizontal="left" vertical="justify"/>
      <protection/>
    </xf>
    <xf numFmtId="0" fontId="8" fillId="0" borderId="1" xfId="24" applyFont="1" applyFill="1" applyBorder="1" applyAlignment="1">
      <alignment horizontal="left" vertical="justify" wrapText="1"/>
      <protection/>
    </xf>
    <xf numFmtId="1" fontId="18" fillId="0" borderId="1" xfId="24" applyNumberFormat="1" applyFont="1" applyFill="1" applyBorder="1" applyAlignment="1" applyProtection="1">
      <alignment horizontal="left" vertical="justify"/>
      <protection locked="0"/>
    </xf>
    <xf numFmtId="0" fontId="7" fillId="3" borderId="1" xfId="24" applyFont="1" applyFill="1" applyBorder="1" applyAlignment="1">
      <alignment horizontal="left" vertical="justify" wrapText="1"/>
      <protection/>
    </xf>
    <xf numFmtId="0" fontId="9" fillId="0" borderId="1" xfId="24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0" fillId="0" borderId="0" xfId="21" applyFont="1" applyFill="1" applyAlignment="1" applyProtection="1">
      <alignment horizontal="right" vertical="top"/>
      <protection locked="0"/>
    </xf>
    <xf numFmtId="0" fontId="10" fillId="0" borderId="0" xfId="0" applyFont="1" applyAlignment="1">
      <alignment horizontal="right"/>
    </xf>
    <xf numFmtId="0" fontId="10" fillId="0" borderId="0" xfId="21" applyFont="1" applyFill="1" applyAlignment="1" applyProtection="1">
      <alignment horizontal="left" vertical="top"/>
      <protection locked="0"/>
    </xf>
    <xf numFmtId="0" fontId="10" fillId="0" borderId="0" xfId="0" applyFont="1" applyAlignment="1">
      <alignment horizontal="left"/>
    </xf>
    <xf numFmtId="0" fontId="9" fillId="0" borderId="0" xfId="21" applyFont="1" applyFill="1" applyAlignment="1" applyProtection="1">
      <alignment horizontal="left" vertical="top"/>
      <protection locked="0"/>
    </xf>
    <xf numFmtId="0" fontId="20" fillId="0" borderId="0" xfId="0" applyFont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/>
    </xf>
    <xf numFmtId="0" fontId="10" fillId="3" borderId="1" xfId="0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9" fillId="0" borderId="1" xfId="0" applyFont="1" applyBorder="1" applyAlignment="1">
      <alignment horizontal="right" vertical="top" wrapText="1"/>
    </xf>
    <xf numFmtId="0" fontId="9" fillId="0" borderId="1" xfId="0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left" vertical="top" wrapText="1"/>
    </xf>
    <xf numFmtId="165" fontId="9" fillId="0" borderId="1" xfId="0" applyNumberFormat="1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right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/>
    </xf>
    <xf numFmtId="0" fontId="8" fillId="0" borderId="1" xfId="0" applyFont="1" applyFill="1" applyBorder="1" applyAlignment="1">
      <alignment wrapText="1"/>
    </xf>
    <xf numFmtId="0" fontId="9" fillId="3" borderId="1" xfId="0" applyFont="1" applyFill="1" applyBorder="1" applyAlignment="1">
      <alignment horizontal="left" vertical="top" wrapText="1"/>
    </xf>
    <xf numFmtId="0" fontId="23" fillId="0" borderId="0" xfId="0" applyFont="1" applyAlignment="1">
      <alignment/>
    </xf>
    <xf numFmtId="0" fontId="23" fillId="0" borderId="1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left"/>
    </xf>
    <xf numFmtId="0" fontId="10" fillId="0" borderId="0" xfId="21" applyFont="1" applyAlignment="1" applyProtection="1">
      <alignment vertical="top"/>
      <protection locked="0"/>
    </xf>
    <xf numFmtId="0" fontId="9" fillId="0" borderId="0" xfId="19" applyFont="1" applyAlignment="1" applyProtection="1">
      <alignment horizontal="center" vertical="center" wrapText="1"/>
      <protection locked="0"/>
    </xf>
    <xf numFmtId="0" fontId="9" fillId="0" borderId="0" xfId="19" applyFont="1" applyBorder="1" applyAlignment="1" applyProtection="1">
      <alignment vertical="justify" wrapText="1"/>
      <protection locked="0"/>
    </xf>
    <xf numFmtId="0" fontId="10" fillId="0" borderId="0" xfId="20" applyFont="1">
      <alignment/>
      <protection/>
    </xf>
    <xf numFmtId="0" fontId="9" fillId="0" borderId="0" xfId="19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9" fillId="0" borderId="0" xfId="19" applyFont="1" applyAlignment="1" applyProtection="1">
      <alignment horizontal="centerContinuous"/>
      <protection locked="0"/>
    </xf>
    <xf numFmtId="0" fontId="10" fillId="0" borderId="0" xfId="20" applyFont="1" applyProtection="1">
      <alignment/>
      <protection locked="0"/>
    </xf>
    <xf numFmtId="0" fontId="9" fillId="0" borderId="0" xfId="19" applyFont="1" applyAlignment="1" applyProtection="1">
      <alignment horizontal="center"/>
      <protection locked="0"/>
    </xf>
    <xf numFmtId="0" fontId="10" fillId="0" borderId="0" xfId="19" applyFont="1" applyBorder="1" applyAlignment="1" applyProtection="1">
      <alignment vertical="justify" wrapText="1"/>
      <protection locked="0"/>
    </xf>
    <xf numFmtId="0" fontId="10" fillId="0" borderId="0" xfId="21" applyFont="1" applyAlignment="1" applyProtection="1">
      <alignment vertical="top" wrapText="1"/>
      <protection locked="0"/>
    </xf>
    <xf numFmtId="0" fontId="9" fillId="0" borderId="0" xfId="19" applyFont="1" applyAlignment="1" applyProtection="1">
      <alignment horizontal="left" vertical="center" wrapText="1"/>
      <protection locked="0"/>
    </xf>
    <xf numFmtId="0" fontId="9" fillId="0" borderId="1" xfId="19" applyFont="1" applyBorder="1" applyAlignment="1" applyProtection="1">
      <alignment horizontal="centerContinuous" vertical="center" wrapText="1"/>
      <protection/>
    </xf>
    <xf numFmtId="0" fontId="9" fillId="0" borderId="1" xfId="19" applyFont="1" applyBorder="1" applyAlignment="1" applyProtection="1">
      <alignment horizontal="center" vertical="center" wrapText="1"/>
      <protection/>
    </xf>
    <xf numFmtId="0" fontId="9" fillId="0" borderId="1" xfId="19" applyFont="1" applyBorder="1" applyAlignment="1" applyProtection="1">
      <alignment horizontal="centerContinuous"/>
      <protection/>
    </xf>
    <xf numFmtId="0" fontId="9" fillId="0" borderId="1" xfId="19" applyFont="1" applyBorder="1" applyAlignment="1" applyProtection="1">
      <alignment vertical="justify" wrapText="1"/>
      <protection/>
    </xf>
    <xf numFmtId="1" fontId="10" fillId="0" borderId="1" xfId="19" applyNumberFormat="1" applyFont="1" applyFill="1" applyBorder="1" applyAlignment="1" applyProtection="1">
      <alignment vertical="center" wrapText="1"/>
      <protection/>
    </xf>
    <xf numFmtId="1" fontId="10" fillId="0" borderId="1" xfId="19" applyNumberFormat="1" applyFont="1" applyFill="1" applyBorder="1" applyAlignment="1" applyProtection="1">
      <alignment horizontal="center" vertical="center" wrapText="1"/>
      <protection/>
    </xf>
    <xf numFmtId="1" fontId="10" fillId="0" borderId="1" xfId="19" applyNumberFormat="1" applyFont="1" applyFill="1" applyBorder="1" applyAlignment="1" applyProtection="1">
      <alignment horizontal="left" vertical="center" wrapText="1"/>
      <protection/>
    </xf>
    <xf numFmtId="0" fontId="10" fillId="0" borderId="1" xfId="19" applyFont="1" applyBorder="1" applyAlignment="1" applyProtection="1">
      <alignment vertical="justify"/>
      <protection/>
    </xf>
    <xf numFmtId="0" fontId="10" fillId="0" borderId="4" xfId="19" applyFont="1" applyFill="1" applyBorder="1" applyAlignment="1" applyProtection="1">
      <alignment vertical="center" wrapText="1"/>
      <protection/>
    </xf>
    <xf numFmtId="0" fontId="10" fillId="0" borderId="4" xfId="19" applyFont="1" applyFill="1" applyBorder="1" applyAlignment="1" applyProtection="1">
      <alignment horizontal="center" vertical="center" wrapText="1"/>
      <protection/>
    </xf>
    <xf numFmtId="0" fontId="10" fillId="3" borderId="1" xfId="19" applyFont="1" applyFill="1" applyBorder="1" applyAlignment="1" applyProtection="1">
      <alignment vertical="justify"/>
      <protection/>
    </xf>
    <xf numFmtId="0" fontId="10" fillId="0" borderId="1" xfId="19" applyFont="1" applyFill="1" applyBorder="1" applyAlignment="1" applyProtection="1">
      <alignment vertical="center" wrapText="1"/>
      <protection/>
    </xf>
    <xf numFmtId="0" fontId="10" fillId="0" borderId="1" xfId="19" applyFont="1" applyFill="1" applyBorder="1" applyAlignment="1" applyProtection="1">
      <alignment horizontal="center" vertical="center" wrapText="1"/>
      <protection/>
    </xf>
    <xf numFmtId="1" fontId="10" fillId="0" borderId="1" xfId="19" applyNumberFormat="1" applyFont="1" applyFill="1" applyBorder="1" applyAlignment="1" applyProtection="1">
      <alignment vertical="center" wrapText="1"/>
      <protection locked="0"/>
    </xf>
    <xf numFmtId="1" fontId="10" fillId="0" borderId="1" xfId="19" applyNumberFormat="1" applyFont="1" applyFill="1" applyBorder="1" applyAlignment="1" applyProtection="1">
      <alignment horizontal="left" vertical="center" wrapText="1"/>
      <protection locked="0"/>
    </xf>
    <xf numFmtId="0" fontId="10" fillId="3" borderId="1" xfId="19" applyFont="1" applyFill="1" applyBorder="1" applyAlignment="1" applyProtection="1">
      <alignment vertical="center" wrapText="1"/>
      <protection/>
    </xf>
    <xf numFmtId="0" fontId="9" fillId="0" borderId="1" xfId="19" applyFont="1" applyBorder="1" applyAlignment="1" applyProtection="1">
      <alignment horizontal="right"/>
      <protection/>
    </xf>
    <xf numFmtId="0" fontId="19" fillId="0" borderId="1" xfId="19" applyFont="1" applyFill="1" applyBorder="1" applyAlignment="1" applyProtection="1">
      <alignment vertical="center" wrapText="1"/>
      <protection/>
    </xf>
    <xf numFmtId="0" fontId="19" fillId="0" borderId="1" xfId="19" applyFont="1" applyFill="1" applyBorder="1" applyAlignment="1" applyProtection="1">
      <alignment horizontal="center" vertical="center" wrapText="1"/>
      <protection/>
    </xf>
    <xf numFmtId="0" fontId="9" fillId="0" borderId="1" xfId="19" applyFont="1" applyBorder="1" applyAlignment="1" applyProtection="1">
      <alignment horizontal="left" wrapText="1"/>
      <protection/>
    </xf>
    <xf numFmtId="0" fontId="10" fillId="0" borderId="1" xfId="19" applyFont="1" applyFill="1" applyBorder="1" applyAlignment="1" applyProtection="1">
      <alignment horizontal="left" vertical="center" wrapText="1"/>
      <protection/>
    </xf>
    <xf numFmtId="0" fontId="10" fillId="0" borderId="1" xfId="19" applyFont="1" applyBorder="1" applyAlignment="1" applyProtection="1">
      <alignment horizontal="left" wrapText="1"/>
      <protection/>
    </xf>
    <xf numFmtId="0" fontId="9" fillId="3" borderId="1" xfId="19" applyFont="1" applyFill="1" applyBorder="1" applyAlignment="1" applyProtection="1">
      <alignment horizontal="right"/>
      <protection/>
    </xf>
    <xf numFmtId="1" fontId="9" fillId="0" borderId="1" xfId="19" applyNumberFormat="1" applyFont="1" applyFill="1" applyBorder="1" applyAlignment="1" applyProtection="1">
      <alignment vertical="center" wrapText="1"/>
      <protection/>
    </xf>
    <xf numFmtId="0" fontId="10" fillId="0" borderId="0" xfId="19" applyFont="1" applyProtection="1">
      <alignment/>
      <protection locked="0"/>
    </xf>
    <xf numFmtId="1" fontId="10" fillId="0" borderId="0" xfId="19" applyNumberFormat="1" applyFont="1" applyFill="1" applyAlignment="1" applyProtection="1">
      <alignment vertical="center" wrapText="1"/>
      <protection locked="0"/>
    </xf>
    <xf numFmtId="1" fontId="10" fillId="0" borderId="0" xfId="19" applyNumberFormat="1" applyFont="1" applyFill="1" applyAlignment="1" applyProtection="1">
      <alignment horizontal="left" vertical="center" wrapText="1"/>
      <protection locked="0"/>
    </xf>
    <xf numFmtId="0" fontId="10" fillId="0" borderId="0" xfId="20" applyFont="1" applyFill="1" applyAlignment="1" applyProtection="1">
      <alignment/>
      <protection locked="0"/>
    </xf>
    <xf numFmtId="0" fontId="10" fillId="0" borderId="0" xfId="20" applyFont="1" applyFill="1" applyProtection="1">
      <alignment/>
      <protection locked="0"/>
    </xf>
    <xf numFmtId="0" fontId="10" fillId="0" borderId="0" xfId="19" applyFont="1" applyFill="1" applyProtection="1">
      <alignment/>
      <protection locked="0"/>
    </xf>
    <xf numFmtId="0" fontId="9" fillId="0" borderId="0" xfId="19" applyFont="1" applyFill="1" applyAlignment="1" applyProtection="1">
      <alignment horizontal="centerContinuous"/>
      <protection locked="0"/>
    </xf>
    <xf numFmtId="0" fontId="10" fillId="0" borderId="0" xfId="0" applyFont="1" applyAlignment="1">
      <alignment vertical="justify" wrapText="1"/>
    </xf>
    <xf numFmtId="0" fontId="10" fillId="0" borderId="0" xfId="21" applyFont="1" applyAlignment="1" applyProtection="1">
      <alignment vertical="top"/>
      <protection locked="0"/>
    </xf>
    <xf numFmtId="0" fontId="9" fillId="0" borderId="4" xfId="24" applyFont="1" applyFill="1" applyBorder="1" applyAlignment="1">
      <alignment horizontal="center" vertical="center" wrapText="1"/>
      <protection/>
    </xf>
    <xf numFmtId="0" fontId="9" fillId="0" borderId="5" xfId="24" applyFont="1" applyFill="1" applyBorder="1" applyAlignment="1">
      <alignment horizontal="center" vertical="center" wrapText="1"/>
      <protection/>
    </xf>
    <xf numFmtId="0" fontId="9" fillId="0" borderId="6" xfId="24" applyFont="1" applyFill="1" applyBorder="1" applyAlignment="1">
      <alignment horizontal="center" vertical="justify" wrapText="1"/>
      <protection/>
    </xf>
    <xf numFmtId="0" fontId="9" fillId="0" borderId="4" xfId="24" applyFont="1" applyFill="1" applyBorder="1" applyAlignment="1">
      <alignment horizontal="center" vertical="justify" wrapText="1"/>
      <protection/>
    </xf>
    <xf numFmtId="0" fontId="10" fillId="0" borderId="7" xfId="0" applyFont="1" applyBorder="1" applyAlignment="1">
      <alignment horizontal="center" vertical="center" wrapText="1"/>
    </xf>
    <xf numFmtId="0" fontId="9" fillId="0" borderId="6" xfId="19" applyFont="1" applyBorder="1" applyAlignment="1" applyProtection="1">
      <alignment horizontal="center" vertical="center" wrapText="1"/>
      <protection/>
    </xf>
    <xf numFmtId="0" fontId="9" fillId="0" borderId="4" xfId="19" applyFont="1" applyBorder="1" applyAlignment="1" applyProtection="1">
      <alignment horizontal="center" vertical="center" wrapText="1"/>
      <protection/>
    </xf>
    <xf numFmtId="0" fontId="21" fillId="0" borderId="0" xfId="20" applyFont="1" applyAlignment="1">
      <alignment/>
      <protection/>
    </xf>
    <xf numFmtId="0" fontId="9" fillId="0" borderId="0" xfId="21" applyFont="1" applyFill="1" applyBorder="1" applyAlignment="1" applyProtection="1">
      <alignment horizontal="left" vertical="justify" wrapText="1"/>
      <protection locked="0"/>
    </xf>
    <xf numFmtId="0" fontId="10" fillId="0" borderId="0" xfId="0" applyFont="1" applyAlignment="1">
      <alignment/>
    </xf>
    <xf numFmtId="0" fontId="9" fillId="0" borderId="0" xfId="19" applyFont="1" applyBorder="1" applyAlignment="1" applyProtection="1">
      <alignment vertical="justify" wrapText="1"/>
      <protection locked="0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8" fillId="0" borderId="0" xfId="21" applyFont="1" applyFill="1" applyAlignment="1" applyProtection="1">
      <alignment horizontal="left" vertical="justify"/>
      <protection locked="0"/>
    </xf>
    <xf numFmtId="0" fontId="8" fillId="0" borderId="0" xfId="0" applyFont="1" applyAlignment="1">
      <alignment horizontal="left" vertical="justify"/>
    </xf>
    <xf numFmtId="0" fontId="9" fillId="0" borderId="6" xfId="24" applyFont="1" applyFill="1" applyBorder="1" applyAlignment="1">
      <alignment horizontal="center" vertical="center" wrapText="1"/>
      <protection/>
    </xf>
    <xf numFmtId="0" fontId="10" fillId="0" borderId="4" xfId="0" applyFont="1" applyBorder="1" applyAlignment="1">
      <alignment horizontal="center" vertical="center" wrapText="1"/>
    </xf>
    <xf numFmtId="0" fontId="8" fillId="0" borderId="0" xfId="24" applyFont="1" applyFill="1" applyBorder="1" applyAlignment="1" applyProtection="1">
      <alignment horizontal="left" vertical="justify"/>
      <protection locked="0"/>
    </xf>
    <xf numFmtId="0" fontId="9" fillId="0" borderId="7" xfId="24" applyFont="1" applyFill="1" applyBorder="1" applyAlignment="1">
      <alignment horizontal="center" vertical="center" wrapText="1"/>
      <protection/>
    </xf>
    <xf numFmtId="0" fontId="7" fillId="0" borderId="0" xfId="24" applyFont="1" applyFill="1" applyAlignment="1">
      <alignment horizontal="center" vertical="justify" wrapText="1"/>
      <protection/>
    </xf>
    <xf numFmtId="0" fontId="9" fillId="0" borderId="8" xfId="24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21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center"/>
    </xf>
    <xf numFmtId="0" fontId="14" fillId="0" borderId="0" xfId="0" applyFont="1" applyAlignment="1">
      <alignment vertical="center" wrapText="1"/>
    </xf>
    <xf numFmtId="0" fontId="5" fillId="0" borderId="0" xfId="21" applyFont="1" applyAlignment="1" applyProtection="1">
      <alignment horizontal="left" vertical="center" wrapText="1"/>
      <protection locked="0"/>
    </xf>
    <xf numFmtId="0" fontId="1" fillId="0" borderId="0" xfId="21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22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9" fillId="0" borderId="3" xfId="24" applyFont="1" applyFill="1" applyBorder="1" applyAlignment="1">
      <alignment horizontal="center" vertical="center" wrapText="1"/>
      <protection/>
    </xf>
    <xf numFmtId="0" fontId="9" fillId="0" borderId="0" xfId="19" applyFont="1" applyAlignment="1" applyProtection="1">
      <alignment horizontal="center" vertical="center" wrapText="1"/>
      <protection locked="0"/>
    </xf>
    <xf numFmtId="0" fontId="14" fillId="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9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/>
    </xf>
    <xf numFmtId="0" fontId="16" fillId="0" borderId="0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vertical="center" wrapText="1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/>
    </xf>
    <xf numFmtId="0" fontId="9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5" fillId="0" borderId="0" xfId="21" applyFont="1" applyFill="1" applyAlignment="1" applyProtection="1">
      <alignment horizontal="left" vertical="top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justify" vertical="top" wrapText="1"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0" fontId="6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Normal_El.7.2" xfId="19"/>
    <cellStyle name="Normal_Spravki_kod" xfId="20"/>
    <cellStyle name="Normal_Баланс" xfId="21"/>
    <cellStyle name="Normal_Отч.парич.поток" xfId="22"/>
    <cellStyle name="Normal_Отч.прих-разх" xfId="23"/>
    <cellStyle name="Normal_Отч.собств.кап.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0"/>
  <sheetViews>
    <sheetView workbookViewId="0" topLeftCell="A1">
      <selection activeCell="A6" sqref="A6"/>
    </sheetView>
  </sheetViews>
  <sheetFormatPr defaultColWidth="9.140625" defaultRowHeight="12.75"/>
  <cols>
    <col min="1" max="1" width="38.00390625" style="8" customWidth="1"/>
    <col min="2" max="2" width="14.00390625" style="8" customWidth="1"/>
    <col min="3" max="3" width="12.140625" style="8" customWidth="1"/>
    <col min="4" max="4" width="31.57421875" style="8" customWidth="1"/>
    <col min="5" max="5" width="14.140625" style="8" customWidth="1"/>
    <col min="6" max="6" width="14.8515625" style="8" customWidth="1"/>
    <col min="7" max="16384" width="9.140625" style="8" customWidth="1"/>
  </cols>
  <sheetData>
    <row r="1" spans="5:6" ht="12.75">
      <c r="E1" s="279" t="s">
        <v>352</v>
      </c>
      <c r="F1" s="279"/>
    </row>
    <row r="3" spans="1:6" ht="15">
      <c r="A3" s="2"/>
      <c r="B3" s="3"/>
      <c r="C3" s="281" t="s">
        <v>0</v>
      </c>
      <c r="D3" s="281"/>
      <c r="E3" s="4"/>
      <c r="F3" s="4"/>
    </row>
    <row r="4" spans="1:6" ht="15">
      <c r="A4" s="5"/>
      <c r="B4" s="3"/>
      <c r="C4" s="3"/>
      <c r="D4" s="3"/>
      <c r="E4" s="4"/>
      <c r="F4" s="4"/>
    </row>
    <row r="5" spans="1:6" ht="15" customHeight="1">
      <c r="A5" s="139" t="s">
        <v>393</v>
      </c>
      <c r="B5" s="140"/>
      <c r="C5" s="2"/>
      <c r="D5" s="2"/>
      <c r="E5" s="280" t="s">
        <v>391</v>
      </c>
      <c r="F5" s="280"/>
    </row>
    <row r="6" spans="1:6" ht="15">
      <c r="A6" s="277" t="s">
        <v>428</v>
      </c>
      <c r="B6" s="140"/>
      <c r="C6" s="6"/>
      <c r="D6" s="6"/>
      <c r="E6" s="4"/>
      <c r="F6" s="6"/>
    </row>
    <row r="7" spans="1:6" ht="15">
      <c r="A7" s="2"/>
      <c r="B7" s="2"/>
      <c r="C7" s="6"/>
      <c r="D7" s="6"/>
      <c r="E7" s="4"/>
      <c r="F7" s="6"/>
    </row>
    <row r="8" spans="1:6" ht="50.25" customHeight="1">
      <c r="A8" s="7" t="s">
        <v>1</v>
      </c>
      <c r="B8" s="81" t="s">
        <v>2</v>
      </c>
      <c r="C8" s="81" t="s">
        <v>3</v>
      </c>
      <c r="D8" s="1" t="s">
        <v>7</v>
      </c>
      <c r="E8" s="81" t="s">
        <v>4</v>
      </c>
      <c r="F8" s="81" t="s">
        <v>5</v>
      </c>
    </row>
    <row r="9" spans="1:6" ht="14.25">
      <c r="A9" s="7" t="s">
        <v>6</v>
      </c>
      <c r="B9" s="7">
        <v>1</v>
      </c>
      <c r="C9" s="7">
        <v>2</v>
      </c>
      <c r="D9" s="1" t="s">
        <v>6</v>
      </c>
      <c r="E9" s="7">
        <v>1</v>
      </c>
      <c r="F9" s="7">
        <v>2</v>
      </c>
    </row>
    <row r="10" spans="1:6" ht="12.75">
      <c r="A10" s="30" t="s">
        <v>8</v>
      </c>
      <c r="B10" s="10"/>
      <c r="C10" s="10"/>
      <c r="D10" s="12" t="s">
        <v>45</v>
      </c>
      <c r="E10" s="10"/>
      <c r="F10" s="10"/>
    </row>
    <row r="11" spans="1:30" ht="12.75">
      <c r="A11" s="31" t="s">
        <v>46</v>
      </c>
      <c r="B11" s="11"/>
      <c r="C11" s="11"/>
      <c r="D11" s="144" t="s">
        <v>47</v>
      </c>
      <c r="E11" s="10">
        <v>1532155</v>
      </c>
      <c r="F11" s="10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30" ht="12.75">
      <c r="A12" s="11" t="s">
        <v>48</v>
      </c>
      <c r="B12" s="10"/>
      <c r="C12" s="10"/>
      <c r="D12" s="144" t="s">
        <v>49</v>
      </c>
      <c r="E12" s="10"/>
      <c r="F12" s="10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30" ht="28.5" customHeight="1">
      <c r="A13" s="11" t="s">
        <v>50</v>
      </c>
      <c r="B13" s="10"/>
      <c r="C13" s="10"/>
      <c r="D13" s="145" t="s">
        <v>51</v>
      </c>
      <c r="E13" s="10">
        <v>-10305</v>
      </c>
      <c r="F13" s="10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</row>
    <row r="14" spans="1:30" ht="25.5">
      <c r="A14" s="11" t="s">
        <v>52</v>
      </c>
      <c r="B14" s="10"/>
      <c r="C14" s="10"/>
      <c r="D14" s="145" t="s">
        <v>53</v>
      </c>
      <c r="E14" s="10"/>
      <c r="F14" s="10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1:30" ht="12.75">
      <c r="A15" s="32" t="s">
        <v>54</v>
      </c>
      <c r="B15" s="10"/>
      <c r="C15" s="10"/>
      <c r="D15" s="145" t="s">
        <v>55</v>
      </c>
      <c r="E15" s="10"/>
      <c r="F15" s="10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1:30" ht="12.75">
      <c r="A16" s="31" t="s">
        <v>56</v>
      </c>
      <c r="B16" s="10"/>
      <c r="C16" s="10"/>
      <c r="D16" s="145" t="s">
        <v>57</v>
      </c>
      <c r="E16" s="10">
        <v>0</v>
      </c>
      <c r="F16" s="10">
        <v>0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</row>
    <row r="17" spans="1:30" ht="12.75">
      <c r="A17" s="11" t="s">
        <v>9</v>
      </c>
      <c r="B17" s="10"/>
      <c r="C17" s="10"/>
      <c r="D17" s="145" t="s">
        <v>58</v>
      </c>
      <c r="E17" s="10"/>
      <c r="F17" s="10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</row>
    <row r="18" spans="1:30" ht="12.75">
      <c r="A18" s="11" t="s">
        <v>10</v>
      </c>
      <c r="B18" s="10"/>
      <c r="C18" s="10"/>
      <c r="D18" s="145" t="s">
        <v>20</v>
      </c>
      <c r="E18" s="10"/>
      <c r="F18" s="10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pans="1:30" ht="12.75">
      <c r="A19" s="32" t="s">
        <v>42</v>
      </c>
      <c r="B19" s="10"/>
      <c r="C19" s="10"/>
      <c r="D19" s="146" t="s">
        <v>42</v>
      </c>
      <c r="E19" s="10">
        <f>E13+E14+E16</f>
        <v>-10305</v>
      </c>
      <c r="F19" s="10">
        <f>F13+F14+F16</f>
        <v>0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</row>
    <row r="20" spans="1:30" ht="12.75">
      <c r="A20" s="60"/>
      <c r="B20" s="10"/>
      <c r="C20" s="10"/>
      <c r="D20" s="144" t="s">
        <v>59</v>
      </c>
      <c r="E20" s="10"/>
      <c r="F20" s="10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 spans="1:30" ht="12.75">
      <c r="A21" s="11"/>
      <c r="B21" s="10"/>
      <c r="C21" s="10"/>
      <c r="D21" s="145" t="s">
        <v>60</v>
      </c>
      <c r="E21" s="10">
        <f>E22+E23</f>
        <v>0</v>
      </c>
      <c r="F21" s="10">
        <f>F22+F23</f>
        <v>0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2" spans="1:30" ht="12.75">
      <c r="A22" s="11"/>
      <c r="B22" s="10"/>
      <c r="C22" s="10"/>
      <c r="D22" s="145" t="s">
        <v>61</v>
      </c>
      <c r="E22" s="10"/>
      <c r="F22" s="10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</row>
    <row r="23" spans="1:30" ht="12.75">
      <c r="A23" s="11"/>
      <c r="B23" s="10"/>
      <c r="C23" s="10"/>
      <c r="D23" s="145" t="s">
        <v>62</v>
      </c>
      <c r="E23" s="10"/>
      <c r="F23" s="10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</row>
    <row r="24" spans="1:30" ht="12.75">
      <c r="A24" s="11"/>
      <c r="B24" s="10"/>
      <c r="C24" s="10"/>
      <c r="D24" s="147" t="s">
        <v>63</v>
      </c>
      <c r="E24" s="10">
        <v>-94232</v>
      </c>
      <c r="F24" s="10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</row>
    <row r="25" spans="1:30" ht="12.75">
      <c r="A25" s="11"/>
      <c r="B25" s="10"/>
      <c r="C25" s="10"/>
      <c r="D25" s="146" t="s">
        <v>64</v>
      </c>
      <c r="E25" s="10">
        <f>E21+E24</f>
        <v>-94232</v>
      </c>
      <c r="F25" s="10">
        <f>F21+F24</f>
        <v>0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0" ht="12.75">
      <c r="A26" s="32" t="s">
        <v>65</v>
      </c>
      <c r="B26" s="10"/>
      <c r="C26" s="10"/>
      <c r="D26" s="148" t="s">
        <v>66</v>
      </c>
      <c r="E26" s="10">
        <f>E11+E19+E25</f>
        <v>1427618</v>
      </c>
      <c r="F26" s="10">
        <f>F11+F19+F25</f>
        <v>0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</row>
    <row r="27" spans="1:30" ht="12.75">
      <c r="A27" s="11"/>
      <c r="B27" s="10"/>
      <c r="C27" s="10"/>
      <c r="D27" s="145"/>
      <c r="E27" s="10"/>
      <c r="F27" s="10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</row>
    <row r="28" spans="1:6" ht="12.75">
      <c r="A28" s="12" t="s">
        <v>67</v>
      </c>
      <c r="B28" s="10"/>
      <c r="C28" s="10"/>
      <c r="D28" s="149" t="s">
        <v>68</v>
      </c>
      <c r="E28" s="10"/>
      <c r="F28" s="10"/>
    </row>
    <row r="29" spans="1:6" ht="25.5">
      <c r="A29" s="34" t="s">
        <v>69</v>
      </c>
      <c r="B29" s="10"/>
      <c r="C29" s="10"/>
      <c r="D29" s="145" t="s">
        <v>70</v>
      </c>
      <c r="E29" s="10"/>
      <c r="F29" s="10"/>
    </row>
    <row r="30" spans="1:6" ht="12.75">
      <c r="A30" s="10" t="s">
        <v>11</v>
      </c>
      <c r="B30" s="10"/>
      <c r="C30" s="10"/>
      <c r="D30" s="150" t="s">
        <v>71</v>
      </c>
      <c r="E30" s="10"/>
      <c r="F30" s="10"/>
    </row>
    <row r="31" spans="1:6" ht="25.5">
      <c r="A31" s="10" t="s">
        <v>12</v>
      </c>
      <c r="B31" s="10">
        <v>15170</v>
      </c>
      <c r="C31" s="10"/>
      <c r="D31" s="151" t="s">
        <v>345</v>
      </c>
      <c r="E31" s="10"/>
      <c r="F31" s="10"/>
    </row>
    <row r="32" spans="1:6" ht="25.5">
      <c r="A32" s="10" t="s">
        <v>13</v>
      </c>
      <c r="B32" s="10">
        <v>530000</v>
      </c>
      <c r="C32" s="10"/>
      <c r="D32" s="145" t="s">
        <v>347</v>
      </c>
      <c r="E32" s="10"/>
      <c r="F32" s="10"/>
    </row>
    <row r="33" spans="1:6" ht="12.75">
      <c r="A33" s="10" t="s">
        <v>14</v>
      </c>
      <c r="B33" s="10">
        <v>530000</v>
      </c>
      <c r="C33" s="10"/>
      <c r="D33" s="145" t="s">
        <v>346</v>
      </c>
      <c r="E33" s="10"/>
      <c r="F33" s="10"/>
    </row>
    <row r="34" spans="1:6" ht="12.75">
      <c r="A34" s="10" t="s">
        <v>15</v>
      </c>
      <c r="B34" s="10"/>
      <c r="C34" s="10"/>
      <c r="D34" s="151" t="s">
        <v>275</v>
      </c>
      <c r="E34" s="10"/>
      <c r="F34" s="10"/>
    </row>
    <row r="35" spans="1:6" ht="12.75">
      <c r="A35" s="33" t="s">
        <v>23</v>
      </c>
      <c r="B35" s="10">
        <f>B30+B31+B32</f>
        <v>545170</v>
      </c>
      <c r="C35" s="10">
        <f>C30+C31</f>
        <v>0</v>
      </c>
      <c r="D35" s="151" t="s">
        <v>348</v>
      </c>
      <c r="E35" s="10"/>
      <c r="F35" s="10"/>
    </row>
    <row r="36" spans="1:6" ht="12.75">
      <c r="A36" s="34" t="s">
        <v>72</v>
      </c>
      <c r="B36" s="10"/>
      <c r="C36" s="10"/>
      <c r="D36" s="151" t="s">
        <v>349</v>
      </c>
      <c r="E36" s="10"/>
      <c r="F36" s="10"/>
    </row>
    <row r="37" spans="1:6" ht="25.5">
      <c r="A37" s="10" t="s">
        <v>16</v>
      </c>
      <c r="B37" s="10">
        <f>SUM(B38:B41)</f>
        <v>789266</v>
      </c>
      <c r="C37" s="10">
        <f>SUM(C38:C41)</f>
        <v>0</v>
      </c>
      <c r="D37" s="151" t="s">
        <v>350</v>
      </c>
      <c r="E37" s="10"/>
      <c r="F37" s="10"/>
    </row>
    <row r="38" spans="1:6" ht="12.75">
      <c r="A38" s="10" t="s">
        <v>17</v>
      </c>
      <c r="B38" s="10">
        <v>753242</v>
      </c>
      <c r="C38" s="10"/>
      <c r="D38" s="151" t="s">
        <v>351</v>
      </c>
      <c r="E38" s="10">
        <v>9574</v>
      </c>
      <c r="F38" s="10"/>
    </row>
    <row r="39" spans="1:6" ht="12.75">
      <c r="A39" s="10" t="s">
        <v>19</v>
      </c>
      <c r="B39" s="10">
        <v>36024</v>
      </c>
      <c r="C39" s="10"/>
      <c r="D39" s="148" t="s">
        <v>23</v>
      </c>
      <c r="E39" s="10">
        <f>SUM(E31:E38)</f>
        <v>9574</v>
      </c>
      <c r="F39" s="10">
        <f>SUM(F31:F38)</f>
        <v>0</v>
      </c>
    </row>
    <row r="40" spans="1:6" ht="12.75">
      <c r="A40" s="10" t="s">
        <v>18</v>
      </c>
      <c r="B40" s="10"/>
      <c r="C40" s="10"/>
      <c r="D40" s="148"/>
      <c r="E40" s="10"/>
      <c r="F40" s="10"/>
    </row>
    <row r="41" spans="1:6" ht="12.75">
      <c r="A41" s="10" t="s">
        <v>20</v>
      </c>
      <c r="B41" s="10"/>
      <c r="C41" s="10"/>
      <c r="D41" s="151"/>
      <c r="E41" s="10"/>
      <c r="F41" s="10"/>
    </row>
    <row r="42" spans="1:6" ht="12.75">
      <c r="A42" s="10" t="s">
        <v>21</v>
      </c>
      <c r="B42" s="10"/>
      <c r="C42" s="10"/>
      <c r="D42" s="151"/>
      <c r="E42" s="10"/>
      <c r="F42" s="10"/>
    </row>
    <row r="43" spans="1:6" ht="12.75">
      <c r="A43" s="10" t="s">
        <v>17</v>
      </c>
      <c r="B43" s="10"/>
      <c r="C43" s="10"/>
      <c r="D43" s="151"/>
      <c r="E43" s="10"/>
      <c r="F43" s="10"/>
    </row>
    <row r="44" spans="1:6" ht="12.75">
      <c r="A44" s="10" t="s">
        <v>19</v>
      </c>
      <c r="B44" s="10"/>
      <c r="C44" s="10"/>
      <c r="D44" s="147"/>
      <c r="E44" s="10"/>
      <c r="F44" s="10"/>
    </row>
    <row r="45" spans="1:6" ht="12.75">
      <c r="A45" s="10" t="s">
        <v>20</v>
      </c>
      <c r="B45" s="10"/>
      <c r="C45" s="10"/>
      <c r="D45" s="147"/>
      <c r="E45" s="10"/>
      <c r="F45" s="10"/>
    </row>
    <row r="46" spans="1:6" ht="12.75">
      <c r="A46" s="10" t="s">
        <v>22</v>
      </c>
      <c r="B46" s="10">
        <v>0</v>
      </c>
      <c r="C46" s="10">
        <v>0</v>
      </c>
      <c r="D46" s="147"/>
      <c r="E46" s="10"/>
      <c r="F46" s="10"/>
    </row>
    <row r="47" spans="1:6" ht="12.75">
      <c r="A47" s="33" t="s">
        <v>24</v>
      </c>
      <c r="B47" s="10">
        <f>B37+B42+B46</f>
        <v>789266</v>
      </c>
      <c r="C47" s="10">
        <f>C37+C42+C46</f>
        <v>0</v>
      </c>
      <c r="D47" s="147"/>
      <c r="E47" s="10"/>
      <c r="F47" s="10"/>
    </row>
    <row r="48" spans="1:6" ht="12.75">
      <c r="A48" s="34" t="s">
        <v>73</v>
      </c>
      <c r="B48" s="10"/>
      <c r="C48" s="10"/>
      <c r="D48" s="145"/>
      <c r="E48" s="10"/>
      <c r="F48" s="10"/>
    </row>
    <row r="49" spans="1:6" s="9" customFormat="1" ht="12.75">
      <c r="A49" s="11" t="s">
        <v>25</v>
      </c>
      <c r="B49" s="11"/>
      <c r="C49" s="11"/>
      <c r="D49" s="145"/>
      <c r="E49" s="11"/>
      <c r="F49" s="11"/>
    </row>
    <row r="50" spans="1:6" s="9" customFormat="1" ht="12.75">
      <c r="A50" s="11" t="s">
        <v>243</v>
      </c>
      <c r="B50" s="11">
        <v>102756</v>
      </c>
      <c r="C50" s="11"/>
      <c r="D50" s="145"/>
      <c r="E50" s="11"/>
      <c r="F50" s="11"/>
    </row>
    <row r="51" spans="1:6" s="9" customFormat="1" ht="12.75">
      <c r="A51" s="32" t="s">
        <v>26</v>
      </c>
      <c r="B51" s="11">
        <f>B50+B49</f>
        <v>102756</v>
      </c>
      <c r="C51" s="11">
        <f>C50+C49</f>
        <v>0</v>
      </c>
      <c r="D51" s="148"/>
      <c r="E51" s="11"/>
      <c r="F51" s="11"/>
    </row>
    <row r="52" spans="1:6" s="9" customFormat="1" ht="12.75">
      <c r="A52" s="31" t="s">
        <v>74</v>
      </c>
      <c r="B52" s="11"/>
      <c r="C52" s="11"/>
      <c r="E52" s="11"/>
      <c r="F52" s="11"/>
    </row>
    <row r="53" spans="1:6" s="9" customFormat="1" ht="12.75">
      <c r="A53" s="32" t="s">
        <v>75</v>
      </c>
      <c r="B53" s="11">
        <f>B51+B47+B35</f>
        <v>1437192</v>
      </c>
      <c r="C53" s="11">
        <f>C51+C47+C35</f>
        <v>0</v>
      </c>
      <c r="D53" s="148" t="s">
        <v>75</v>
      </c>
      <c r="E53" s="11">
        <f>E39+'справка № 1ИД-БАЛАНС'!E29</f>
        <v>9574</v>
      </c>
      <c r="F53" s="11">
        <f>F39+'справка № 1ИД-БАЛАНС'!F29</f>
        <v>0</v>
      </c>
    </row>
    <row r="54" spans="1:6" s="9" customFormat="1" ht="12.75">
      <c r="A54" s="11"/>
      <c r="B54" s="11"/>
      <c r="C54" s="11"/>
      <c r="D54" s="146"/>
      <c r="E54" s="11"/>
      <c r="F54" s="11"/>
    </row>
    <row r="55" spans="1:6" s="9" customFormat="1" ht="12.75">
      <c r="A55" s="32" t="s">
        <v>77</v>
      </c>
      <c r="B55" s="11">
        <f>B53+B26</f>
        <v>1437192</v>
      </c>
      <c r="C55" s="11">
        <f>C53+C26</f>
        <v>0</v>
      </c>
      <c r="D55" s="146" t="s">
        <v>76</v>
      </c>
      <c r="E55" s="11">
        <f>E53+E26</f>
        <v>1437192</v>
      </c>
      <c r="F55" s="11">
        <f>F53+F26</f>
        <v>0</v>
      </c>
    </row>
    <row r="56" s="9" customFormat="1" ht="12.75"/>
    <row r="57" s="9" customFormat="1" ht="12.75"/>
    <row r="58" spans="1:5" s="9" customFormat="1" ht="12.75">
      <c r="A58" s="9" t="s">
        <v>422</v>
      </c>
      <c r="B58" s="278" t="s">
        <v>244</v>
      </c>
      <c r="C58" s="278"/>
      <c r="D58" s="278" t="s">
        <v>404</v>
      </c>
      <c r="E58" s="278"/>
    </row>
    <row r="60" spans="4:5" ht="12.75">
      <c r="D60" s="278" t="s">
        <v>405</v>
      </c>
      <c r="E60" s="278"/>
    </row>
  </sheetData>
  <mergeCells count="6">
    <mergeCell ref="D60:E60"/>
    <mergeCell ref="E1:F1"/>
    <mergeCell ref="E5:F5"/>
    <mergeCell ref="C3:D3"/>
    <mergeCell ref="B58:C58"/>
    <mergeCell ref="D58:E58"/>
  </mergeCells>
  <printOptions/>
  <pageMargins left="0.36" right="0.24" top="0.16" bottom="0.5" header="0.17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A5" sqref="A5"/>
    </sheetView>
  </sheetViews>
  <sheetFormatPr defaultColWidth="9.140625" defaultRowHeight="12.75"/>
  <cols>
    <col min="1" max="1" width="34.8515625" style="8" customWidth="1"/>
    <col min="2" max="3" width="9.140625" style="8" customWidth="1"/>
    <col min="4" max="4" width="49.8515625" style="8" customWidth="1"/>
    <col min="5" max="5" width="10.140625" style="8" customWidth="1"/>
    <col min="6" max="16384" width="9.140625" style="8" customWidth="1"/>
  </cols>
  <sheetData>
    <row r="1" spans="5:6" ht="14.25" customHeight="1">
      <c r="E1" s="288" t="s">
        <v>364</v>
      </c>
      <c r="F1" s="288"/>
    </row>
    <row r="2" spans="1:6" ht="12.75" customHeight="1">
      <c r="A2" s="46"/>
      <c r="C2" s="283" t="s">
        <v>27</v>
      </c>
      <c r="D2" s="283"/>
      <c r="E2" s="45"/>
      <c r="F2" s="45"/>
    </row>
    <row r="3" spans="1:6" ht="12.75" customHeight="1">
      <c r="A3" s="46"/>
      <c r="C3" s="153"/>
      <c r="D3" s="153"/>
      <c r="E3" s="45"/>
      <c r="F3" s="45"/>
    </row>
    <row r="4" spans="1:6" ht="12.75">
      <c r="A4" s="282" t="s">
        <v>392</v>
      </c>
      <c r="B4" s="282"/>
      <c r="E4" s="45"/>
      <c r="F4" s="45"/>
    </row>
    <row r="5" spans="1:6" ht="12.75">
      <c r="A5" s="13" t="s">
        <v>427</v>
      </c>
      <c r="B5" s="14"/>
      <c r="C5" s="15"/>
      <c r="D5" s="141" t="s">
        <v>342</v>
      </c>
      <c r="E5" s="278">
        <v>175347998</v>
      </c>
      <c r="F5" s="278"/>
    </row>
    <row r="6" spans="1:7" ht="12.75">
      <c r="A6" s="100"/>
      <c r="B6" s="17"/>
      <c r="C6" s="17"/>
      <c r="D6" s="16"/>
      <c r="E6" s="101"/>
      <c r="F6" s="102" t="s">
        <v>128</v>
      </c>
      <c r="G6" s="48"/>
    </row>
    <row r="7" spans="1:7" ht="24" customHeight="1">
      <c r="A7" s="104" t="s">
        <v>28</v>
      </c>
      <c r="B7" s="104" t="s">
        <v>2</v>
      </c>
      <c r="C7" s="104" t="s">
        <v>5</v>
      </c>
      <c r="D7" s="104" t="s">
        <v>29</v>
      </c>
      <c r="E7" s="104" t="s">
        <v>2</v>
      </c>
      <c r="F7" s="104" t="s">
        <v>5</v>
      </c>
      <c r="G7" s="48"/>
    </row>
    <row r="8" spans="1:7" ht="10.5" customHeight="1">
      <c r="A8" s="18" t="s">
        <v>6</v>
      </c>
      <c r="B8" s="18">
        <v>1</v>
      </c>
      <c r="C8" s="18">
        <v>2</v>
      </c>
      <c r="D8" s="18" t="s">
        <v>6</v>
      </c>
      <c r="E8" s="18">
        <v>1</v>
      </c>
      <c r="F8" s="18">
        <v>2</v>
      </c>
      <c r="G8" s="48"/>
    </row>
    <row r="9" spans="1:7" ht="15" customHeight="1">
      <c r="A9" s="19" t="s">
        <v>30</v>
      </c>
      <c r="B9" s="20"/>
      <c r="C9" s="20"/>
      <c r="D9" s="19" t="s">
        <v>31</v>
      </c>
      <c r="E9" s="103"/>
      <c r="F9" s="103"/>
      <c r="G9" s="48"/>
    </row>
    <row r="10" spans="1:7" s="22" customFormat="1" ht="12">
      <c r="A10" s="25" t="s">
        <v>32</v>
      </c>
      <c r="B10" s="26"/>
      <c r="C10" s="26"/>
      <c r="D10" s="25" t="s">
        <v>78</v>
      </c>
      <c r="E10" s="26"/>
      <c r="F10" s="26"/>
      <c r="G10" s="21"/>
    </row>
    <row r="11" spans="1:7" s="24" customFormat="1" ht="12">
      <c r="A11" s="27" t="s">
        <v>33</v>
      </c>
      <c r="B11" s="27">
        <v>0</v>
      </c>
      <c r="C11" s="27">
        <v>0</v>
      </c>
      <c r="D11" s="27" t="s">
        <v>79</v>
      </c>
      <c r="E11" s="27">
        <v>0</v>
      </c>
      <c r="F11" s="27">
        <v>0</v>
      </c>
      <c r="G11" s="23"/>
    </row>
    <row r="12" spans="1:7" s="24" customFormat="1" ht="23.25" customHeight="1">
      <c r="A12" s="27" t="s">
        <v>363</v>
      </c>
      <c r="B12" s="27">
        <v>239323</v>
      </c>
      <c r="C12" s="27"/>
      <c r="D12" s="27" t="s">
        <v>80</v>
      </c>
      <c r="E12" s="203">
        <v>153765</v>
      </c>
      <c r="F12" s="203"/>
      <c r="G12" s="23"/>
    </row>
    <row r="13" spans="1:7" s="24" customFormat="1" ht="13.5" customHeight="1">
      <c r="A13" s="27" t="s">
        <v>34</v>
      </c>
      <c r="B13" s="27">
        <v>239323</v>
      </c>
      <c r="C13" s="27"/>
      <c r="D13" s="27" t="s">
        <v>81</v>
      </c>
      <c r="E13" s="27">
        <v>153765</v>
      </c>
      <c r="F13" s="27"/>
      <c r="G13" s="23"/>
    </row>
    <row r="14" spans="1:7" s="24" customFormat="1" ht="24">
      <c r="A14" s="27" t="s">
        <v>82</v>
      </c>
      <c r="B14" s="27">
        <v>0</v>
      </c>
      <c r="C14" s="27">
        <v>0</v>
      </c>
      <c r="D14" s="27" t="s">
        <v>245</v>
      </c>
      <c r="E14" s="27">
        <v>0</v>
      </c>
      <c r="F14" s="27">
        <v>0</v>
      </c>
      <c r="G14" s="23"/>
    </row>
    <row r="15" spans="1:7" s="24" customFormat="1" ht="12">
      <c r="A15" s="27" t="s">
        <v>35</v>
      </c>
      <c r="B15" s="27">
        <v>213</v>
      </c>
      <c r="C15" s="27"/>
      <c r="D15" s="35" t="s">
        <v>83</v>
      </c>
      <c r="E15" s="27">
        <v>4297</v>
      </c>
      <c r="F15" s="27"/>
      <c r="G15" s="23"/>
    </row>
    <row r="16" spans="1:6" s="24" customFormat="1" ht="12">
      <c r="A16" s="28" t="s">
        <v>36</v>
      </c>
      <c r="B16" s="27">
        <f>B11+B12+B14+B15</f>
        <v>239536</v>
      </c>
      <c r="C16" s="27">
        <f>C11+C12+C14+C15</f>
        <v>0</v>
      </c>
      <c r="D16" s="27" t="s">
        <v>41</v>
      </c>
      <c r="E16" s="27"/>
      <c r="F16" s="27"/>
    </row>
    <row r="17" spans="1:6" s="24" customFormat="1" ht="12">
      <c r="A17" s="27"/>
      <c r="B17" s="27"/>
      <c r="C17" s="27"/>
      <c r="D17" s="28" t="s">
        <v>36</v>
      </c>
      <c r="E17" s="27">
        <f>E11+E12+E15+E16</f>
        <v>158062</v>
      </c>
      <c r="F17" s="27">
        <f>F11+F12+F15+F16</f>
        <v>0</v>
      </c>
    </row>
    <row r="18" spans="1:6" s="24" customFormat="1" ht="12">
      <c r="A18" s="29" t="s">
        <v>37</v>
      </c>
      <c r="B18" s="27"/>
      <c r="C18" s="27"/>
      <c r="D18" s="27"/>
      <c r="E18" s="27"/>
      <c r="F18" s="27"/>
    </row>
    <row r="19" spans="1:6" s="24" customFormat="1" ht="12">
      <c r="A19" s="82" t="s">
        <v>246</v>
      </c>
      <c r="B19" s="27">
        <v>0</v>
      </c>
      <c r="C19" s="27">
        <v>0</v>
      </c>
      <c r="D19" s="29" t="s">
        <v>84</v>
      </c>
      <c r="E19" s="27">
        <v>0</v>
      </c>
      <c r="F19" s="27">
        <v>0</v>
      </c>
    </row>
    <row r="20" spans="1:6" s="24" customFormat="1" ht="12">
      <c r="A20" s="27" t="s">
        <v>38</v>
      </c>
      <c r="B20" s="27">
        <v>12758</v>
      </c>
      <c r="C20" s="27"/>
      <c r="D20" s="27"/>
      <c r="E20" s="27"/>
      <c r="F20" s="27"/>
    </row>
    <row r="21" spans="1:6" s="24" customFormat="1" ht="12">
      <c r="A21" s="27" t="s">
        <v>39</v>
      </c>
      <c r="B21" s="27">
        <v>0</v>
      </c>
      <c r="C21" s="27">
        <v>0</v>
      </c>
      <c r="D21" s="29"/>
      <c r="E21" s="27"/>
      <c r="F21" s="27"/>
    </row>
    <row r="22" spans="1:6" s="24" customFormat="1" ht="24">
      <c r="A22" s="27" t="s">
        <v>40</v>
      </c>
      <c r="B22" s="27">
        <v>0</v>
      </c>
      <c r="C22" s="27">
        <v>0</v>
      </c>
      <c r="D22" s="27"/>
      <c r="E22" s="27"/>
      <c r="F22" s="27"/>
    </row>
    <row r="23" spans="1:6" s="24" customFormat="1" ht="12">
      <c r="A23" s="27" t="s">
        <v>41</v>
      </c>
      <c r="B23" s="27"/>
      <c r="C23" s="27"/>
      <c r="D23" s="28" t="s">
        <v>42</v>
      </c>
      <c r="E23" s="27">
        <v>0</v>
      </c>
      <c r="F23" s="27">
        <v>0</v>
      </c>
    </row>
    <row r="24" spans="1:6" s="24" customFormat="1" ht="12">
      <c r="A24" s="28" t="s">
        <v>42</v>
      </c>
      <c r="B24" s="27">
        <f>B19+B20+B21+B22+B23</f>
        <v>12758</v>
      </c>
      <c r="C24" s="27">
        <f>C19+C20+C21+C22+C23</f>
        <v>0</v>
      </c>
      <c r="D24" s="28"/>
      <c r="E24" s="27"/>
      <c r="F24" s="27"/>
    </row>
    <row r="25" spans="1:6" s="24" customFormat="1" ht="12">
      <c r="A25" s="28"/>
      <c r="B25" s="27"/>
      <c r="C25" s="27"/>
      <c r="D25" s="29"/>
      <c r="E25" s="27"/>
      <c r="F25" s="27"/>
    </row>
    <row r="26" spans="1:6" s="24" customFormat="1" ht="12.75" customHeight="1">
      <c r="A26" s="29" t="s">
        <v>43</v>
      </c>
      <c r="B26" s="27">
        <f>B24+B16</f>
        <v>252294</v>
      </c>
      <c r="C26" s="27">
        <f>C24+C16</f>
        <v>0</v>
      </c>
      <c r="D26" s="29" t="s">
        <v>85</v>
      </c>
      <c r="E26" s="27">
        <f>E23+E17</f>
        <v>158062</v>
      </c>
      <c r="F26" s="27">
        <f>F23+F17</f>
        <v>0</v>
      </c>
    </row>
    <row r="27" spans="1:6" s="24" customFormat="1" ht="13.5" customHeight="1">
      <c r="A27" s="29" t="s">
        <v>44</v>
      </c>
      <c r="B27" s="27"/>
      <c r="C27" s="27"/>
      <c r="D27" s="29" t="s">
        <v>86</v>
      </c>
      <c r="E27" s="27"/>
      <c r="F27" s="27"/>
    </row>
    <row r="28" spans="1:6" s="24" customFormat="1" ht="14.25" customHeight="1">
      <c r="A28" s="29" t="s">
        <v>87</v>
      </c>
      <c r="B28" s="27">
        <v>0</v>
      </c>
      <c r="C28" s="27">
        <v>0</v>
      </c>
      <c r="D28" s="29" t="s">
        <v>88</v>
      </c>
      <c r="E28" s="27">
        <v>0</v>
      </c>
      <c r="F28" s="27">
        <v>0</v>
      </c>
    </row>
    <row r="29" spans="1:6" s="24" customFormat="1" ht="13.5" customHeight="1">
      <c r="A29" s="83" t="s">
        <v>353</v>
      </c>
      <c r="B29" s="27">
        <f>B26+B28</f>
        <v>252294</v>
      </c>
      <c r="C29" s="27">
        <f>C26+C28</f>
        <v>0</v>
      </c>
      <c r="D29" s="29" t="s">
        <v>375</v>
      </c>
      <c r="E29" s="27">
        <f>E26+E28</f>
        <v>158062</v>
      </c>
      <c r="F29" s="27">
        <f>F26+F28</f>
        <v>0</v>
      </c>
    </row>
    <row r="30" spans="1:6" s="24" customFormat="1" ht="27" customHeight="1">
      <c r="A30" s="29" t="s">
        <v>358</v>
      </c>
      <c r="B30" s="27"/>
      <c r="C30" s="27"/>
      <c r="D30" s="29" t="s">
        <v>359</v>
      </c>
      <c r="E30" s="27">
        <v>94232</v>
      </c>
      <c r="F30" s="27"/>
    </row>
    <row r="31" spans="1:6" s="24" customFormat="1" ht="15.75" customHeight="1">
      <c r="A31" s="29" t="s">
        <v>354</v>
      </c>
      <c r="B31" s="27"/>
      <c r="C31" s="27"/>
      <c r="D31" s="286"/>
      <c r="E31" s="27"/>
      <c r="F31" s="27"/>
    </row>
    <row r="32" spans="1:6" s="24" customFormat="1" ht="15.75" customHeight="1">
      <c r="A32" s="27" t="s">
        <v>355</v>
      </c>
      <c r="B32" s="27"/>
      <c r="C32" s="27"/>
      <c r="D32" s="287"/>
      <c r="E32" s="27"/>
      <c r="F32" s="27"/>
    </row>
    <row r="33" spans="1:6" s="24" customFormat="1" ht="15.75" customHeight="1">
      <c r="A33" s="27" t="s">
        <v>356</v>
      </c>
      <c r="B33" s="27"/>
      <c r="C33" s="27"/>
      <c r="D33" s="287"/>
      <c r="E33" s="27"/>
      <c r="F33" s="27"/>
    </row>
    <row r="34" spans="1:6" s="24" customFormat="1" ht="15.75" customHeight="1">
      <c r="A34" s="28" t="s">
        <v>357</v>
      </c>
      <c r="B34" s="27"/>
      <c r="C34" s="27"/>
      <c r="D34" s="287"/>
      <c r="E34" s="27"/>
      <c r="F34" s="27"/>
    </row>
    <row r="35" spans="1:6" s="24" customFormat="1" ht="15" customHeight="1">
      <c r="A35" s="29" t="s">
        <v>361</v>
      </c>
      <c r="B35" s="27">
        <f>B30</f>
        <v>0</v>
      </c>
      <c r="C35" s="27"/>
      <c r="D35" s="29" t="s">
        <v>362</v>
      </c>
      <c r="E35" s="27">
        <v>94232</v>
      </c>
      <c r="F35" s="27"/>
    </row>
    <row r="36" spans="1:6" s="24" customFormat="1" ht="17.25" customHeight="1">
      <c r="A36" s="83" t="s">
        <v>360</v>
      </c>
      <c r="B36" s="27">
        <f>B35+B29</f>
        <v>252294</v>
      </c>
      <c r="C36" s="27">
        <f>C35+C29</f>
        <v>0</v>
      </c>
      <c r="D36" s="29" t="s">
        <v>89</v>
      </c>
      <c r="E36" s="27">
        <f>E29+E35</f>
        <v>252294</v>
      </c>
      <c r="F36" s="27">
        <f>F29+F35</f>
        <v>0</v>
      </c>
    </row>
    <row r="37" spans="3:4" s="24" customFormat="1" ht="12.75">
      <c r="C37" s="284" t="s">
        <v>406</v>
      </c>
      <c r="D37" s="285"/>
    </row>
    <row r="38" spans="1:4" s="24" customFormat="1" ht="12.75" customHeight="1">
      <c r="A38" s="24" t="s">
        <v>422</v>
      </c>
      <c r="C38" s="284" t="s">
        <v>407</v>
      </c>
      <c r="D38" s="285"/>
    </row>
    <row r="39" spans="3:4" s="24" customFormat="1" ht="12.75">
      <c r="C39" s="284" t="s">
        <v>408</v>
      </c>
      <c r="D39" s="285"/>
    </row>
    <row r="40" s="24" customFormat="1" ht="12"/>
    <row r="41" s="24" customFormat="1" ht="12"/>
    <row r="42" s="24" customFormat="1" ht="12"/>
    <row r="43" s="24" customFormat="1" ht="12">
      <c r="A43" s="22"/>
    </row>
    <row r="44" s="22" customFormat="1" ht="12"/>
    <row r="45" s="22" customFormat="1" ht="12"/>
    <row r="46" s="22" customFormat="1" ht="12"/>
    <row r="47" s="22" customFormat="1" ht="12"/>
    <row r="48" s="22" customFormat="1" ht="12"/>
    <row r="49" s="22" customFormat="1" ht="12"/>
    <row r="50" s="22" customFormat="1" ht="12"/>
    <row r="51" s="22" customFormat="1" ht="12"/>
    <row r="52" s="22" customFormat="1" ht="12"/>
    <row r="53" s="22" customFormat="1" ht="12"/>
    <row r="54" s="22" customFormat="1" ht="12.75">
      <c r="A54" s="8"/>
    </row>
  </sheetData>
  <mergeCells count="8">
    <mergeCell ref="C39:D39"/>
    <mergeCell ref="C38:D38"/>
    <mergeCell ref="D31:D34"/>
    <mergeCell ref="E1:F1"/>
    <mergeCell ref="A4:B4"/>
    <mergeCell ref="C2:D2"/>
    <mergeCell ref="E5:F5"/>
    <mergeCell ref="C37:D37"/>
  </mergeCells>
  <printOptions/>
  <pageMargins left="0.8661417322834646" right="0.7480314960629921" top="0.2755905511811024" bottom="0.15748031496062992" header="0.2755905511811024" footer="0.31496062992125984"/>
  <pageSetup horizontalDpi="300" verticalDpi="3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">
      <selection activeCell="A4" sqref="A4"/>
    </sheetView>
  </sheetViews>
  <sheetFormatPr defaultColWidth="9.140625" defaultRowHeight="12.75"/>
  <cols>
    <col min="1" max="1" width="58.8515625" style="8" customWidth="1"/>
    <col min="2" max="2" width="12.57421875" style="8" customWidth="1"/>
    <col min="3" max="3" width="10.7109375" style="8" customWidth="1"/>
    <col min="4" max="4" width="10.8515625" style="8" customWidth="1"/>
    <col min="5" max="5" width="12.140625" style="8" customWidth="1"/>
    <col min="6" max="6" width="10.8515625" style="8" customWidth="1"/>
    <col min="7" max="7" width="11.140625" style="8" customWidth="1"/>
    <col min="8" max="16384" width="9.140625" style="8" customWidth="1"/>
  </cols>
  <sheetData>
    <row r="1" spans="1:7" ht="12.75">
      <c r="A1" s="65"/>
      <c r="B1" s="65"/>
      <c r="C1" s="65"/>
      <c r="D1" s="65"/>
      <c r="E1" s="294" t="s">
        <v>365</v>
      </c>
      <c r="F1" s="294"/>
      <c r="G1" s="65"/>
    </row>
    <row r="2" spans="1:7" ht="15">
      <c r="A2" s="291" t="s">
        <v>157</v>
      </c>
      <c r="B2" s="292"/>
      <c r="C2" s="292"/>
      <c r="D2" s="292"/>
      <c r="E2" s="292"/>
      <c r="F2" s="292"/>
      <c r="G2" s="65"/>
    </row>
    <row r="3" spans="1:7" ht="15">
      <c r="A3" s="61" t="s">
        <v>394</v>
      </c>
      <c r="B3" s="13"/>
      <c r="D3" s="107" t="s">
        <v>395</v>
      </c>
      <c r="F3" s="105"/>
      <c r="G3" s="65"/>
    </row>
    <row r="4" spans="1:7" ht="15">
      <c r="A4" s="13" t="s">
        <v>427</v>
      </c>
      <c r="B4" s="13"/>
      <c r="E4" s="106"/>
      <c r="F4" s="106"/>
      <c r="G4" s="65"/>
    </row>
    <row r="5" spans="1:7" ht="12.75">
      <c r="A5" s="61"/>
      <c r="B5" s="13"/>
      <c r="C5" s="43"/>
      <c r="D5" s="44"/>
      <c r="E5" s="65"/>
      <c r="F5" s="65"/>
      <c r="G5" s="108" t="s">
        <v>128</v>
      </c>
    </row>
    <row r="6" spans="1:7" ht="13.5" customHeight="1">
      <c r="A6" s="289" t="s">
        <v>129</v>
      </c>
      <c r="B6" s="289" t="s">
        <v>4</v>
      </c>
      <c r="C6" s="289"/>
      <c r="D6" s="289"/>
      <c r="E6" s="289" t="s">
        <v>5</v>
      </c>
      <c r="F6" s="289"/>
      <c r="G6" s="289"/>
    </row>
    <row r="7" spans="1:7" ht="18" customHeight="1">
      <c r="A7" s="290"/>
      <c r="B7" s="80" t="s">
        <v>130</v>
      </c>
      <c r="C7" s="80" t="s">
        <v>131</v>
      </c>
      <c r="D7" s="80" t="s">
        <v>132</v>
      </c>
      <c r="E7" s="80" t="s">
        <v>130</v>
      </c>
      <c r="F7" s="80" t="s">
        <v>131</v>
      </c>
      <c r="G7" s="80" t="s">
        <v>132</v>
      </c>
    </row>
    <row r="8" spans="1:7" s="53" customFormat="1" ht="12">
      <c r="A8" s="75" t="s">
        <v>6</v>
      </c>
      <c r="B8" s="75">
        <v>1</v>
      </c>
      <c r="C8" s="75">
        <v>2</v>
      </c>
      <c r="D8" s="75">
        <v>3</v>
      </c>
      <c r="E8" s="75">
        <v>4</v>
      </c>
      <c r="F8" s="75">
        <v>5</v>
      </c>
      <c r="G8" s="75">
        <v>6</v>
      </c>
    </row>
    <row r="9" spans="1:7" ht="12.75">
      <c r="A9" s="84" t="s">
        <v>133</v>
      </c>
      <c r="B9" s="62"/>
      <c r="C9" s="62"/>
      <c r="D9" s="62"/>
      <c r="E9" s="62"/>
      <c r="F9" s="62"/>
      <c r="G9" s="62"/>
    </row>
    <row r="10" spans="1:7" ht="12.75">
      <c r="A10" s="85" t="s">
        <v>134</v>
      </c>
      <c r="B10" s="10"/>
      <c r="C10" s="10">
        <v>973652</v>
      </c>
      <c r="D10" s="62">
        <f aca="true" t="shared" si="0" ref="D10:D16">B10-C10</f>
        <v>-973652</v>
      </c>
      <c r="E10" s="10"/>
      <c r="F10" s="10"/>
      <c r="G10" s="62">
        <f aca="true" t="shared" si="1" ref="G10:G16">E10-F10</f>
        <v>0</v>
      </c>
    </row>
    <row r="11" spans="1:7" ht="12.75">
      <c r="A11" s="85" t="s">
        <v>135</v>
      </c>
      <c r="B11" s="10">
        <v>0</v>
      </c>
      <c r="C11" s="10">
        <v>0</v>
      </c>
      <c r="D11" s="62">
        <f t="shared" si="0"/>
        <v>0</v>
      </c>
      <c r="E11" s="10">
        <v>0</v>
      </c>
      <c r="F11" s="10">
        <v>0</v>
      </c>
      <c r="G11" s="62">
        <f t="shared" si="1"/>
        <v>0</v>
      </c>
    </row>
    <row r="12" spans="1:7" ht="12.75">
      <c r="A12" s="86" t="s">
        <v>152</v>
      </c>
      <c r="B12" s="10">
        <v>2053</v>
      </c>
      <c r="C12" s="10">
        <v>0</v>
      </c>
      <c r="D12" s="62">
        <f t="shared" si="0"/>
        <v>2053</v>
      </c>
      <c r="E12" s="10"/>
      <c r="F12" s="10">
        <v>0</v>
      </c>
      <c r="G12" s="62">
        <f t="shared" si="1"/>
        <v>0</v>
      </c>
    </row>
    <row r="13" spans="1:7" ht="12.75">
      <c r="A13" s="85" t="s">
        <v>150</v>
      </c>
      <c r="B13" s="10">
        <v>0</v>
      </c>
      <c r="C13" s="10">
        <v>0</v>
      </c>
      <c r="D13" s="62">
        <f t="shared" si="0"/>
        <v>0</v>
      </c>
      <c r="E13" s="10">
        <v>0</v>
      </c>
      <c r="F13" s="10">
        <v>0</v>
      </c>
      <c r="G13" s="62">
        <f t="shared" si="1"/>
        <v>0</v>
      </c>
    </row>
    <row r="14" spans="1:7" ht="12.75">
      <c r="A14" s="85" t="s">
        <v>137</v>
      </c>
      <c r="B14" s="10">
        <v>0</v>
      </c>
      <c r="C14" s="10">
        <v>0</v>
      </c>
      <c r="D14" s="62">
        <f t="shared" si="0"/>
        <v>0</v>
      </c>
      <c r="E14" s="10">
        <v>0</v>
      </c>
      <c r="F14" s="10">
        <v>0</v>
      </c>
      <c r="G14" s="62">
        <f t="shared" si="1"/>
        <v>0</v>
      </c>
    </row>
    <row r="15" spans="1:7" ht="12.75">
      <c r="A15" s="85" t="s">
        <v>151</v>
      </c>
      <c r="B15" s="10">
        <v>260000</v>
      </c>
      <c r="C15" s="10">
        <v>790000</v>
      </c>
      <c r="D15" s="62">
        <f t="shared" si="0"/>
        <v>-530000</v>
      </c>
      <c r="E15" s="10"/>
      <c r="F15" s="10"/>
      <c r="G15" s="62">
        <f t="shared" si="1"/>
        <v>0</v>
      </c>
    </row>
    <row r="16" spans="1:7" ht="16.5" customHeight="1">
      <c r="A16" s="84" t="s">
        <v>138</v>
      </c>
      <c r="B16" s="10">
        <f>SUM(B10:B15)</f>
        <v>262053</v>
      </c>
      <c r="C16" s="10">
        <f>SUM(C10:C15)</f>
        <v>1763652</v>
      </c>
      <c r="D16" s="62">
        <f t="shared" si="0"/>
        <v>-1501599</v>
      </c>
      <c r="E16" s="10">
        <f>SUM(E10:E15)</f>
        <v>0</v>
      </c>
      <c r="F16" s="10">
        <f>SUM(F10:F15)</f>
        <v>0</v>
      </c>
      <c r="G16" s="62">
        <f t="shared" si="1"/>
        <v>0</v>
      </c>
    </row>
    <row r="17" spans="1:7" ht="18" customHeight="1">
      <c r="A17" s="87" t="s">
        <v>247</v>
      </c>
      <c r="B17" s="10"/>
      <c r="C17" s="10"/>
      <c r="D17" s="62"/>
      <c r="E17" s="10"/>
      <c r="F17" s="10"/>
      <c r="G17" s="62"/>
    </row>
    <row r="18" spans="1:7" ht="12.75">
      <c r="A18" s="85" t="s">
        <v>139</v>
      </c>
      <c r="B18" s="10">
        <v>0</v>
      </c>
      <c r="C18" s="10">
        <v>17765</v>
      </c>
      <c r="D18" s="62">
        <f aca="true" t="shared" si="2" ref="D18:D26">B18-C18</f>
        <v>-17765</v>
      </c>
      <c r="E18" s="10">
        <v>0</v>
      </c>
      <c r="F18" s="10"/>
      <c r="G18" s="62">
        <f aca="true" t="shared" si="3" ref="G18:G26">E18-F18</f>
        <v>0</v>
      </c>
    </row>
    <row r="19" spans="1:7" ht="12.75">
      <c r="A19" s="85" t="s">
        <v>140</v>
      </c>
      <c r="B19" s="10">
        <v>0</v>
      </c>
      <c r="C19" s="10">
        <v>0</v>
      </c>
      <c r="D19" s="62">
        <f t="shared" si="2"/>
        <v>0</v>
      </c>
      <c r="E19" s="10">
        <v>0</v>
      </c>
      <c r="F19" s="10">
        <v>0</v>
      </c>
      <c r="G19" s="62">
        <f t="shared" si="3"/>
        <v>0</v>
      </c>
    </row>
    <row r="20" spans="1:7" ht="12.75">
      <c r="A20" s="85" t="s">
        <v>152</v>
      </c>
      <c r="B20" s="10">
        <v>0</v>
      </c>
      <c r="C20" s="10">
        <v>0</v>
      </c>
      <c r="D20" s="62">
        <f t="shared" si="2"/>
        <v>0</v>
      </c>
      <c r="E20" s="10">
        <v>0</v>
      </c>
      <c r="F20" s="10">
        <v>0</v>
      </c>
      <c r="G20" s="62">
        <f t="shared" si="3"/>
        <v>0</v>
      </c>
    </row>
    <row r="21" spans="1:7" ht="12.75">
      <c r="A21" s="85" t="s">
        <v>153</v>
      </c>
      <c r="B21" s="10">
        <v>0</v>
      </c>
      <c r="C21" s="10"/>
      <c r="D21" s="62">
        <f t="shared" si="2"/>
        <v>0</v>
      </c>
      <c r="E21" s="10">
        <v>0</v>
      </c>
      <c r="F21" s="10"/>
      <c r="G21" s="62">
        <f t="shared" si="3"/>
        <v>0</v>
      </c>
    </row>
    <row r="22" spans="1:7" ht="12.75">
      <c r="A22" s="85" t="s">
        <v>137</v>
      </c>
      <c r="B22" s="10">
        <v>0</v>
      </c>
      <c r="C22" s="10">
        <v>0</v>
      </c>
      <c r="D22" s="62">
        <f t="shared" si="2"/>
        <v>0</v>
      </c>
      <c r="E22" s="10">
        <v>0</v>
      </c>
      <c r="F22" s="10">
        <v>0</v>
      </c>
      <c r="G22" s="62">
        <f t="shared" si="3"/>
        <v>0</v>
      </c>
    </row>
    <row r="23" spans="1:7" ht="12.75">
      <c r="A23" s="85" t="s">
        <v>141</v>
      </c>
      <c r="B23" s="10">
        <v>0</v>
      </c>
      <c r="C23" s="10">
        <v>0</v>
      </c>
      <c r="D23" s="62">
        <f t="shared" si="2"/>
        <v>0</v>
      </c>
      <c r="E23" s="10">
        <v>0</v>
      </c>
      <c r="F23" s="10">
        <v>0</v>
      </c>
      <c r="G23" s="62">
        <f t="shared" si="3"/>
        <v>0</v>
      </c>
    </row>
    <row r="24" spans="1:7" ht="12.75">
      <c r="A24" s="85" t="s">
        <v>142</v>
      </c>
      <c r="B24" s="10">
        <v>0</v>
      </c>
      <c r="C24" s="10">
        <v>0</v>
      </c>
      <c r="D24" s="62">
        <f t="shared" si="2"/>
        <v>0</v>
      </c>
      <c r="E24" s="10">
        <v>0</v>
      </c>
      <c r="F24" s="10">
        <v>0</v>
      </c>
      <c r="G24" s="62">
        <f t="shared" si="3"/>
        <v>0</v>
      </c>
    </row>
    <row r="25" spans="1:7" ht="12.75">
      <c r="A25" s="85" t="s">
        <v>143</v>
      </c>
      <c r="B25" s="10"/>
      <c r="C25" s="10"/>
      <c r="D25" s="62">
        <f t="shared" si="2"/>
        <v>0</v>
      </c>
      <c r="E25" s="10"/>
      <c r="F25" s="10"/>
      <c r="G25" s="62">
        <f t="shared" si="3"/>
        <v>0</v>
      </c>
    </row>
    <row r="26" spans="1:7" ht="25.5">
      <c r="A26" s="84" t="s">
        <v>144</v>
      </c>
      <c r="B26" s="10">
        <f>SUM(B18:B25)</f>
        <v>0</v>
      </c>
      <c r="C26" s="10">
        <f>SUM(C18:C25)</f>
        <v>17765</v>
      </c>
      <c r="D26" s="62">
        <f t="shared" si="2"/>
        <v>-17765</v>
      </c>
      <c r="E26" s="10">
        <f>SUM(E18:E25)</f>
        <v>0</v>
      </c>
      <c r="F26" s="10">
        <f>SUM(F18:F25)</f>
        <v>0</v>
      </c>
      <c r="G26" s="62">
        <f t="shared" si="3"/>
        <v>0</v>
      </c>
    </row>
    <row r="27" spans="1:7" ht="12.75">
      <c r="A27" s="84" t="s">
        <v>145</v>
      </c>
      <c r="B27" s="10"/>
      <c r="C27" s="10"/>
      <c r="D27" s="62"/>
      <c r="E27" s="10"/>
      <c r="F27" s="10"/>
      <c r="G27" s="62"/>
    </row>
    <row r="28" spans="1:7" ht="12.75">
      <c r="A28" s="85" t="s">
        <v>154</v>
      </c>
      <c r="B28" s="10">
        <v>1539048</v>
      </c>
      <c r="C28" s="10">
        <v>4514</v>
      </c>
      <c r="D28" s="62">
        <f>B28-C28</f>
        <v>1534534</v>
      </c>
      <c r="E28" s="10">
        <v>0</v>
      </c>
      <c r="F28" s="10">
        <v>0</v>
      </c>
      <c r="G28" s="62">
        <v>0</v>
      </c>
    </row>
    <row r="29" spans="1:7" ht="12.75">
      <c r="A29" s="85" t="s">
        <v>155</v>
      </c>
      <c r="B29" s="10">
        <v>0</v>
      </c>
      <c r="C29" s="10">
        <v>0</v>
      </c>
      <c r="D29" s="62">
        <v>0</v>
      </c>
      <c r="E29" s="10">
        <v>0</v>
      </c>
      <c r="F29" s="10">
        <v>0</v>
      </c>
      <c r="G29" s="62">
        <v>0</v>
      </c>
    </row>
    <row r="30" spans="1:7" ht="12.75">
      <c r="A30" s="85" t="s">
        <v>156</v>
      </c>
      <c r="B30" s="10">
        <v>0</v>
      </c>
      <c r="C30" s="10">
        <v>0</v>
      </c>
      <c r="D30" s="62">
        <v>0</v>
      </c>
      <c r="E30" s="10">
        <v>0</v>
      </c>
      <c r="F30" s="10">
        <v>0</v>
      </c>
      <c r="G30" s="62">
        <v>0</v>
      </c>
    </row>
    <row r="31" spans="1:7" ht="12.75">
      <c r="A31" s="85" t="s">
        <v>136</v>
      </c>
      <c r="B31" s="10">
        <v>0</v>
      </c>
      <c r="C31" s="10">
        <v>0</v>
      </c>
      <c r="D31" s="62">
        <v>0</v>
      </c>
      <c r="E31" s="10">
        <v>0</v>
      </c>
      <c r="F31" s="10">
        <v>0</v>
      </c>
      <c r="G31" s="62">
        <v>0</v>
      </c>
    </row>
    <row r="32" spans="1:7" ht="12.75">
      <c r="A32" s="85" t="s">
        <v>137</v>
      </c>
      <c r="B32" s="10">
        <v>0</v>
      </c>
      <c r="C32" s="10">
        <v>0</v>
      </c>
      <c r="D32" s="62">
        <v>0</v>
      </c>
      <c r="E32" s="10">
        <v>0</v>
      </c>
      <c r="F32" s="10">
        <v>0</v>
      </c>
      <c r="G32" s="62">
        <v>0</v>
      </c>
    </row>
    <row r="33" spans="1:7" ht="12.75">
      <c r="A33" s="85" t="s">
        <v>146</v>
      </c>
      <c r="B33" s="10">
        <v>0</v>
      </c>
      <c r="C33" s="10">
        <v>0</v>
      </c>
      <c r="D33" s="62">
        <v>0</v>
      </c>
      <c r="E33" s="10">
        <v>0</v>
      </c>
      <c r="F33" s="10">
        <v>0</v>
      </c>
      <c r="G33" s="62">
        <v>0</v>
      </c>
    </row>
    <row r="34" spans="1:7" ht="12.75">
      <c r="A34" s="84" t="s">
        <v>147</v>
      </c>
      <c r="B34" s="10">
        <f>SUM(B28:B33)</f>
        <v>1539048</v>
      </c>
      <c r="C34" s="10">
        <v>0</v>
      </c>
      <c r="D34" s="62">
        <f>SUM(D28:D33)</f>
        <v>1534534</v>
      </c>
      <c r="E34" s="10">
        <v>0</v>
      </c>
      <c r="F34" s="10">
        <v>0</v>
      </c>
      <c r="G34" s="62">
        <f>SUM(G28:G33)</f>
        <v>0</v>
      </c>
    </row>
    <row r="35" spans="1:7" ht="12.75">
      <c r="A35" s="84" t="s">
        <v>148</v>
      </c>
      <c r="B35" s="10">
        <f>B34+B26+B16</f>
        <v>1801101</v>
      </c>
      <c r="C35" s="10">
        <f>C34+C26+C16</f>
        <v>1781417</v>
      </c>
      <c r="D35" s="62">
        <f>D16+D26+D34</f>
        <v>15170</v>
      </c>
      <c r="E35" s="10">
        <f>E34+E26+E16</f>
        <v>0</v>
      </c>
      <c r="F35" s="10">
        <f>F34+F26+F16</f>
        <v>0</v>
      </c>
      <c r="G35" s="62">
        <f>G16+G26+G34</f>
        <v>0</v>
      </c>
    </row>
    <row r="36" spans="1:7" ht="12.75">
      <c r="A36" s="84" t="s">
        <v>149</v>
      </c>
      <c r="B36" s="10"/>
      <c r="C36" s="10"/>
      <c r="D36" s="62"/>
      <c r="E36" s="10"/>
      <c r="F36" s="10"/>
      <c r="G36" s="62"/>
    </row>
    <row r="37" spans="1:7" ht="12.75">
      <c r="A37" s="87" t="s">
        <v>366</v>
      </c>
      <c r="B37" s="10"/>
      <c r="C37" s="10"/>
      <c r="D37" s="62">
        <f>D35+D36</f>
        <v>15170</v>
      </c>
      <c r="E37" s="10"/>
      <c r="F37" s="10"/>
      <c r="G37" s="62">
        <f>G35+G36</f>
        <v>0</v>
      </c>
    </row>
    <row r="38" spans="1:7" ht="12.75">
      <c r="A38" s="85" t="s">
        <v>367</v>
      </c>
      <c r="B38" s="10"/>
      <c r="C38" s="10"/>
      <c r="D38" s="62">
        <v>15170</v>
      </c>
      <c r="E38" s="10"/>
      <c r="F38" s="10"/>
      <c r="G38" s="62"/>
    </row>
    <row r="39" spans="1:7" ht="12.75">
      <c r="A39" s="63"/>
      <c r="B39" s="64"/>
      <c r="C39" s="64"/>
      <c r="D39" s="64"/>
      <c r="E39" s="64"/>
      <c r="F39" s="64"/>
      <c r="G39" s="64"/>
    </row>
    <row r="40" spans="1:7" ht="12.75">
      <c r="A40" s="65" t="s">
        <v>422</v>
      </c>
      <c r="B40" s="293" t="s">
        <v>248</v>
      </c>
      <c r="C40" s="293"/>
      <c r="D40" s="65"/>
      <c r="G40" s="65"/>
    </row>
    <row r="41" spans="5:8" ht="12.75">
      <c r="E41" s="293"/>
      <c r="F41" s="293"/>
      <c r="G41" s="293"/>
      <c r="H41" s="293"/>
    </row>
    <row r="42" spans="2:6" ht="12.75">
      <c r="B42" s="293" t="s">
        <v>411</v>
      </c>
      <c r="C42" s="293"/>
      <c r="E42" s="293" t="s">
        <v>410</v>
      </c>
      <c r="F42" s="293"/>
    </row>
  </sheetData>
  <mergeCells count="10">
    <mergeCell ref="E42:F42"/>
    <mergeCell ref="G41:H41"/>
    <mergeCell ref="B42:C42"/>
    <mergeCell ref="E1:F1"/>
    <mergeCell ref="A6:A7"/>
    <mergeCell ref="A2:F2"/>
    <mergeCell ref="B40:C40"/>
    <mergeCell ref="E41:F41"/>
    <mergeCell ref="B6:D6"/>
    <mergeCell ref="E6:G6"/>
  </mergeCells>
  <printOptions/>
  <pageMargins left="0.2362204724409449" right="0.35433070866141736" top="0.15748031496062992" bottom="0.15748031496062992" header="0.15748031496062992" footer="0.15748031496062992"/>
  <pageSetup horizontalDpi="300" verticalDpi="3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B5" sqref="B5"/>
    </sheetView>
  </sheetViews>
  <sheetFormatPr defaultColWidth="9.140625" defaultRowHeight="12.75"/>
  <cols>
    <col min="1" max="1" width="49.8515625" style="109" customWidth="1"/>
    <col min="2" max="2" width="8.421875" style="109" customWidth="1"/>
    <col min="3" max="3" width="10.140625" style="109" customWidth="1"/>
    <col min="4" max="4" width="9.57421875" style="109" customWidth="1"/>
    <col min="5" max="5" width="6.28125" style="109" customWidth="1"/>
    <col min="6" max="6" width="8.28125" style="109" customWidth="1"/>
    <col min="7" max="7" width="6.421875" style="109" customWidth="1"/>
    <col min="8" max="8" width="8.7109375" style="109" customWidth="1"/>
    <col min="9" max="9" width="7.57421875" style="109" customWidth="1"/>
    <col min="10" max="10" width="7.28125" style="109" customWidth="1"/>
    <col min="11" max="11" width="8.57421875" style="109" customWidth="1"/>
    <col min="12" max="16384" width="9.140625" style="8" customWidth="1"/>
  </cols>
  <sheetData>
    <row r="1" spans="1:11" ht="12" customHeight="1">
      <c r="A1" s="155"/>
      <c r="B1" s="155"/>
      <c r="C1" s="155"/>
      <c r="D1" s="155"/>
      <c r="E1" s="155"/>
      <c r="F1" s="155"/>
      <c r="G1" s="155"/>
      <c r="H1" s="156"/>
      <c r="I1" s="156" t="s">
        <v>368</v>
      </c>
      <c r="J1" s="156"/>
      <c r="K1" s="156"/>
    </row>
    <row r="2" spans="1:11" ht="14.25" customHeight="1">
      <c r="A2" s="273" t="s">
        <v>90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11" ht="14.25" customHeight="1">
      <c r="A3" s="37" t="s">
        <v>396</v>
      </c>
      <c r="B3" s="37"/>
      <c r="C3" s="37"/>
      <c r="D3" s="37"/>
      <c r="E3" s="37"/>
      <c r="F3" s="36"/>
      <c r="G3" s="36"/>
      <c r="H3" s="157"/>
      <c r="I3" s="267" t="s">
        <v>395</v>
      </c>
      <c r="J3" s="267"/>
      <c r="K3" s="268"/>
    </row>
    <row r="4" spans="1:11" ht="12.75" customHeight="1">
      <c r="A4" s="37" t="s">
        <v>429</v>
      </c>
      <c r="B4" s="37"/>
      <c r="C4" s="37"/>
      <c r="D4" s="37"/>
      <c r="E4" s="38"/>
      <c r="F4" s="38"/>
      <c r="G4" s="38"/>
      <c r="H4" s="38"/>
      <c r="I4" s="38"/>
      <c r="J4" s="39"/>
      <c r="K4" s="158"/>
    </row>
    <row r="5" spans="1:11" ht="12.75">
      <c r="A5" s="40"/>
      <c r="B5" s="40"/>
      <c r="C5" s="40"/>
      <c r="D5" s="40"/>
      <c r="E5" s="41"/>
      <c r="F5" s="41"/>
      <c r="G5" s="41"/>
      <c r="H5" s="41"/>
      <c r="I5" s="41"/>
      <c r="J5" s="36"/>
      <c r="K5" s="159" t="s">
        <v>91</v>
      </c>
    </row>
    <row r="6" spans="1:11" ht="21.75" customHeight="1">
      <c r="A6" s="269" t="s">
        <v>92</v>
      </c>
      <c r="B6" s="269" t="s">
        <v>97</v>
      </c>
      <c r="C6" s="295" t="s">
        <v>93</v>
      </c>
      <c r="D6" s="265"/>
      <c r="E6" s="265"/>
      <c r="F6" s="265"/>
      <c r="G6" s="266"/>
      <c r="H6" s="295" t="s">
        <v>94</v>
      </c>
      <c r="I6" s="274"/>
      <c r="J6" s="269" t="s">
        <v>95</v>
      </c>
      <c r="K6" s="269" t="s">
        <v>96</v>
      </c>
    </row>
    <row r="7" spans="1:11" ht="12.75" customHeight="1">
      <c r="A7" s="272"/>
      <c r="B7" s="258"/>
      <c r="C7" s="256" t="s">
        <v>98</v>
      </c>
      <c r="D7" s="269" t="s">
        <v>99</v>
      </c>
      <c r="E7" s="295" t="s">
        <v>100</v>
      </c>
      <c r="F7" s="255"/>
      <c r="G7" s="274"/>
      <c r="H7" s="269" t="s">
        <v>101</v>
      </c>
      <c r="I7" s="269" t="s">
        <v>102</v>
      </c>
      <c r="J7" s="272"/>
      <c r="K7" s="272"/>
    </row>
    <row r="8" spans="1:11" ht="57" customHeight="1">
      <c r="A8" s="270"/>
      <c r="B8" s="270"/>
      <c r="C8" s="257"/>
      <c r="D8" s="270"/>
      <c r="E8" s="168" t="s">
        <v>57</v>
      </c>
      <c r="F8" s="168" t="s">
        <v>103</v>
      </c>
      <c r="G8" s="168" t="s">
        <v>20</v>
      </c>
      <c r="H8" s="254"/>
      <c r="I8" s="254"/>
      <c r="J8" s="254"/>
      <c r="K8" s="254"/>
    </row>
    <row r="9" spans="1:11" s="67" customFormat="1" ht="12.75">
      <c r="A9" s="160" t="s">
        <v>6</v>
      </c>
      <c r="B9" s="160">
        <v>1</v>
      </c>
      <c r="C9" s="160">
        <v>2</v>
      </c>
      <c r="D9" s="160">
        <v>3</v>
      </c>
      <c r="E9" s="160">
        <v>4</v>
      </c>
      <c r="F9" s="160">
        <v>5</v>
      </c>
      <c r="G9" s="160">
        <v>6</v>
      </c>
      <c r="H9" s="160">
        <v>7</v>
      </c>
      <c r="I9" s="160">
        <v>8</v>
      </c>
      <c r="J9" s="160">
        <v>9</v>
      </c>
      <c r="K9" s="160">
        <v>10</v>
      </c>
    </row>
    <row r="10" spans="1:11" ht="12.75">
      <c r="A10" s="161" t="s">
        <v>104</v>
      </c>
      <c r="B10" s="162"/>
      <c r="C10" s="162"/>
      <c r="D10" s="162">
        <v>0</v>
      </c>
      <c r="E10" s="162">
        <v>0</v>
      </c>
      <c r="F10" s="162">
        <v>0</v>
      </c>
      <c r="G10" s="163">
        <v>0</v>
      </c>
      <c r="H10" s="162"/>
      <c r="I10" s="162"/>
      <c r="J10" s="163">
        <v>0</v>
      </c>
      <c r="K10" s="164">
        <f>SUM(B10:J10)</f>
        <v>0</v>
      </c>
    </row>
    <row r="11" spans="1:11" ht="12.75">
      <c r="A11" s="161" t="s">
        <v>105</v>
      </c>
      <c r="B11" s="162">
        <v>0</v>
      </c>
      <c r="C11" s="162">
        <v>0</v>
      </c>
      <c r="D11" s="162">
        <v>0</v>
      </c>
      <c r="E11" s="162">
        <v>0</v>
      </c>
      <c r="F11" s="162">
        <v>0</v>
      </c>
      <c r="G11" s="162">
        <v>0</v>
      </c>
      <c r="H11" s="162">
        <v>0</v>
      </c>
      <c r="I11" s="162">
        <v>0</v>
      </c>
      <c r="J11" s="162">
        <v>0</v>
      </c>
      <c r="K11" s="164">
        <f>SUM(B11:J11)</f>
        <v>0</v>
      </c>
    </row>
    <row r="12" spans="1:11" ht="12.75">
      <c r="A12" s="165" t="s">
        <v>106</v>
      </c>
      <c r="B12" s="163">
        <v>0</v>
      </c>
      <c r="C12" s="163">
        <v>0</v>
      </c>
      <c r="D12" s="163">
        <v>0</v>
      </c>
      <c r="E12" s="163">
        <v>0</v>
      </c>
      <c r="F12" s="163">
        <v>0</v>
      </c>
      <c r="G12" s="163">
        <v>0</v>
      </c>
      <c r="H12" s="163">
        <v>0</v>
      </c>
      <c r="I12" s="163">
        <v>0</v>
      </c>
      <c r="J12" s="163">
        <v>0</v>
      </c>
      <c r="K12" s="164">
        <f>SUM(B12:J12)</f>
        <v>0</v>
      </c>
    </row>
    <row r="13" spans="1:11" ht="12.75">
      <c r="A13" s="165" t="s">
        <v>107</v>
      </c>
      <c r="B13" s="163">
        <v>0</v>
      </c>
      <c r="C13" s="163">
        <v>0</v>
      </c>
      <c r="D13" s="163">
        <v>0</v>
      </c>
      <c r="E13" s="163">
        <v>0</v>
      </c>
      <c r="F13" s="163">
        <v>0</v>
      </c>
      <c r="G13" s="163">
        <v>0</v>
      </c>
      <c r="H13" s="163">
        <v>0</v>
      </c>
      <c r="I13" s="163">
        <v>0</v>
      </c>
      <c r="J13" s="163">
        <v>0</v>
      </c>
      <c r="K13" s="164">
        <f>SUM(B13:J13)</f>
        <v>0</v>
      </c>
    </row>
    <row r="14" spans="1:11" ht="17.25" customHeight="1">
      <c r="A14" s="161" t="s">
        <v>108</v>
      </c>
      <c r="B14" s="162">
        <f>SUM(B10:B13)</f>
        <v>0</v>
      </c>
      <c r="C14" s="162">
        <f>SUM(C10:C13)</f>
        <v>0</v>
      </c>
      <c r="D14" s="162">
        <v>0</v>
      </c>
      <c r="E14" s="162">
        <f>E10+E11</f>
        <v>0</v>
      </c>
      <c r="F14" s="162">
        <v>0</v>
      </c>
      <c r="G14" s="162">
        <v>0</v>
      </c>
      <c r="H14" s="162">
        <f>SUM(H10:H13)</f>
        <v>0</v>
      </c>
      <c r="I14" s="162"/>
      <c r="J14" s="162">
        <v>0</v>
      </c>
      <c r="K14" s="164">
        <f>SUM(B14:J14)</f>
        <v>0</v>
      </c>
    </row>
    <row r="15" spans="1:11" ht="16.5" customHeight="1">
      <c r="A15" s="161" t="s">
        <v>109</v>
      </c>
      <c r="B15" s="162">
        <f>B16-B17</f>
        <v>1532155</v>
      </c>
      <c r="C15" s="162">
        <f>C16-C17</f>
        <v>-10305</v>
      </c>
      <c r="D15" s="162">
        <v>0</v>
      </c>
      <c r="E15" s="162">
        <v>0</v>
      </c>
      <c r="F15" s="162">
        <v>0</v>
      </c>
      <c r="G15" s="162">
        <v>0</v>
      </c>
      <c r="H15" s="162">
        <v>0</v>
      </c>
      <c r="I15" s="162">
        <v>0</v>
      </c>
      <c r="J15" s="162">
        <v>0</v>
      </c>
      <c r="K15" s="164">
        <f>B15+C15+D15+E15+F15+G15+H15+I15+J15</f>
        <v>1521850</v>
      </c>
    </row>
    <row r="16" spans="1:11" ht="12.75">
      <c r="A16" s="165" t="s">
        <v>110</v>
      </c>
      <c r="B16" s="162">
        <v>1532155</v>
      </c>
      <c r="C16" s="162">
        <v>415</v>
      </c>
      <c r="D16" s="162">
        <v>0</v>
      </c>
      <c r="E16" s="162">
        <v>0</v>
      </c>
      <c r="F16" s="162">
        <v>0</v>
      </c>
      <c r="G16" s="162">
        <v>0</v>
      </c>
      <c r="H16" s="162">
        <v>0</v>
      </c>
      <c r="I16" s="162">
        <v>0</v>
      </c>
      <c r="J16" s="162">
        <v>0</v>
      </c>
      <c r="K16" s="164">
        <f>SUM(B16:J16)</f>
        <v>1532570</v>
      </c>
    </row>
    <row r="17" spans="1:11" ht="12.75">
      <c r="A17" s="165" t="s">
        <v>111</v>
      </c>
      <c r="B17" s="162"/>
      <c r="C17" s="162">
        <v>10720</v>
      </c>
      <c r="D17" s="162">
        <v>0</v>
      </c>
      <c r="E17" s="162">
        <v>0</v>
      </c>
      <c r="F17" s="162">
        <v>0</v>
      </c>
      <c r="G17" s="162">
        <v>0</v>
      </c>
      <c r="H17" s="162">
        <v>0</v>
      </c>
      <c r="I17" s="162">
        <v>0</v>
      </c>
      <c r="J17" s="162">
        <v>0</v>
      </c>
      <c r="K17" s="164">
        <f>SUM(B17:J17)</f>
        <v>10720</v>
      </c>
    </row>
    <row r="18" spans="1:11" ht="12.75">
      <c r="A18" s="161" t="s">
        <v>112</v>
      </c>
      <c r="B18" s="163">
        <v>0</v>
      </c>
      <c r="C18" s="163">
        <v>0</v>
      </c>
      <c r="D18" s="163">
        <v>0</v>
      </c>
      <c r="E18" s="163">
        <v>0</v>
      </c>
      <c r="F18" s="163">
        <v>0</v>
      </c>
      <c r="G18" s="163">
        <v>0</v>
      </c>
      <c r="H18" s="166"/>
      <c r="I18" s="164">
        <v>-94232</v>
      </c>
      <c r="J18" s="163">
        <v>0</v>
      </c>
      <c r="K18" s="164">
        <f>SUM(B18:J18)</f>
        <v>-94232</v>
      </c>
    </row>
    <row r="19" spans="1:11" ht="12.75">
      <c r="A19" s="165" t="s">
        <v>113</v>
      </c>
      <c r="B19" s="162">
        <v>0</v>
      </c>
      <c r="C19" s="162">
        <v>0</v>
      </c>
      <c r="D19" s="162">
        <v>0</v>
      </c>
      <c r="E19" s="162">
        <v>0</v>
      </c>
      <c r="F19" s="162">
        <v>0</v>
      </c>
      <c r="G19" s="162">
        <v>0</v>
      </c>
      <c r="H19" s="162">
        <v>0</v>
      </c>
      <c r="I19" s="162">
        <v>0</v>
      </c>
      <c r="J19" s="162">
        <v>0</v>
      </c>
      <c r="K19" s="164">
        <v>0</v>
      </c>
    </row>
    <row r="20" spans="1:11" ht="12.75">
      <c r="A20" s="165" t="s">
        <v>114</v>
      </c>
      <c r="B20" s="163">
        <v>0</v>
      </c>
      <c r="C20" s="163">
        <v>0</v>
      </c>
      <c r="D20" s="163">
        <v>0</v>
      </c>
      <c r="E20" s="163">
        <v>0</v>
      </c>
      <c r="F20" s="163">
        <v>0</v>
      </c>
      <c r="G20" s="163">
        <v>0</v>
      </c>
      <c r="H20" s="163">
        <v>0</v>
      </c>
      <c r="I20" s="163">
        <v>0</v>
      </c>
      <c r="J20" s="163">
        <v>0</v>
      </c>
      <c r="K20" s="164">
        <v>0</v>
      </c>
    </row>
    <row r="21" spans="1:11" ht="12.75">
      <c r="A21" s="165" t="s">
        <v>115</v>
      </c>
      <c r="B21" s="163">
        <v>0</v>
      </c>
      <c r="C21" s="163">
        <v>0</v>
      </c>
      <c r="D21" s="163">
        <v>0</v>
      </c>
      <c r="E21" s="163">
        <v>0</v>
      </c>
      <c r="F21" s="163">
        <v>0</v>
      </c>
      <c r="G21" s="163">
        <v>0</v>
      </c>
      <c r="H21" s="163">
        <v>0</v>
      </c>
      <c r="I21" s="163">
        <v>0</v>
      </c>
      <c r="J21" s="163">
        <v>0</v>
      </c>
      <c r="K21" s="164">
        <v>0</v>
      </c>
    </row>
    <row r="22" spans="1:11" ht="12.75">
      <c r="A22" s="165" t="s">
        <v>116</v>
      </c>
      <c r="B22" s="163">
        <v>0</v>
      </c>
      <c r="C22" s="163">
        <v>0</v>
      </c>
      <c r="D22" s="163">
        <v>0</v>
      </c>
      <c r="E22" s="163">
        <v>0</v>
      </c>
      <c r="F22" s="163">
        <v>0</v>
      </c>
      <c r="G22" s="163">
        <v>0</v>
      </c>
      <c r="H22" s="163">
        <v>0</v>
      </c>
      <c r="I22" s="163">
        <v>0</v>
      </c>
      <c r="J22" s="163">
        <v>0</v>
      </c>
      <c r="K22" s="164">
        <v>0</v>
      </c>
    </row>
    <row r="23" spans="1:11" ht="24">
      <c r="A23" s="165" t="s">
        <v>117</v>
      </c>
      <c r="B23" s="162">
        <v>0</v>
      </c>
      <c r="C23" s="162">
        <v>0</v>
      </c>
      <c r="D23" s="162">
        <v>0</v>
      </c>
      <c r="E23" s="162">
        <v>0</v>
      </c>
      <c r="F23" s="162">
        <v>0</v>
      </c>
      <c r="G23" s="162">
        <v>0</v>
      </c>
      <c r="H23" s="162">
        <v>0</v>
      </c>
      <c r="I23" s="162">
        <v>0</v>
      </c>
      <c r="J23" s="162">
        <v>0</v>
      </c>
      <c r="K23" s="164">
        <v>0</v>
      </c>
    </row>
    <row r="24" spans="1:11" ht="12.75">
      <c r="A24" s="165" t="s">
        <v>118</v>
      </c>
      <c r="B24" s="163">
        <v>0</v>
      </c>
      <c r="C24" s="163">
        <v>0</v>
      </c>
      <c r="D24" s="163">
        <v>0</v>
      </c>
      <c r="E24" s="163">
        <v>0</v>
      </c>
      <c r="F24" s="163">
        <v>0</v>
      </c>
      <c r="G24" s="163">
        <v>0</v>
      </c>
      <c r="H24" s="163">
        <v>0</v>
      </c>
      <c r="I24" s="163">
        <v>0</v>
      </c>
      <c r="J24" s="163">
        <v>0</v>
      </c>
      <c r="K24" s="164">
        <v>0</v>
      </c>
    </row>
    <row r="25" spans="1:11" ht="12.75">
      <c r="A25" s="165" t="s">
        <v>119</v>
      </c>
      <c r="B25" s="163">
        <v>0</v>
      </c>
      <c r="C25" s="163">
        <v>0</v>
      </c>
      <c r="D25" s="163">
        <v>0</v>
      </c>
      <c r="E25" s="163">
        <v>0</v>
      </c>
      <c r="F25" s="163">
        <v>0</v>
      </c>
      <c r="G25" s="163">
        <v>0</v>
      </c>
      <c r="H25" s="163">
        <v>0</v>
      </c>
      <c r="I25" s="163">
        <v>0</v>
      </c>
      <c r="J25" s="163">
        <v>0</v>
      </c>
      <c r="K25" s="164">
        <v>0</v>
      </c>
    </row>
    <row r="26" spans="1:11" ht="24.75" customHeight="1">
      <c r="A26" s="165" t="s">
        <v>120</v>
      </c>
      <c r="B26" s="162">
        <v>0</v>
      </c>
      <c r="C26" s="162">
        <v>0</v>
      </c>
      <c r="D26" s="162">
        <v>0</v>
      </c>
      <c r="E26" s="162">
        <v>0</v>
      </c>
      <c r="F26" s="162">
        <v>0</v>
      </c>
      <c r="G26" s="162">
        <v>0</v>
      </c>
      <c r="H26" s="162">
        <v>0</v>
      </c>
      <c r="I26" s="162">
        <v>0</v>
      </c>
      <c r="J26" s="162">
        <v>0</v>
      </c>
      <c r="K26" s="164">
        <v>0</v>
      </c>
    </row>
    <row r="27" spans="1:11" ht="12.75">
      <c r="A27" s="165" t="s">
        <v>118</v>
      </c>
      <c r="B27" s="163">
        <v>0</v>
      </c>
      <c r="C27" s="163">
        <v>0</v>
      </c>
      <c r="D27" s="163">
        <v>0</v>
      </c>
      <c r="E27" s="163">
        <v>0</v>
      </c>
      <c r="F27" s="163">
        <v>0</v>
      </c>
      <c r="G27" s="163">
        <v>0</v>
      </c>
      <c r="H27" s="163">
        <v>0</v>
      </c>
      <c r="I27" s="163">
        <v>0</v>
      </c>
      <c r="J27" s="163">
        <v>0</v>
      </c>
      <c r="K27" s="164">
        <v>0</v>
      </c>
    </row>
    <row r="28" spans="1:11" ht="12.75">
      <c r="A28" s="165" t="s">
        <v>119</v>
      </c>
      <c r="B28" s="163">
        <v>0</v>
      </c>
      <c r="C28" s="163">
        <v>0</v>
      </c>
      <c r="D28" s="163">
        <v>0</v>
      </c>
      <c r="E28" s="163">
        <v>0</v>
      </c>
      <c r="F28" s="163">
        <v>0</v>
      </c>
      <c r="G28" s="163">
        <v>0</v>
      </c>
      <c r="H28" s="163">
        <v>0</v>
      </c>
      <c r="I28" s="163">
        <v>0</v>
      </c>
      <c r="J28" s="163">
        <v>0</v>
      </c>
      <c r="K28" s="164">
        <v>0</v>
      </c>
    </row>
    <row r="29" spans="1:11" ht="12.75">
      <c r="A29" s="165" t="s">
        <v>121</v>
      </c>
      <c r="B29" s="163">
        <v>0</v>
      </c>
      <c r="C29" s="163">
        <v>0</v>
      </c>
      <c r="D29" s="163">
        <v>0</v>
      </c>
      <c r="E29" s="163">
        <v>0</v>
      </c>
      <c r="F29" s="163">
        <v>0</v>
      </c>
      <c r="G29" s="163">
        <v>0</v>
      </c>
      <c r="H29" s="163">
        <v>0</v>
      </c>
      <c r="I29" s="163">
        <v>0</v>
      </c>
      <c r="J29" s="163">
        <v>0</v>
      </c>
      <c r="K29" s="164">
        <v>0</v>
      </c>
    </row>
    <row r="30" spans="1:11" ht="12.75">
      <c r="A30" s="165" t="s">
        <v>122</v>
      </c>
      <c r="B30" s="163">
        <v>0</v>
      </c>
      <c r="C30" s="163">
        <v>0</v>
      </c>
      <c r="D30" s="163">
        <v>0</v>
      </c>
      <c r="E30" s="163">
        <v>0</v>
      </c>
      <c r="F30" s="163">
        <v>0</v>
      </c>
      <c r="G30" s="163">
        <v>0</v>
      </c>
      <c r="H30" s="163">
        <v>0</v>
      </c>
      <c r="I30" s="163">
        <v>0</v>
      </c>
      <c r="J30" s="163">
        <v>0</v>
      </c>
      <c r="K30" s="164">
        <v>0</v>
      </c>
    </row>
    <row r="31" spans="1:11" ht="12.75">
      <c r="A31" s="161" t="s">
        <v>123</v>
      </c>
      <c r="B31" s="162">
        <f>B14+B15</f>
        <v>1532155</v>
      </c>
      <c r="C31" s="162">
        <f>C15+C14</f>
        <v>-10305</v>
      </c>
      <c r="D31" s="162">
        <v>0</v>
      </c>
      <c r="E31" s="162">
        <v>0</v>
      </c>
      <c r="F31" s="162">
        <v>0</v>
      </c>
      <c r="G31" s="162">
        <v>0</v>
      </c>
      <c r="H31" s="162">
        <f>H10+H18+H19</f>
        <v>0</v>
      </c>
      <c r="I31" s="162"/>
      <c r="J31" s="162">
        <v>0</v>
      </c>
      <c r="K31" s="164">
        <f>B31+C31+D31+E31+F31+G31+H31+I31+J31</f>
        <v>1521850</v>
      </c>
    </row>
    <row r="32" spans="1:11" ht="27.75" customHeight="1">
      <c r="A32" s="165" t="s">
        <v>124</v>
      </c>
      <c r="B32" s="163">
        <v>0</v>
      </c>
      <c r="C32" s="163">
        <v>0</v>
      </c>
      <c r="D32" s="163">
        <v>0</v>
      </c>
      <c r="E32" s="163">
        <v>0</v>
      </c>
      <c r="F32" s="163">
        <v>0</v>
      </c>
      <c r="G32" s="163">
        <v>0</v>
      </c>
      <c r="H32" s="163">
        <v>0</v>
      </c>
      <c r="I32" s="163">
        <v>0</v>
      </c>
      <c r="J32" s="163">
        <v>0</v>
      </c>
      <c r="K32" s="164">
        <v>0</v>
      </c>
    </row>
    <row r="33" spans="1:11" ht="24">
      <c r="A33" s="165" t="s">
        <v>125</v>
      </c>
      <c r="B33" s="163">
        <v>0</v>
      </c>
      <c r="C33" s="163">
        <v>0</v>
      </c>
      <c r="D33" s="163">
        <v>0</v>
      </c>
      <c r="E33" s="163">
        <v>0</v>
      </c>
      <c r="F33" s="163">
        <v>0</v>
      </c>
      <c r="G33" s="163">
        <v>0</v>
      </c>
      <c r="H33" s="163">
        <v>0</v>
      </c>
      <c r="I33" s="163">
        <v>0</v>
      </c>
      <c r="J33" s="163">
        <v>0</v>
      </c>
      <c r="K33" s="164">
        <v>0</v>
      </c>
    </row>
    <row r="34" spans="1:11" ht="24">
      <c r="A34" s="167" t="s">
        <v>126</v>
      </c>
      <c r="B34" s="162">
        <f>B31</f>
        <v>1532155</v>
      </c>
      <c r="C34" s="162">
        <f>C31</f>
        <v>-10305</v>
      </c>
      <c r="D34" s="162">
        <v>0</v>
      </c>
      <c r="E34" s="162">
        <v>0</v>
      </c>
      <c r="F34" s="162">
        <v>0</v>
      </c>
      <c r="G34" s="162">
        <v>0</v>
      </c>
      <c r="H34" s="162">
        <f>H31</f>
        <v>0</v>
      </c>
      <c r="I34" s="162">
        <v>-94232</v>
      </c>
      <c r="J34" s="162">
        <v>0</v>
      </c>
      <c r="K34" s="164">
        <f>B34+C34+D34+E34+F34+G34+H34+I34+J34</f>
        <v>1427618</v>
      </c>
    </row>
    <row r="35" spans="1:11" ht="12.75">
      <c r="A35" s="66" t="s">
        <v>398</v>
      </c>
      <c r="B35" s="271" t="s">
        <v>127</v>
      </c>
      <c r="C35" s="271"/>
      <c r="D35" s="271"/>
      <c r="E35" s="271" t="s">
        <v>412</v>
      </c>
      <c r="F35" s="271"/>
      <c r="G35" s="271"/>
      <c r="H35" s="42"/>
      <c r="I35" s="271" t="s">
        <v>413</v>
      </c>
      <c r="J35" s="271"/>
      <c r="K35" s="271"/>
    </row>
    <row r="36" spans="1:11" ht="12.75">
      <c r="A36" s="155"/>
      <c r="B36" s="155"/>
      <c r="C36" s="155"/>
      <c r="D36" s="155"/>
      <c r="E36" s="155"/>
      <c r="F36" s="155"/>
      <c r="G36" s="155"/>
      <c r="H36" s="155"/>
      <c r="I36" s="155"/>
      <c r="J36" s="155"/>
      <c r="K36" s="155"/>
    </row>
    <row r="37" spans="1:11" ht="12.75">
      <c r="A37" s="155"/>
      <c r="B37" s="155"/>
      <c r="C37" s="155"/>
      <c r="D37" s="155"/>
      <c r="E37" s="155"/>
      <c r="F37" s="155"/>
      <c r="G37" s="155"/>
      <c r="H37" s="155"/>
      <c r="I37" s="155"/>
      <c r="J37" s="155"/>
      <c r="K37" s="155"/>
    </row>
  </sheetData>
  <mergeCells count="16">
    <mergeCell ref="A6:A8"/>
    <mergeCell ref="A2:K2"/>
    <mergeCell ref="H6:I6"/>
    <mergeCell ref="J6:J8"/>
    <mergeCell ref="K6:K8"/>
    <mergeCell ref="E7:G7"/>
    <mergeCell ref="H7:H8"/>
    <mergeCell ref="C7:C8"/>
    <mergeCell ref="I7:I8"/>
    <mergeCell ref="B6:B8"/>
    <mergeCell ref="C6:G6"/>
    <mergeCell ref="I3:K3"/>
    <mergeCell ref="D7:D8"/>
    <mergeCell ref="B35:D35"/>
    <mergeCell ref="E35:G35"/>
    <mergeCell ref="I35:K3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0 J10 B12:J13 J18 B20:J22 B29:J30 B32:J3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24:J25 B27:J28">
      <formula1>0</formula1>
      <formula2>9999999999999990</formula2>
    </dataValidation>
  </dataValidations>
  <printOptions/>
  <pageMargins left="0.2" right="0.31" top="0.16" bottom="0.5" header="0.16" footer="0.5"/>
  <pageSetup horizontalDpi="300" verticalDpi="3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W218"/>
  <sheetViews>
    <sheetView workbookViewId="0" topLeftCell="A1">
      <selection activeCell="A8" sqref="A8"/>
    </sheetView>
  </sheetViews>
  <sheetFormatPr defaultColWidth="9.140625" defaultRowHeight="12.75"/>
  <cols>
    <col min="1" max="1" width="17.00390625" style="115" customWidth="1"/>
    <col min="2" max="3" width="8.00390625" style="115" customWidth="1"/>
    <col min="4" max="4" width="7.7109375" style="115" customWidth="1"/>
    <col min="5" max="5" width="7.57421875" style="115" customWidth="1"/>
    <col min="6" max="6" width="7.7109375" style="115" customWidth="1"/>
    <col min="7" max="7" width="7.28125" style="115" customWidth="1"/>
    <col min="8" max="8" width="8.57421875" style="115" customWidth="1"/>
    <col min="9" max="9" width="8.140625" style="115" customWidth="1"/>
    <col min="10" max="10" width="7.57421875" style="115" customWidth="1"/>
    <col min="11" max="11" width="8.00390625" style="115" customWidth="1"/>
    <col min="12" max="12" width="7.28125" style="115" customWidth="1"/>
    <col min="13" max="13" width="7.7109375" style="115" customWidth="1"/>
    <col min="14" max="14" width="6.8515625" style="115" customWidth="1"/>
    <col min="15" max="15" width="8.7109375" style="115" customWidth="1"/>
    <col min="16" max="16" width="9.8515625" style="115" customWidth="1"/>
    <col min="17" max="16384" width="9.140625" style="115" customWidth="1"/>
  </cols>
  <sheetData>
    <row r="1" spans="1:16" ht="12">
      <c r="A1" s="212"/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61" t="s">
        <v>321</v>
      </c>
      <c r="N1" s="261"/>
      <c r="O1" s="261"/>
      <c r="P1" s="212"/>
    </row>
    <row r="2" spans="1:16" ht="12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</row>
    <row r="3" spans="1:16" ht="12">
      <c r="A3" s="213"/>
      <c r="B3" s="214"/>
      <c r="C3" s="214"/>
      <c r="D3" s="214"/>
      <c r="E3" s="214"/>
      <c r="F3" s="214"/>
      <c r="G3" s="213" t="s">
        <v>372</v>
      </c>
      <c r="H3" s="214"/>
      <c r="I3" s="214"/>
      <c r="J3" s="214"/>
      <c r="K3" s="214"/>
      <c r="L3" s="214"/>
      <c r="M3" s="214"/>
      <c r="N3" s="214"/>
      <c r="O3" s="214"/>
      <c r="P3" s="214"/>
    </row>
    <row r="4" spans="1:16" ht="12">
      <c r="A4" s="215"/>
      <c r="B4" s="215"/>
      <c r="C4" s="215"/>
      <c r="D4" s="215"/>
      <c r="E4" s="215"/>
      <c r="F4" s="296" t="s">
        <v>373</v>
      </c>
      <c r="G4" s="296"/>
      <c r="H4" s="296"/>
      <c r="I4" s="215"/>
      <c r="J4" s="215"/>
      <c r="K4" s="216"/>
      <c r="L4" s="216"/>
      <c r="M4" s="216"/>
      <c r="N4" s="216"/>
      <c r="O4" s="216"/>
      <c r="P4" s="216"/>
    </row>
    <row r="5" spans="1:16" ht="12">
      <c r="A5" s="215"/>
      <c r="B5" s="215"/>
      <c r="C5" s="215"/>
      <c r="D5" s="215"/>
      <c r="E5" s="215"/>
      <c r="F5" s="215"/>
      <c r="G5" s="215"/>
      <c r="H5" s="215"/>
      <c r="I5" s="215"/>
      <c r="J5" s="215"/>
      <c r="K5" s="216"/>
      <c r="L5" s="216"/>
      <c r="M5" s="216"/>
      <c r="N5" s="216"/>
      <c r="O5" s="216"/>
      <c r="P5" s="216"/>
    </row>
    <row r="6" spans="1:16" ht="16.5" customHeight="1">
      <c r="A6" s="262" t="s">
        <v>392</v>
      </c>
      <c r="B6" s="263"/>
      <c r="C6" s="263"/>
      <c r="D6" s="263"/>
      <c r="E6" s="263"/>
      <c r="F6" s="217"/>
      <c r="G6" s="217"/>
      <c r="H6" s="217"/>
      <c r="I6" s="217"/>
      <c r="J6" s="217"/>
      <c r="K6" s="209"/>
      <c r="L6" s="253" t="s">
        <v>395</v>
      </c>
      <c r="M6" s="263"/>
      <c r="N6" s="263"/>
      <c r="O6" s="263"/>
      <c r="P6" s="263"/>
    </row>
    <row r="7" spans="1:16" ht="12">
      <c r="A7" s="264" t="s">
        <v>429</v>
      </c>
      <c r="B7" s="252"/>
      <c r="C7" s="252"/>
      <c r="D7" s="252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9"/>
      <c r="P7" s="219"/>
    </row>
    <row r="8" spans="1:16" ht="12">
      <c r="A8" s="211"/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20"/>
      <c r="P8" s="210" t="s">
        <v>128</v>
      </c>
    </row>
    <row r="9" spans="1:16" s="116" customFormat="1" ht="39" customHeight="1">
      <c r="A9" s="259" t="s">
        <v>92</v>
      </c>
      <c r="B9" s="221" t="s">
        <v>220</v>
      </c>
      <c r="C9" s="221"/>
      <c r="D9" s="221"/>
      <c r="E9" s="221"/>
      <c r="F9" s="221" t="s">
        <v>221</v>
      </c>
      <c r="G9" s="221"/>
      <c r="H9" s="259" t="s">
        <v>258</v>
      </c>
      <c r="I9" s="221" t="s">
        <v>259</v>
      </c>
      <c r="J9" s="221"/>
      <c r="K9" s="221"/>
      <c r="L9" s="221"/>
      <c r="M9" s="221" t="s">
        <v>221</v>
      </c>
      <c r="N9" s="221"/>
      <c r="O9" s="259" t="s">
        <v>222</v>
      </c>
      <c r="P9" s="259" t="s">
        <v>223</v>
      </c>
    </row>
    <row r="10" spans="1:16" s="116" customFormat="1" ht="42">
      <c r="A10" s="260"/>
      <c r="B10" s="222" t="s">
        <v>224</v>
      </c>
      <c r="C10" s="222" t="s">
        <v>225</v>
      </c>
      <c r="D10" s="222" t="s">
        <v>226</v>
      </c>
      <c r="E10" s="222" t="s">
        <v>227</v>
      </c>
      <c r="F10" s="222" t="s">
        <v>110</v>
      </c>
      <c r="G10" s="222" t="s">
        <v>111</v>
      </c>
      <c r="H10" s="260"/>
      <c r="I10" s="222" t="s">
        <v>224</v>
      </c>
      <c r="J10" s="222" t="s">
        <v>228</v>
      </c>
      <c r="K10" s="222" t="s">
        <v>229</v>
      </c>
      <c r="L10" s="222" t="s">
        <v>230</v>
      </c>
      <c r="M10" s="222" t="s">
        <v>110</v>
      </c>
      <c r="N10" s="222" t="s">
        <v>111</v>
      </c>
      <c r="O10" s="260"/>
      <c r="P10" s="260"/>
    </row>
    <row r="11" spans="1:16" s="116" customFormat="1" ht="12">
      <c r="A11" s="223" t="s">
        <v>6</v>
      </c>
      <c r="B11" s="222">
        <v>1</v>
      </c>
      <c r="C11" s="222">
        <v>2</v>
      </c>
      <c r="D11" s="222">
        <v>3</v>
      </c>
      <c r="E11" s="222">
        <v>4</v>
      </c>
      <c r="F11" s="222">
        <v>5</v>
      </c>
      <c r="G11" s="222">
        <v>6</v>
      </c>
      <c r="H11" s="222">
        <v>7</v>
      </c>
      <c r="I11" s="222">
        <v>8</v>
      </c>
      <c r="J11" s="222">
        <v>9</v>
      </c>
      <c r="K11" s="222">
        <v>10</v>
      </c>
      <c r="L11" s="222">
        <v>11</v>
      </c>
      <c r="M11" s="222">
        <v>12</v>
      </c>
      <c r="N11" s="222">
        <v>13</v>
      </c>
      <c r="O11" s="222">
        <v>14</v>
      </c>
      <c r="P11" s="222">
        <v>15</v>
      </c>
    </row>
    <row r="12" spans="1:49" ht="19.5" customHeight="1">
      <c r="A12" s="224" t="s">
        <v>249</v>
      </c>
      <c r="B12" s="225"/>
      <c r="C12" s="225"/>
      <c r="D12" s="225"/>
      <c r="E12" s="226"/>
      <c r="F12" s="227"/>
      <c r="G12" s="227"/>
      <c r="H12" s="226"/>
      <c r="I12" s="227"/>
      <c r="J12" s="227"/>
      <c r="K12" s="227"/>
      <c r="L12" s="226"/>
      <c r="M12" s="227"/>
      <c r="N12" s="227"/>
      <c r="O12" s="226"/>
      <c r="P12" s="226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</row>
    <row r="13" spans="1:49" ht="19.5" customHeight="1">
      <c r="A13" s="228" t="s">
        <v>48</v>
      </c>
      <c r="B13" s="229">
        <v>0</v>
      </c>
      <c r="C13" s="229">
        <v>0</v>
      </c>
      <c r="D13" s="229">
        <v>0</v>
      </c>
      <c r="E13" s="230">
        <v>0</v>
      </c>
      <c r="F13" s="230">
        <v>0</v>
      </c>
      <c r="G13" s="230">
        <v>0</v>
      </c>
      <c r="H13" s="230">
        <v>0</v>
      </c>
      <c r="I13" s="230">
        <v>0</v>
      </c>
      <c r="J13" s="230">
        <v>0</v>
      </c>
      <c r="K13" s="230">
        <v>0</v>
      </c>
      <c r="L13" s="230">
        <v>0</v>
      </c>
      <c r="M13" s="230">
        <v>0</v>
      </c>
      <c r="N13" s="230">
        <v>0</v>
      </c>
      <c r="O13" s="230">
        <v>0</v>
      </c>
      <c r="P13" s="230">
        <v>0</v>
      </c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</row>
    <row r="14" spans="1:49" ht="25.5" customHeight="1">
      <c r="A14" s="231" t="s">
        <v>260</v>
      </c>
      <c r="B14" s="232">
        <v>0</v>
      </c>
      <c r="C14" s="232">
        <v>0</v>
      </c>
      <c r="D14" s="232">
        <v>0</v>
      </c>
      <c r="E14" s="233">
        <v>0</v>
      </c>
      <c r="F14" s="233">
        <v>0</v>
      </c>
      <c r="G14" s="233">
        <v>0</v>
      </c>
      <c r="H14" s="233">
        <v>0</v>
      </c>
      <c r="I14" s="233">
        <v>0</v>
      </c>
      <c r="J14" s="233">
        <v>0</v>
      </c>
      <c r="K14" s="233">
        <v>0</v>
      </c>
      <c r="L14" s="233">
        <v>0</v>
      </c>
      <c r="M14" s="233">
        <v>0</v>
      </c>
      <c r="N14" s="233">
        <v>0</v>
      </c>
      <c r="O14" s="233">
        <v>0</v>
      </c>
      <c r="P14" s="233">
        <v>0</v>
      </c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</row>
    <row r="15" spans="1:49" ht="12">
      <c r="A15" s="231" t="s">
        <v>231</v>
      </c>
      <c r="B15" s="234">
        <v>0</v>
      </c>
      <c r="C15" s="234">
        <v>0</v>
      </c>
      <c r="D15" s="234">
        <v>0</v>
      </c>
      <c r="E15" s="233">
        <v>0</v>
      </c>
      <c r="F15" s="235">
        <v>0</v>
      </c>
      <c r="G15" s="235">
        <v>0</v>
      </c>
      <c r="H15" s="233">
        <v>0</v>
      </c>
      <c r="I15" s="235">
        <v>0</v>
      </c>
      <c r="J15" s="235">
        <v>0</v>
      </c>
      <c r="K15" s="235">
        <v>0</v>
      </c>
      <c r="L15" s="233">
        <v>0</v>
      </c>
      <c r="M15" s="235">
        <v>0</v>
      </c>
      <c r="N15" s="235">
        <v>0</v>
      </c>
      <c r="O15" s="233">
        <v>0</v>
      </c>
      <c r="P15" s="233">
        <v>0</v>
      </c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</row>
    <row r="16" spans="1:49" ht="27.75" customHeight="1">
      <c r="A16" s="236" t="s">
        <v>255</v>
      </c>
      <c r="B16" s="234">
        <v>0</v>
      </c>
      <c r="C16" s="234">
        <v>0</v>
      </c>
      <c r="D16" s="234">
        <v>0</v>
      </c>
      <c r="E16" s="233">
        <v>0</v>
      </c>
      <c r="F16" s="235">
        <v>0</v>
      </c>
      <c r="G16" s="235">
        <v>0</v>
      </c>
      <c r="H16" s="233">
        <v>0</v>
      </c>
      <c r="I16" s="235">
        <v>0</v>
      </c>
      <c r="J16" s="235">
        <v>0</v>
      </c>
      <c r="K16" s="235">
        <v>0</v>
      </c>
      <c r="L16" s="233">
        <v>0</v>
      </c>
      <c r="M16" s="235">
        <v>0</v>
      </c>
      <c r="N16" s="235">
        <v>0</v>
      </c>
      <c r="O16" s="233">
        <v>0</v>
      </c>
      <c r="P16" s="233">
        <v>0</v>
      </c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</row>
    <row r="17" spans="1:49" ht="21" customHeight="1">
      <c r="A17" s="231" t="s">
        <v>256</v>
      </c>
      <c r="B17" s="234">
        <v>0</v>
      </c>
      <c r="C17" s="234">
        <v>0</v>
      </c>
      <c r="D17" s="234">
        <v>0</v>
      </c>
      <c r="E17" s="233">
        <v>0</v>
      </c>
      <c r="F17" s="235">
        <v>0</v>
      </c>
      <c r="G17" s="235">
        <v>0</v>
      </c>
      <c r="H17" s="233">
        <v>0</v>
      </c>
      <c r="I17" s="235">
        <v>0</v>
      </c>
      <c r="J17" s="235">
        <v>0</v>
      </c>
      <c r="K17" s="235">
        <v>0</v>
      </c>
      <c r="L17" s="233">
        <v>0</v>
      </c>
      <c r="M17" s="235">
        <v>0</v>
      </c>
      <c r="N17" s="235">
        <v>0</v>
      </c>
      <c r="O17" s="233">
        <v>0</v>
      </c>
      <c r="P17" s="233">
        <v>0</v>
      </c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</row>
    <row r="18" spans="1:49" ht="16.5" customHeight="1">
      <c r="A18" s="228" t="s">
        <v>22</v>
      </c>
      <c r="B18" s="234">
        <v>0</v>
      </c>
      <c r="C18" s="234">
        <v>0</v>
      </c>
      <c r="D18" s="234">
        <v>0</v>
      </c>
      <c r="E18" s="233">
        <v>0</v>
      </c>
      <c r="F18" s="235">
        <v>0</v>
      </c>
      <c r="G18" s="235">
        <v>0</v>
      </c>
      <c r="H18" s="233">
        <v>0</v>
      </c>
      <c r="I18" s="235">
        <v>0</v>
      </c>
      <c r="J18" s="235">
        <v>0</v>
      </c>
      <c r="K18" s="235">
        <v>0</v>
      </c>
      <c r="L18" s="233">
        <v>0</v>
      </c>
      <c r="M18" s="235">
        <v>0</v>
      </c>
      <c r="N18" s="235">
        <v>0</v>
      </c>
      <c r="O18" s="233">
        <v>0</v>
      </c>
      <c r="P18" s="233">
        <v>0</v>
      </c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</row>
    <row r="19" spans="1:49" ht="12">
      <c r="A19" s="237" t="s">
        <v>216</v>
      </c>
      <c r="B19" s="238">
        <v>0</v>
      </c>
      <c r="C19" s="238">
        <v>0</v>
      </c>
      <c r="D19" s="238">
        <v>0</v>
      </c>
      <c r="E19" s="233">
        <v>0</v>
      </c>
      <c r="F19" s="239">
        <v>0</v>
      </c>
      <c r="G19" s="239">
        <v>0</v>
      </c>
      <c r="H19" s="233">
        <v>0</v>
      </c>
      <c r="I19" s="239">
        <v>0</v>
      </c>
      <c r="J19" s="239">
        <v>0</v>
      </c>
      <c r="K19" s="239">
        <v>0</v>
      </c>
      <c r="L19" s="233">
        <v>0</v>
      </c>
      <c r="M19" s="239">
        <v>0</v>
      </c>
      <c r="N19" s="239">
        <v>0</v>
      </c>
      <c r="O19" s="233">
        <v>0</v>
      </c>
      <c r="P19" s="233">
        <v>0</v>
      </c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</row>
    <row r="20" spans="1:49" s="121" customFormat="1" ht="31.5" customHeight="1">
      <c r="A20" s="240" t="s">
        <v>250</v>
      </c>
      <c r="B20" s="241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</row>
    <row r="21" spans="1:49" s="121" customFormat="1" ht="12">
      <c r="A21" s="242" t="s">
        <v>251</v>
      </c>
      <c r="B21" s="241">
        <v>0</v>
      </c>
      <c r="C21" s="241">
        <v>0</v>
      </c>
      <c r="D21" s="241">
        <v>0</v>
      </c>
      <c r="E21" s="241">
        <v>0</v>
      </c>
      <c r="F21" s="241">
        <v>0</v>
      </c>
      <c r="G21" s="241">
        <v>0</v>
      </c>
      <c r="H21" s="241">
        <v>0</v>
      </c>
      <c r="I21" s="241">
        <v>0</v>
      </c>
      <c r="J21" s="241">
        <v>0</v>
      </c>
      <c r="K21" s="241">
        <v>0</v>
      </c>
      <c r="L21" s="241">
        <v>0</v>
      </c>
      <c r="M21" s="241">
        <v>0</v>
      </c>
      <c r="N21" s="241">
        <v>0</v>
      </c>
      <c r="O21" s="241">
        <v>0</v>
      </c>
      <c r="P21" s="241">
        <v>0</v>
      </c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</row>
    <row r="22" spans="1:49" s="121" customFormat="1" ht="23.25" customHeight="1">
      <c r="A22" s="242" t="s">
        <v>252</v>
      </c>
      <c r="B22" s="241">
        <v>0</v>
      </c>
      <c r="C22" s="241">
        <v>0</v>
      </c>
      <c r="D22" s="241">
        <v>0</v>
      </c>
      <c r="E22" s="241">
        <v>0</v>
      </c>
      <c r="F22" s="241">
        <v>0</v>
      </c>
      <c r="G22" s="241">
        <v>0</v>
      </c>
      <c r="H22" s="241">
        <v>0</v>
      </c>
      <c r="I22" s="241">
        <v>0</v>
      </c>
      <c r="J22" s="241">
        <v>0</v>
      </c>
      <c r="K22" s="241">
        <v>0</v>
      </c>
      <c r="L22" s="241">
        <v>0</v>
      </c>
      <c r="M22" s="241">
        <v>0</v>
      </c>
      <c r="N22" s="241">
        <v>0</v>
      </c>
      <c r="O22" s="241">
        <v>0</v>
      </c>
      <c r="P22" s="241">
        <v>0</v>
      </c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</row>
    <row r="23" spans="1:49" s="121" customFormat="1" ht="25.5" customHeight="1">
      <c r="A23" s="242" t="s">
        <v>253</v>
      </c>
      <c r="B23" s="241">
        <v>0</v>
      </c>
      <c r="C23" s="241">
        <v>0</v>
      </c>
      <c r="D23" s="241">
        <v>0</v>
      </c>
      <c r="E23" s="241">
        <v>0</v>
      </c>
      <c r="F23" s="241">
        <v>0</v>
      </c>
      <c r="G23" s="241">
        <v>0</v>
      </c>
      <c r="H23" s="241">
        <v>0</v>
      </c>
      <c r="I23" s="241">
        <v>0</v>
      </c>
      <c r="J23" s="241">
        <v>0</v>
      </c>
      <c r="K23" s="241">
        <v>0</v>
      </c>
      <c r="L23" s="241">
        <v>0</v>
      </c>
      <c r="M23" s="241">
        <v>0</v>
      </c>
      <c r="N23" s="241">
        <v>0</v>
      </c>
      <c r="O23" s="241">
        <v>0</v>
      </c>
      <c r="P23" s="241">
        <v>0</v>
      </c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</row>
    <row r="24" spans="1:49" s="121" customFormat="1" ht="12">
      <c r="A24" s="242" t="s">
        <v>35</v>
      </c>
      <c r="B24" s="235">
        <v>0</v>
      </c>
      <c r="C24" s="235">
        <v>0</v>
      </c>
      <c r="D24" s="235">
        <v>0</v>
      </c>
      <c r="E24" s="241">
        <v>0</v>
      </c>
      <c r="F24" s="235">
        <v>0</v>
      </c>
      <c r="G24" s="235">
        <v>0</v>
      </c>
      <c r="H24" s="241">
        <v>0</v>
      </c>
      <c r="I24" s="235">
        <v>0</v>
      </c>
      <c r="J24" s="235">
        <v>0</v>
      </c>
      <c r="K24" s="235">
        <v>0</v>
      </c>
      <c r="L24" s="241">
        <v>0</v>
      </c>
      <c r="M24" s="235">
        <v>0</v>
      </c>
      <c r="N24" s="235">
        <v>0</v>
      </c>
      <c r="O24" s="241">
        <v>0</v>
      </c>
      <c r="P24" s="241">
        <v>0</v>
      </c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</row>
    <row r="25" spans="1:49" s="121" customFormat="1" ht="12">
      <c r="A25" s="237" t="s">
        <v>232</v>
      </c>
      <c r="B25" s="235">
        <v>0</v>
      </c>
      <c r="C25" s="235">
        <v>0</v>
      </c>
      <c r="D25" s="235">
        <v>0</v>
      </c>
      <c r="E25" s="241">
        <v>0</v>
      </c>
      <c r="F25" s="235">
        <v>0</v>
      </c>
      <c r="G25" s="235">
        <v>0</v>
      </c>
      <c r="H25" s="241">
        <v>0</v>
      </c>
      <c r="I25" s="235">
        <v>0</v>
      </c>
      <c r="J25" s="235">
        <v>0</v>
      </c>
      <c r="K25" s="235">
        <v>0</v>
      </c>
      <c r="L25" s="241">
        <v>0</v>
      </c>
      <c r="M25" s="235">
        <v>0</v>
      </c>
      <c r="N25" s="235">
        <v>0</v>
      </c>
      <c r="O25" s="241">
        <v>0</v>
      </c>
      <c r="P25" s="241">
        <v>0</v>
      </c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</row>
    <row r="26" spans="1:49" s="121" customFormat="1" ht="23.25" customHeight="1">
      <c r="A26" s="240" t="s">
        <v>254</v>
      </c>
      <c r="B26" s="235"/>
      <c r="C26" s="235"/>
      <c r="D26" s="235"/>
      <c r="E26" s="241"/>
      <c r="F26" s="235"/>
      <c r="G26" s="235"/>
      <c r="H26" s="241"/>
      <c r="I26" s="235"/>
      <c r="J26" s="235"/>
      <c r="K26" s="235"/>
      <c r="L26" s="241"/>
      <c r="M26" s="235"/>
      <c r="N26" s="235"/>
      <c r="O26" s="241"/>
      <c r="P26" s="241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</row>
    <row r="27" spans="1:49" s="121" customFormat="1" ht="12">
      <c r="A27" s="242"/>
      <c r="B27" s="235"/>
      <c r="C27" s="235"/>
      <c r="D27" s="235"/>
      <c r="E27" s="241"/>
      <c r="F27" s="235"/>
      <c r="G27" s="235"/>
      <c r="H27" s="241"/>
      <c r="I27" s="235"/>
      <c r="J27" s="235"/>
      <c r="K27" s="235"/>
      <c r="L27" s="241"/>
      <c r="M27" s="235"/>
      <c r="N27" s="235"/>
      <c r="O27" s="241"/>
      <c r="P27" s="241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</row>
    <row r="28" spans="1:49" ht="12">
      <c r="A28" s="243" t="s">
        <v>233</v>
      </c>
      <c r="B28" s="244">
        <v>0</v>
      </c>
      <c r="C28" s="244">
        <v>0</v>
      </c>
      <c r="D28" s="244">
        <v>0</v>
      </c>
      <c r="E28" s="244">
        <v>0</v>
      </c>
      <c r="F28" s="244">
        <v>0</v>
      </c>
      <c r="G28" s="244">
        <v>0</v>
      </c>
      <c r="H28" s="244">
        <v>0</v>
      </c>
      <c r="I28" s="244">
        <v>0</v>
      </c>
      <c r="J28" s="244">
        <v>0</v>
      </c>
      <c r="K28" s="244">
        <v>0</v>
      </c>
      <c r="L28" s="244">
        <v>0</v>
      </c>
      <c r="M28" s="244">
        <v>0</v>
      </c>
      <c r="N28" s="244">
        <v>0</v>
      </c>
      <c r="O28" s="244">
        <v>0</v>
      </c>
      <c r="P28" s="244">
        <v>0</v>
      </c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</row>
    <row r="29" spans="1:49" ht="12">
      <c r="A29" s="245"/>
      <c r="B29" s="246"/>
      <c r="C29" s="246"/>
      <c r="D29" s="246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</row>
    <row r="30" spans="1:49" s="128" customFormat="1" ht="12.75">
      <c r="A30" s="245" t="s">
        <v>423</v>
      </c>
      <c r="B30" s="248"/>
      <c r="C30" s="248"/>
      <c r="D30" s="248"/>
      <c r="E30" s="249" t="s">
        <v>257</v>
      </c>
      <c r="F30" s="249"/>
      <c r="G30" s="249"/>
      <c r="H30" s="249"/>
      <c r="I30" s="249" t="s">
        <v>409</v>
      </c>
      <c r="J30" s="249"/>
      <c r="L30" s="250"/>
      <c r="M30" s="249" t="s">
        <v>410</v>
      </c>
      <c r="N30" s="251"/>
      <c r="O30" s="251"/>
      <c r="P30" s="251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</row>
    <row r="31" spans="1:49" ht="12">
      <c r="A31" s="58"/>
      <c r="B31" s="122"/>
      <c r="C31" s="122"/>
      <c r="D31" s="122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</row>
    <row r="32" spans="1:49" ht="12">
      <c r="A32" s="124"/>
      <c r="B32" s="122"/>
      <c r="C32" s="122"/>
      <c r="D32" s="122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</row>
    <row r="33" spans="1:49" ht="12">
      <c r="A33" s="59"/>
      <c r="B33" s="122"/>
      <c r="C33" s="122"/>
      <c r="D33" s="122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</row>
    <row r="34" spans="1:49" ht="12">
      <c r="A34" s="58"/>
      <c r="B34" s="122"/>
      <c r="C34" s="122"/>
      <c r="D34" s="122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</row>
    <row r="35" spans="1:49" ht="12">
      <c r="A35" s="58"/>
      <c r="B35" s="122"/>
      <c r="C35" s="122"/>
      <c r="D35" s="122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</row>
    <row r="36" spans="1:49" ht="12">
      <c r="A36" s="58"/>
      <c r="B36" s="122"/>
      <c r="C36" s="122"/>
      <c r="D36" s="122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</row>
    <row r="37" spans="2:49" ht="12">
      <c r="B37" s="125"/>
      <c r="C37" s="125"/>
      <c r="D37" s="125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</row>
    <row r="38" spans="2:49" ht="12">
      <c r="B38" s="125"/>
      <c r="C38" s="125"/>
      <c r="D38" s="125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</row>
    <row r="39" spans="2:49" ht="12">
      <c r="B39" s="125"/>
      <c r="C39" s="125"/>
      <c r="D39" s="125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</row>
    <row r="40" spans="2:49" ht="12">
      <c r="B40" s="125"/>
      <c r="C40" s="125"/>
      <c r="D40" s="125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</row>
    <row r="41" spans="2:49" ht="12">
      <c r="B41" s="125"/>
      <c r="C41" s="125"/>
      <c r="D41" s="125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</row>
    <row r="42" spans="2:49" ht="12">
      <c r="B42" s="125"/>
      <c r="C42" s="125"/>
      <c r="D42" s="125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</row>
    <row r="43" spans="2:49" ht="12">
      <c r="B43" s="125"/>
      <c r="C43" s="125"/>
      <c r="D43" s="125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</row>
    <row r="44" spans="2:49" ht="12">
      <c r="B44" s="125"/>
      <c r="C44" s="125"/>
      <c r="D44" s="125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</row>
    <row r="45" spans="2:49" ht="12">
      <c r="B45" s="125"/>
      <c r="C45" s="125"/>
      <c r="D45" s="125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</row>
    <row r="46" spans="2:49" ht="12">
      <c r="B46" s="125"/>
      <c r="C46" s="125"/>
      <c r="D46" s="125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</row>
    <row r="47" spans="2:49" ht="12">
      <c r="B47" s="125"/>
      <c r="C47" s="125"/>
      <c r="D47" s="125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</row>
    <row r="48" spans="2:49" ht="12">
      <c r="B48" s="125"/>
      <c r="C48" s="125"/>
      <c r="D48" s="125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</row>
    <row r="49" spans="2:49" ht="12">
      <c r="B49" s="125"/>
      <c r="C49" s="125"/>
      <c r="D49" s="125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</row>
    <row r="50" spans="2:49" ht="12">
      <c r="B50" s="125"/>
      <c r="C50" s="125"/>
      <c r="D50" s="125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</row>
    <row r="51" spans="2:49" ht="12">
      <c r="B51" s="125"/>
      <c r="C51" s="125"/>
      <c r="D51" s="125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</row>
    <row r="52" spans="2:49" ht="12">
      <c r="B52" s="125"/>
      <c r="C52" s="125"/>
      <c r="D52" s="125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</row>
    <row r="53" spans="2:49" ht="12">
      <c r="B53" s="125"/>
      <c r="C53" s="125"/>
      <c r="D53" s="125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</row>
    <row r="54" spans="2:49" ht="12">
      <c r="B54" s="117"/>
      <c r="C54" s="125"/>
      <c r="D54" s="125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</row>
    <row r="55" spans="2:49" ht="12">
      <c r="B55" s="117"/>
      <c r="C55" s="125"/>
      <c r="D55" s="125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</row>
    <row r="56" spans="2:49" ht="12">
      <c r="B56" s="117"/>
      <c r="C56" s="125"/>
      <c r="D56" s="125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</row>
    <row r="57" spans="2:49" ht="12">
      <c r="B57" s="117"/>
      <c r="C57" s="125"/>
      <c r="D57" s="125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</row>
    <row r="58" spans="3:4" ht="12">
      <c r="C58" s="126"/>
      <c r="D58" s="126"/>
    </row>
    <row r="59" spans="3:4" ht="12">
      <c r="C59" s="126"/>
      <c r="D59" s="126"/>
    </row>
    <row r="60" spans="3:4" ht="12">
      <c r="C60" s="126"/>
      <c r="D60" s="126"/>
    </row>
    <row r="61" spans="3:4" ht="12">
      <c r="C61" s="126"/>
      <c r="D61" s="126"/>
    </row>
    <row r="62" spans="3:4" ht="12">
      <c r="C62" s="126"/>
      <c r="D62" s="126"/>
    </row>
    <row r="63" spans="3:4" ht="12">
      <c r="C63" s="126"/>
      <c r="D63" s="126"/>
    </row>
    <row r="64" spans="3:4" ht="12">
      <c r="C64" s="126"/>
      <c r="D64" s="126"/>
    </row>
    <row r="65" spans="3:4" ht="12">
      <c r="C65" s="126"/>
      <c r="D65" s="126"/>
    </row>
    <row r="66" spans="3:4" ht="12">
      <c r="C66" s="126"/>
      <c r="D66" s="126"/>
    </row>
    <row r="67" spans="3:4" ht="12">
      <c r="C67" s="126"/>
      <c r="D67" s="126"/>
    </row>
    <row r="68" spans="3:4" ht="12">
      <c r="C68" s="126"/>
      <c r="D68" s="126"/>
    </row>
    <row r="69" spans="3:4" ht="12">
      <c r="C69" s="126"/>
      <c r="D69" s="126"/>
    </row>
    <row r="70" spans="3:4" ht="12">
      <c r="C70" s="126"/>
      <c r="D70" s="126"/>
    </row>
    <row r="71" spans="3:4" ht="12">
      <c r="C71" s="126"/>
      <c r="D71" s="126"/>
    </row>
    <row r="72" spans="3:4" ht="12">
      <c r="C72" s="126"/>
      <c r="D72" s="126"/>
    </row>
    <row r="73" spans="3:4" ht="12">
      <c r="C73" s="126"/>
      <c r="D73" s="126"/>
    </row>
    <row r="74" spans="3:4" ht="12">
      <c r="C74" s="126"/>
      <c r="D74" s="126"/>
    </row>
    <row r="75" spans="3:4" ht="12">
      <c r="C75" s="126"/>
      <c r="D75" s="126"/>
    </row>
    <row r="76" spans="3:4" ht="12">
      <c r="C76" s="126"/>
      <c r="D76" s="126"/>
    </row>
    <row r="77" spans="3:4" ht="12">
      <c r="C77" s="126"/>
      <c r="D77" s="126"/>
    </row>
    <row r="78" spans="3:4" ht="12">
      <c r="C78" s="126"/>
      <c r="D78" s="126"/>
    </row>
    <row r="79" spans="3:4" ht="12">
      <c r="C79" s="126"/>
      <c r="D79" s="126"/>
    </row>
    <row r="80" spans="3:4" ht="12">
      <c r="C80" s="126"/>
      <c r="D80" s="126"/>
    </row>
    <row r="81" spans="3:4" ht="12">
      <c r="C81" s="126"/>
      <c r="D81" s="126"/>
    </row>
    <row r="82" spans="3:4" ht="12">
      <c r="C82" s="126"/>
      <c r="D82" s="126"/>
    </row>
    <row r="83" spans="3:4" ht="12">
      <c r="C83" s="126"/>
      <c r="D83" s="126"/>
    </row>
    <row r="84" spans="3:4" ht="12">
      <c r="C84" s="126"/>
      <c r="D84" s="126"/>
    </row>
    <row r="85" spans="3:4" ht="12">
      <c r="C85" s="126"/>
      <c r="D85" s="126"/>
    </row>
    <row r="86" spans="3:4" ht="12">
      <c r="C86" s="126"/>
      <c r="D86" s="126"/>
    </row>
    <row r="87" spans="3:4" ht="12">
      <c r="C87" s="126"/>
      <c r="D87" s="126"/>
    </row>
    <row r="88" spans="3:4" ht="12">
      <c r="C88" s="126"/>
      <c r="D88" s="126"/>
    </row>
    <row r="89" spans="3:4" ht="12">
      <c r="C89" s="126"/>
      <c r="D89" s="126"/>
    </row>
    <row r="90" spans="3:4" ht="12">
      <c r="C90" s="126"/>
      <c r="D90" s="126"/>
    </row>
    <row r="91" spans="3:4" ht="12">
      <c r="C91" s="126"/>
      <c r="D91" s="126"/>
    </row>
    <row r="92" spans="3:4" ht="12">
      <c r="C92" s="126"/>
      <c r="D92" s="126"/>
    </row>
    <row r="93" spans="3:4" ht="12">
      <c r="C93" s="126"/>
      <c r="D93" s="126"/>
    </row>
    <row r="94" spans="3:4" ht="12">
      <c r="C94" s="126"/>
      <c r="D94" s="126"/>
    </row>
    <row r="95" spans="3:4" ht="12">
      <c r="C95" s="126"/>
      <c r="D95" s="126"/>
    </row>
    <row r="96" spans="3:4" ht="12">
      <c r="C96" s="126"/>
      <c r="D96" s="126"/>
    </row>
    <row r="97" spans="3:4" ht="12">
      <c r="C97" s="126"/>
      <c r="D97" s="126"/>
    </row>
    <row r="98" spans="3:4" ht="12">
      <c r="C98" s="126"/>
      <c r="D98" s="126"/>
    </row>
    <row r="99" spans="3:4" ht="12">
      <c r="C99" s="126"/>
      <c r="D99" s="126"/>
    </row>
    <row r="100" spans="3:4" ht="12">
      <c r="C100" s="126"/>
      <c r="D100" s="126"/>
    </row>
    <row r="101" spans="3:4" ht="12">
      <c r="C101" s="126"/>
      <c r="D101" s="126"/>
    </row>
    <row r="102" spans="3:4" ht="12">
      <c r="C102" s="126"/>
      <c r="D102" s="126"/>
    </row>
    <row r="103" spans="3:4" ht="12">
      <c r="C103" s="126"/>
      <c r="D103" s="126"/>
    </row>
    <row r="104" spans="3:4" ht="12">
      <c r="C104" s="126"/>
      <c r="D104" s="126"/>
    </row>
    <row r="105" spans="3:4" ht="12">
      <c r="C105" s="126"/>
      <c r="D105" s="126"/>
    </row>
    <row r="106" spans="3:4" ht="12">
      <c r="C106" s="126"/>
      <c r="D106" s="126"/>
    </row>
    <row r="107" spans="3:4" ht="12">
      <c r="C107" s="126"/>
      <c r="D107" s="126"/>
    </row>
    <row r="108" spans="3:4" ht="12">
      <c r="C108" s="126"/>
      <c r="D108" s="126"/>
    </row>
    <row r="109" spans="3:4" ht="12">
      <c r="C109" s="126"/>
      <c r="D109" s="126"/>
    </row>
    <row r="110" spans="3:4" ht="12">
      <c r="C110" s="126"/>
      <c r="D110" s="126"/>
    </row>
    <row r="111" spans="3:4" ht="12">
      <c r="C111" s="126"/>
      <c r="D111" s="126"/>
    </row>
    <row r="112" spans="3:4" ht="12">
      <c r="C112" s="126"/>
      <c r="D112" s="126"/>
    </row>
    <row r="113" spans="3:4" ht="12">
      <c r="C113" s="126"/>
      <c r="D113" s="126"/>
    </row>
    <row r="114" spans="3:4" ht="12">
      <c r="C114" s="126"/>
      <c r="D114" s="126"/>
    </row>
    <row r="115" spans="3:4" ht="12">
      <c r="C115" s="126"/>
      <c r="D115" s="126"/>
    </row>
    <row r="116" spans="3:4" ht="12">
      <c r="C116" s="126"/>
      <c r="D116" s="126"/>
    </row>
    <row r="117" spans="3:4" ht="12">
      <c r="C117" s="126"/>
      <c r="D117" s="126"/>
    </row>
    <row r="118" spans="3:4" ht="12">
      <c r="C118" s="126"/>
      <c r="D118" s="126"/>
    </row>
    <row r="119" spans="3:4" ht="12">
      <c r="C119" s="126"/>
      <c r="D119" s="126"/>
    </row>
    <row r="120" spans="3:4" ht="12">
      <c r="C120" s="126"/>
      <c r="D120" s="126"/>
    </row>
    <row r="121" spans="3:4" ht="12">
      <c r="C121" s="126"/>
      <c r="D121" s="126"/>
    </row>
    <row r="122" spans="3:4" ht="12">
      <c r="C122" s="126"/>
      <c r="D122" s="126"/>
    </row>
    <row r="123" spans="3:4" ht="12">
      <c r="C123" s="126"/>
      <c r="D123" s="126"/>
    </row>
    <row r="124" spans="3:4" ht="12">
      <c r="C124" s="126"/>
      <c r="D124" s="126"/>
    </row>
    <row r="125" spans="3:4" ht="12">
      <c r="C125" s="126"/>
      <c r="D125" s="126"/>
    </row>
    <row r="126" spans="3:4" ht="12">
      <c r="C126" s="126"/>
      <c r="D126" s="126"/>
    </row>
    <row r="127" spans="3:4" ht="12">
      <c r="C127" s="126"/>
      <c r="D127" s="126"/>
    </row>
    <row r="128" spans="3:4" ht="12">
      <c r="C128" s="126"/>
      <c r="D128" s="126"/>
    </row>
    <row r="129" spans="3:4" ht="12">
      <c r="C129" s="126"/>
      <c r="D129" s="126"/>
    </row>
    <row r="130" spans="3:4" ht="12">
      <c r="C130" s="126"/>
      <c r="D130" s="126"/>
    </row>
    <row r="131" spans="3:4" ht="12">
      <c r="C131" s="126"/>
      <c r="D131" s="126"/>
    </row>
    <row r="132" spans="3:4" ht="12">
      <c r="C132" s="126"/>
      <c r="D132" s="126"/>
    </row>
    <row r="133" spans="3:4" ht="12">
      <c r="C133" s="126"/>
      <c r="D133" s="126"/>
    </row>
    <row r="134" spans="3:4" ht="12">
      <c r="C134" s="126"/>
      <c r="D134" s="126"/>
    </row>
    <row r="135" spans="3:4" ht="12">
      <c r="C135" s="126"/>
      <c r="D135" s="126"/>
    </row>
    <row r="136" spans="3:4" ht="12">
      <c r="C136" s="126"/>
      <c r="D136" s="126"/>
    </row>
    <row r="137" spans="3:4" ht="12">
      <c r="C137" s="126"/>
      <c r="D137" s="126"/>
    </row>
    <row r="138" spans="3:4" ht="12">
      <c r="C138" s="126"/>
      <c r="D138" s="126"/>
    </row>
    <row r="139" spans="3:4" ht="12">
      <c r="C139" s="126"/>
      <c r="D139" s="126"/>
    </row>
    <row r="140" spans="3:4" ht="12">
      <c r="C140" s="126"/>
      <c r="D140" s="126"/>
    </row>
    <row r="141" spans="3:4" ht="12">
      <c r="C141" s="126"/>
      <c r="D141" s="126"/>
    </row>
    <row r="142" spans="3:4" ht="12">
      <c r="C142" s="126"/>
      <c r="D142" s="126"/>
    </row>
    <row r="143" spans="3:4" ht="12">
      <c r="C143" s="126"/>
      <c r="D143" s="126"/>
    </row>
    <row r="144" spans="3:4" ht="12">
      <c r="C144" s="126"/>
      <c r="D144" s="126"/>
    </row>
    <row r="145" spans="3:4" ht="12">
      <c r="C145" s="126"/>
      <c r="D145" s="126"/>
    </row>
    <row r="146" spans="3:4" ht="12">
      <c r="C146" s="126"/>
      <c r="D146" s="126"/>
    </row>
    <row r="147" spans="3:4" ht="12">
      <c r="C147" s="126"/>
      <c r="D147" s="126"/>
    </row>
    <row r="148" spans="3:4" ht="12">
      <c r="C148" s="126"/>
      <c r="D148" s="126"/>
    </row>
    <row r="149" spans="3:4" ht="12">
      <c r="C149" s="126"/>
      <c r="D149" s="126"/>
    </row>
    <row r="150" spans="3:4" ht="12">
      <c r="C150" s="126"/>
      <c r="D150" s="126"/>
    </row>
    <row r="151" spans="3:4" ht="12">
      <c r="C151" s="126"/>
      <c r="D151" s="126"/>
    </row>
    <row r="152" spans="3:4" ht="12">
      <c r="C152" s="126"/>
      <c r="D152" s="126"/>
    </row>
    <row r="153" spans="3:4" ht="12">
      <c r="C153" s="126"/>
      <c r="D153" s="126"/>
    </row>
    <row r="154" spans="3:4" ht="12">
      <c r="C154" s="126"/>
      <c r="D154" s="126"/>
    </row>
    <row r="155" spans="3:4" ht="12">
      <c r="C155" s="126"/>
      <c r="D155" s="126"/>
    </row>
    <row r="156" spans="3:4" ht="12">
      <c r="C156" s="126"/>
      <c r="D156" s="126"/>
    </row>
    <row r="157" spans="3:4" ht="12">
      <c r="C157" s="126"/>
      <c r="D157" s="126"/>
    </row>
    <row r="158" spans="3:4" ht="12">
      <c r="C158" s="126"/>
      <c r="D158" s="126"/>
    </row>
    <row r="159" spans="3:4" ht="12">
      <c r="C159" s="126"/>
      <c r="D159" s="126"/>
    </row>
    <row r="160" spans="3:4" ht="12">
      <c r="C160" s="126"/>
      <c r="D160" s="126"/>
    </row>
    <row r="161" spans="3:4" ht="12">
      <c r="C161" s="126"/>
      <c r="D161" s="126"/>
    </row>
    <row r="162" spans="3:4" ht="12">
      <c r="C162" s="126"/>
      <c r="D162" s="126"/>
    </row>
    <row r="163" spans="3:4" ht="12">
      <c r="C163" s="126"/>
      <c r="D163" s="126"/>
    </row>
    <row r="164" spans="3:4" ht="12">
      <c r="C164" s="126"/>
      <c r="D164" s="126"/>
    </row>
    <row r="165" spans="3:4" ht="12">
      <c r="C165" s="126"/>
      <c r="D165" s="126"/>
    </row>
    <row r="166" spans="3:4" ht="12">
      <c r="C166" s="126"/>
      <c r="D166" s="126"/>
    </row>
    <row r="167" spans="3:4" ht="12">
      <c r="C167" s="126"/>
      <c r="D167" s="126"/>
    </row>
    <row r="168" spans="3:4" ht="12">
      <c r="C168" s="126"/>
      <c r="D168" s="126"/>
    </row>
    <row r="169" spans="3:4" ht="12">
      <c r="C169" s="126"/>
      <c r="D169" s="126"/>
    </row>
    <row r="170" spans="3:4" ht="12">
      <c r="C170" s="126"/>
      <c r="D170" s="126"/>
    </row>
    <row r="171" spans="3:4" ht="12">
      <c r="C171" s="126"/>
      <c r="D171" s="126"/>
    </row>
    <row r="172" spans="3:4" ht="12">
      <c r="C172" s="126"/>
      <c r="D172" s="126"/>
    </row>
    <row r="173" spans="3:4" ht="12">
      <c r="C173" s="126"/>
      <c r="D173" s="126"/>
    </row>
    <row r="174" spans="3:4" ht="12">
      <c r="C174" s="126"/>
      <c r="D174" s="126"/>
    </row>
    <row r="175" spans="3:4" ht="12">
      <c r="C175" s="126"/>
      <c r="D175" s="126"/>
    </row>
    <row r="176" spans="3:4" ht="12">
      <c r="C176" s="126"/>
      <c r="D176" s="126"/>
    </row>
    <row r="177" spans="3:4" ht="12">
      <c r="C177" s="126"/>
      <c r="D177" s="126"/>
    </row>
    <row r="178" spans="3:4" ht="12">
      <c r="C178" s="126"/>
      <c r="D178" s="126"/>
    </row>
    <row r="179" spans="3:4" ht="12">
      <c r="C179" s="126"/>
      <c r="D179" s="126"/>
    </row>
    <row r="180" spans="3:4" ht="12">
      <c r="C180" s="126"/>
      <c r="D180" s="126"/>
    </row>
    <row r="181" spans="3:4" ht="12">
      <c r="C181" s="126"/>
      <c r="D181" s="126"/>
    </row>
    <row r="182" spans="3:4" ht="12">
      <c r="C182" s="126"/>
      <c r="D182" s="126"/>
    </row>
    <row r="183" spans="3:4" ht="12">
      <c r="C183" s="126"/>
      <c r="D183" s="126"/>
    </row>
    <row r="184" spans="3:4" ht="12">
      <c r="C184" s="126"/>
      <c r="D184" s="126"/>
    </row>
    <row r="185" spans="3:4" ht="12">
      <c r="C185" s="126"/>
      <c r="D185" s="126"/>
    </row>
    <row r="186" spans="3:4" ht="12">
      <c r="C186" s="126"/>
      <c r="D186" s="126"/>
    </row>
    <row r="187" spans="3:4" ht="12">
      <c r="C187" s="126"/>
      <c r="D187" s="126"/>
    </row>
    <row r="188" spans="3:4" ht="12">
      <c r="C188" s="126"/>
      <c r="D188" s="126"/>
    </row>
    <row r="189" spans="3:4" ht="12">
      <c r="C189" s="126"/>
      <c r="D189" s="126"/>
    </row>
    <row r="190" spans="3:4" ht="12">
      <c r="C190" s="126"/>
      <c r="D190" s="126"/>
    </row>
    <row r="191" spans="3:4" ht="12">
      <c r="C191" s="126"/>
      <c r="D191" s="126"/>
    </row>
    <row r="192" spans="3:4" ht="12">
      <c r="C192" s="126"/>
      <c r="D192" s="126"/>
    </row>
    <row r="193" spans="3:4" ht="12">
      <c r="C193" s="126"/>
      <c r="D193" s="126"/>
    </row>
    <row r="194" spans="3:4" ht="12">
      <c r="C194" s="126"/>
      <c r="D194" s="126"/>
    </row>
    <row r="195" spans="3:4" ht="12">
      <c r="C195" s="126"/>
      <c r="D195" s="126"/>
    </row>
    <row r="196" spans="3:4" ht="12">
      <c r="C196" s="126"/>
      <c r="D196" s="126"/>
    </row>
    <row r="197" spans="3:4" ht="12">
      <c r="C197" s="126"/>
      <c r="D197" s="126"/>
    </row>
    <row r="198" spans="3:4" ht="12">
      <c r="C198" s="126"/>
      <c r="D198" s="126"/>
    </row>
    <row r="199" spans="3:4" ht="12">
      <c r="C199" s="126"/>
      <c r="D199" s="126"/>
    </row>
    <row r="200" spans="3:4" ht="12">
      <c r="C200" s="126"/>
      <c r="D200" s="126"/>
    </row>
    <row r="201" spans="3:4" ht="12">
      <c r="C201" s="126"/>
      <c r="D201" s="126"/>
    </row>
    <row r="202" spans="3:4" ht="12">
      <c r="C202" s="126"/>
      <c r="D202" s="126"/>
    </row>
    <row r="203" spans="3:4" ht="12">
      <c r="C203" s="126"/>
      <c r="D203" s="126"/>
    </row>
    <row r="204" spans="3:4" ht="12">
      <c r="C204" s="126"/>
      <c r="D204" s="126"/>
    </row>
    <row r="205" spans="3:4" ht="12">
      <c r="C205" s="126"/>
      <c r="D205" s="126"/>
    </row>
    <row r="206" spans="3:4" ht="12">
      <c r="C206" s="126"/>
      <c r="D206" s="126"/>
    </row>
    <row r="207" spans="3:4" ht="12">
      <c r="C207" s="126"/>
      <c r="D207" s="126"/>
    </row>
    <row r="208" spans="3:4" ht="12">
      <c r="C208" s="126"/>
      <c r="D208" s="126"/>
    </row>
    <row r="209" spans="3:4" ht="12">
      <c r="C209" s="126"/>
      <c r="D209" s="126"/>
    </row>
    <row r="210" spans="3:4" ht="12">
      <c r="C210" s="126"/>
      <c r="D210" s="126"/>
    </row>
    <row r="211" spans="3:4" ht="12">
      <c r="C211" s="126"/>
      <c r="D211" s="126"/>
    </row>
    <row r="212" spans="3:4" ht="12">
      <c r="C212" s="126"/>
      <c r="D212" s="126"/>
    </row>
    <row r="213" spans="3:4" ht="12">
      <c r="C213" s="126"/>
      <c r="D213" s="126"/>
    </row>
    <row r="214" spans="3:4" ht="12">
      <c r="C214" s="126"/>
      <c r="D214" s="126"/>
    </row>
    <row r="215" spans="3:4" ht="12">
      <c r="C215" s="126"/>
      <c r="D215" s="126"/>
    </row>
    <row r="216" spans="3:4" ht="12">
      <c r="C216" s="126"/>
      <c r="D216" s="126"/>
    </row>
    <row r="217" spans="3:4" ht="12">
      <c r="C217" s="126"/>
      <c r="D217" s="126"/>
    </row>
    <row r="218" spans="3:4" ht="12">
      <c r="C218" s="126"/>
      <c r="D218" s="126"/>
    </row>
  </sheetData>
  <mergeCells count="9">
    <mergeCell ref="O9:O10"/>
    <mergeCell ref="P9:P10"/>
    <mergeCell ref="A9:A10"/>
    <mergeCell ref="M1:O1"/>
    <mergeCell ref="A6:E6"/>
    <mergeCell ref="A7:D7"/>
    <mergeCell ref="H9:H10"/>
    <mergeCell ref="L6:P6"/>
    <mergeCell ref="F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15:D18 M24:N27 I24:K27 F24:G27 B24:D27 M15:N18 I15:K18 F15:G18">
      <formula1>0</formula1>
      <formula2>9999999999999990</formula2>
    </dataValidation>
  </dataValidations>
  <printOptions/>
  <pageMargins left="0.25" right="0.25" top="0.51" bottom="0.65" header="0.17" footer="0.21"/>
  <pageSetup horizontalDpi="300" verticalDpi="300" orientation="landscape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71"/>
  <sheetViews>
    <sheetView workbookViewId="0" topLeftCell="A1">
      <selection activeCell="A7" sqref="A7"/>
    </sheetView>
  </sheetViews>
  <sheetFormatPr defaultColWidth="9.140625" defaultRowHeight="12.75"/>
  <cols>
    <col min="1" max="1" width="25.00390625" style="8" customWidth="1"/>
    <col min="2" max="2" width="11.28125" style="8" customWidth="1"/>
    <col min="3" max="3" width="9.57421875" style="8" customWidth="1"/>
    <col min="4" max="4" width="10.57421875" style="8" customWidth="1"/>
    <col min="5" max="5" width="10.140625" style="8" customWidth="1"/>
    <col min="6" max="16384" width="9.140625" style="8" customWidth="1"/>
  </cols>
  <sheetData>
    <row r="1" spans="1:6" s="74" customFormat="1" ht="25.5" customHeight="1">
      <c r="A1" s="73"/>
      <c r="B1" s="73"/>
      <c r="C1" s="73"/>
      <c r="D1" s="73"/>
      <c r="E1" s="297" t="s">
        <v>261</v>
      </c>
      <c r="F1" s="297"/>
    </row>
    <row r="3" spans="1:5" ht="15" customHeight="1">
      <c r="A3" s="301" t="s">
        <v>186</v>
      </c>
      <c r="B3" s="301"/>
      <c r="C3" s="301"/>
      <c r="D3" s="301"/>
      <c r="E3" s="45"/>
    </row>
    <row r="4" spans="1:5" ht="14.25">
      <c r="A4" s="298" t="s">
        <v>187</v>
      </c>
      <c r="B4" s="298"/>
      <c r="C4" s="298"/>
      <c r="D4" s="298"/>
      <c r="E4" s="45"/>
    </row>
    <row r="5" spans="1:5" ht="12.75">
      <c r="A5" s="45"/>
      <c r="B5" s="299"/>
      <c r="C5" s="300"/>
      <c r="D5" s="300"/>
      <c r="E5" s="45"/>
    </row>
    <row r="6" spans="1:7" ht="12.75">
      <c r="A6" s="46" t="s">
        <v>397</v>
      </c>
      <c r="B6" s="46"/>
      <c r="C6" s="46"/>
      <c r="D6" s="302" t="s">
        <v>395</v>
      </c>
      <c r="E6" s="302"/>
      <c r="F6" s="302"/>
      <c r="G6" s="302"/>
    </row>
    <row r="7" ht="12.75">
      <c r="A7" s="53" t="s">
        <v>427</v>
      </c>
    </row>
    <row r="8" ht="12.75">
      <c r="B8" s="47" t="s">
        <v>158</v>
      </c>
    </row>
    <row r="9" spans="1:6" ht="13.5" customHeight="1">
      <c r="A9" s="49" t="s">
        <v>159</v>
      </c>
      <c r="B9" s="48"/>
      <c r="F9" s="110" t="s">
        <v>128</v>
      </c>
    </row>
    <row r="10" spans="1:6" ht="13.5" customHeight="1">
      <c r="A10" s="289" t="s">
        <v>160</v>
      </c>
      <c r="B10" s="289" t="s">
        <v>161</v>
      </c>
      <c r="C10" s="303" t="s">
        <v>162</v>
      </c>
      <c r="D10" s="304"/>
      <c r="E10" s="304"/>
      <c r="F10" s="304"/>
    </row>
    <row r="11" spans="1:6" ht="25.5">
      <c r="A11" s="289"/>
      <c r="B11" s="289"/>
      <c r="C11" s="12" t="s">
        <v>163</v>
      </c>
      <c r="D11" s="12" t="s">
        <v>164</v>
      </c>
      <c r="E11" s="88" t="s">
        <v>165</v>
      </c>
      <c r="F11" s="88" t="s">
        <v>166</v>
      </c>
    </row>
    <row r="12" spans="1:6" s="69" customFormat="1" ht="12.75">
      <c r="A12" s="111" t="s">
        <v>6</v>
      </c>
      <c r="B12" s="88">
        <v>1</v>
      </c>
      <c r="C12" s="88">
        <v>2</v>
      </c>
      <c r="D12" s="88">
        <v>3</v>
      </c>
      <c r="E12" s="111">
        <v>4</v>
      </c>
      <c r="F12" s="111">
        <v>5</v>
      </c>
    </row>
    <row r="13" spans="1:6" ht="12.75">
      <c r="A13" s="89" t="s">
        <v>263</v>
      </c>
      <c r="B13" s="72" t="s">
        <v>158</v>
      </c>
      <c r="C13" s="72" t="s">
        <v>158</v>
      </c>
      <c r="D13" s="72" t="s">
        <v>158</v>
      </c>
      <c r="E13" s="10"/>
      <c r="F13" s="10"/>
    </row>
    <row r="14" spans="1:6" ht="25.5">
      <c r="A14" s="72" t="s">
        <v>264</v>
      </c>
      <c r="B14" s="72">
        <v>0</v>
      </c>
      <c r="C14" s="72">
        <v>0</v>
      </c>
      <c r="D14" s="72">
        <v>0</v>
      </c>
      <c r="E14" s="10">
        <v>0</v>
      </c>
      <c r="F14" s="10">
        <v>0</v>
      </c>
    </row>
    <row r="15" spans="1:6" ht="25.5">
      <c r="A15" s="72" t="s">
        <v>265</v>
      </c>
      <c r="B15" s="72">
        <v>0</v>
      </c>
      <c r="C15" s="72">
        <v>0</v>
      </c>
      <c r="D15" s="72">
        <v>0</v>
      </c>
      <c r="E15" s="10">
        <v>0</v>
      </c>
      <c r="F15" s="10">
        <v>0</v>
      </c>
    </row>
    <row r="16" spans="1:6" ht="25.5">
      <c r="A16" s="99" t="s">
        <v>266</v>
      </c>
      <c r="B16" s="72">
        <v>0</v>
      </c>
      <c r="C16" s="72">
        <v>0</v>
      </c>
      <c r="D16" s="72">
        <v>0</v>
      </c>
      <c r="E16" s="10">
        <v>0</v>
      </c>
      <c r="F16" s="10">
        <v>0</v>
      </c>
    </row>
    <row r="17" spans="1:6" ht="12.75">
      <c r="A17" s="72" t="s">
        <v>267</v>
      </c>
      <c r="B17" s="72">
        <v>0</v>
      </c>
      <c r="C17" s="72">
        <v>0</v>
      </c>
      <c r="D17" s="72">
        <v>0</v>
      </c>
      <c r="E17" s="10">
        <v>0</v>
      </c>
      <c r="F17" s="10">
        <v>0</v>
      </c>
    </row>
    <row r="18" spans="1:6" ht="12.75">
      <c r="A18" s="72" t="s">
        <v>268</v>
      </c>
      <c r="B18" s="72">
        <v>0</v>
      </c>
      <c r="C18" s="72">
        <v>0</v>
      </c>
      <c r="D18" s="72">
        <v>0</v>
      </c>
      <c r="E18" s="10">
        <v>0</v>
      </c>
      <c r="F18" s="10">
        <v>0</v>
      </c>
    </row>
    <row r="19" spans="1:6" ht="25.5">
      <c r="A19" s="72" t="s">
        <v>269</v>
      </c>
      <c r="B19" s="72">
        <v>0</v>
      </c>
      <c r="C19" s="72">
        <v>0</v>
      </c>
      <c r="D19" s="72">
        <v>0</v>
      </c>
      <c r="E19" s="10">
        <v>0</v>
      </c>
      <c r="F19" s="10">
        <v>0</v>
      </c>
    </row>
    <row r="20" spans="1:6" ht="12.75">
      <c r="A20" s="72" t="s">
        <v>270</v>
      </c>
      <c r="B20" s="72">
        <v>2756</v>
      </c>
      <c r="C20" s="72">
        <v>2756</v>
      </c>
      <c r="D20" s="72">
        <v>0</v>
      </c>
      <c r="E20" s="10">
        <v>0</v>
      </c>
      <c r="F20" s="10">
        <v>0</v>
      </c>
    </row>
    <row r="21" spans="1:6" ht="25.5">
      <c r="A21" s="72" t="s">
        <v>289</v>
      </c>
      <c r="B21" s="72">
        <v>0</v>
      </c>
      <c r="C21" s="72" t="s">
        <v>158</v>
      </c>
      <c r="D21" s="72" t="s">
        <v>158</v>
      </c>
      <c r="E21" s="10"/>
      <c r="F21" s="10">
        <v>0</v>
      </c>
    </row>
    <row r="22" spans="1:6" ht="12.75">
      <c r="A22" s="72" t="s">
        <v>180</v>
      </c>
      <c r="B22" s="72">
        <v>0</v>
      </c>
      <c r="C22" s="72">
        <v>0</v>
      </c>
      <c r="D22" s="72">
        <v>0</v>
      </c>
      <c r="E22" s="10">
        <v>0</v>
      </c>
      <c r="F22" s="10">
        <v>0</v>
      </c>
    </row>
    <row r="23" spans="1:6" ht="12.75">
      <c r="A23" s="72" t="s">
        <v>271</v>
      </c>
      <c r="B23" s="72">
        <v>0</v>
      </c>
      <c r="C23" s="72">
        <v>0</v>
      </c>
      <c r="D23" s="72">
        <v>0</v>
      </c>
      <c r="E23" s="10">
        <v>0</v>
      </c>
      <c r="F23" s="10">
        <v>0</v>
      </c>
    </row>
    <row r="24" spans="1:6" ht="25.5">
      <c r="A24" s="72" t="s">
        <v>272</v>
      </c>
      <c r="B24" s="72">
        <v>100000</v>
      </c>
      <c r="C24" s="72">
        <v>100000</v>
      </c>
      <c r="D24" s="72"/>
      <c r="E24" s="10">
        <v>0</v>
      </c>
      <c r="F24" s="10">
        <v>0</v>
      </c>
    </row>
    <row r="25" spans="1:6" ht="12.75">
      <c r="A25" s="99" t="s">
        <v>182</v>
      </c>
      <c r="B25" s="72">
        <v>0</v>
      </c>
      <c r="C25" s="72">
        <v>0</v>
      </c>
      <c r="D25" s="72">
        <v>0</v>
      </c>
      <c r="E25" s="10">
        <v>0</v>
      </c>
      <c r="F25" s="10">
        <v>0</v>
      </c>
    </row>
    <row r="26" spans="1:6" ht="25.5">
      <c r="A26" s="99" t="s">
        <v>181</v>
      </c>
      <c r="B26" s="72">
        <v>0</v>
      </c>
      <c r="C26" s="72">
        <v>0</v>
      </c>
      <c r="D26" s="72">
        <v>0</v>
      </c>
      <c r="E26" s="10">
        <v>0</v>
      </c>
      <c r="F26" s="10">
        <v>0</v>
      </c>
    </row>
    <row r="27" spans="1:6" ht="12.75">
      <c r="A27" s="99" t="s">
        <v>183</v>
      </c>
      <c r="B27" s="72">
        <v>0</v>
      </c>
      <c r="C27" s="72">
        <v>0</v>
      </c>
      <c r="D27" s="72">
        <v>0</v>
      </c>
      <c r="E27" s="10">
        <v>0</v>
      </c>
      <c r="F27" s="10">
        <v>0</v>
      </c>
    </row>
    <row r="28" spans="1:6" ht="12.75">
      <c r="A28" s="99" t="s">
        <v>20</v>
      </c>
      <c r="B28" s="72">
        <f>B24</f>
        <v>100000</v>
      </c>
      <c r="C28" s="72">
        <v>100000</v>
      </c>
      <c r="D28" s="72">
        <f>D24</f>
        <v>0</v>
      </c>
      <c r="E28" s="10">
        <v>0</v>
      </c>
      <c r="F28" s="10">
        <v>0</v>
      </c>
    </row>
    <row r="29" spans="1:6" ht="12.75">
      <c r="A29" s="89" t="s">
        <v>167</v>
      </c>
      <c r="B29" s="72">
        <f>B24+B20</f>
        <v>102756</v>
      </c>
      <c r="C29" s="72">
        <f>C24+C20</f>
        <v>102756</v>
      </c>
      <c r="D29" s="72">
        <f>D24+D20</f>
        <v>0</v>
      </c>
      <c r="E29" s="10">
        <f>E20</f>
        <v>0</v>
      </c>
      <c r="F29" s="10">
        <f>F21</f>
        <v>0</v>
      </c>
    </row>
    <row r="30" spans="1:6" ht="12.75">
      <c r="A30" s="112"/>
      <c r="B30" s="47"/>
      <c r="C30" s="47"/>
      <c r="D30" s="47"/>
      <c r="E30" s="48"/>
      <c r="F30" s="48"/>
    </row>
    <row r="31" spans="1:7" ht="12.75">
      <c r="A31" s="49" t="s">
        <v>287</v>
      </c>
      <c r="G31" s="68" t="s">
        <v>262</v>
      </c>
    </row>
    <row r="32" spans="1:7" ht="18.75" customHeight="1">
      <c r="A32" s="289" t="s">
        <v>160</v>
      </c>
      <c r="B32" s="289" t="s">
        <v>168</v>
      </c>
      <c r="C32" s="289" t="s">
        <v>169</v>
      </c>
      <c r="D32" s="289"/>
      <c r="E32" s="289"/>
      <c r="F32" s="289"/>
      <c r="G32" s="289" t="s">
        <v>170</v>
      </c>
    </row>
    <row r="33" spans="1:7" ht="9.75" customHeight="1">
      <c r="A33" s="289"/>
      <c r="B33" s="289"/>
      <c r="C33" s="289"/>
      <c r="D33" s="289"/>
      <c r="E33" s="289"/>
      <c r="F33" s="289"/>
      <c r="G33" s="289"/>
    </row>
    <row r="34" spans="1:7" ht="27" customHeight="1">
      <c r="A34" s="289"/>
      <c r="B34" s="289"/>
      <c r="C34" s="80" t="s">
        <v>163</v>
      </c>
      <c r="D34" s="80" t="s">
        <v>171</v>
      </c>
      <c r="E34" s="80" t="s">
        <v>172</v>
      </c>
      <c r="F34" s="80" t="s">
        <v>173</v>
      </c>
      <c r="G34" s="289"/>
    </row>
    <row r="35" spans="1:7" s="53" customFormat="1" ht="12.75">
      <c r="A35" s="88" t="s">
        <v>6</v>
      </c>
      <c r="B35" s="88">
        <v>1</v>
      </c>
      <c r="C35" s="113">
        <v>2</v>
      </c>
      <c r="D35" s="113">
        <v>3</v>
      </c>
      <c r="E35" s="88">
        <v>4</v>
      </c>
      <c r="F35" s="88">
        <v>5</v>
      </c>
      <c r="G35" s="76">
        <v>6</v>
      </c>
    </row>
    <row r="36" spans="1:7" s="46" customFormat="1" ht="25.5">
      <c r="A36" s="89" t="s">
        <v>273</v>
      </c>
      <c r="B36" s="89" t="s">
        <v>158</v>
      </c>
      <c r="C36" s="89" t="s">
        <v>158</v>
      </c>
      <c r="D36" s="89" t="s">
        <v>158</v>
      </c>
      <c r="E36" s="89" t="s">
        <v>158</v>
      </c>
      <c r="F36" s="12"/>
      <c r="G36" s="12"/>
    </row>
    <row r="37" spans="1:7" ht="12.75">
      <c r="A37" s="99" t="s">
        <v>274</v>
      </c>
      <c r="B37" s="72">
        <v>0</v>
      </c>
      <c r="C37" s="72">
        <v>0</v>
      </c>
      <c r="D37" s="72">
        <v>0</v>
      </c>
      <c r="E37" s="72">
        <v>0</v>
      </c>
      <c r="F37" s="10">
        <v>0</v>
      </c>
      <c r="G37" s="10">
        <v>0</v>
      </c>
    </row>
    <row r="38" spans="1:7" ht="25.5">
      <c r="A38" s="72" t="s">
        <v>369</v>
      </c>
      <c r="B38" s="72">
        <v>0</v>
      </c>
      <c r="C38" s="72">
        <v>0</v>
      </c>
      <c r="D38" s="72">
        <v>0</v>
      </c>
      <c r="E38" s="72">
        <v>0</v>
      </c>
      <c r="F38" s="10">
        <v>0</v>
      </c>
      <c r="G38" s="10">
        <v>0</v>
      </c>
    </row>
    <row r="39" spans="1:7" ht="12.75">
      <c r="A39" s="99" t="s">
        <v>283</v>
      </c>
      <c r="B39" s="72">
        <v>0</v>
      </c>
      <c r="C39" s="72">
        <v>0</v>
      </c>
      <c r="D39" s="72">
        <v>0</v>
      </c>
      <c r="E39" s="72">
        <v>0</v>
      </c>
      <c r="F39" s="10">
        <v>0</v>
      </c>
      <c r="G39" s="10">
        <v>0</v>
      </c>
    </row>
    <row r="40" spans="1:7" ht="25.5">
      <c r="A40" s="72" t="s">
        <v>275</v>
      </c>
      <c r="B40" s="72">
        <v>634</v>
      </c>
      <c r="C40" s="72">
        <v>634</v>
      </c>
      <c r="D40" s="72">
        <v>0</v>
      </c>
      <c r="E40" s="72">
        <v>0</v>
      </c>
      <c r="F40" s="10">
        <v>0</v>
      </c>
      <c r="G40" s="10">
        <v>0</v>
      </c>
    </row>
    <row r="41" spans="1:7" ht="27" customHeight="1">
      <c r="A41" s="99" t="s">
        <v>276</v>
      </c>
      <c r="B41" s="72">
        <v>0</v>
      </c>
      <c r="C41" s="72">
        <v>0</v>
      </c>
      <c r="D41" s="72">
        <v>0</v>
      </c>
      <c r="E41" s="72">
        <v>0</v>
      </c>
      <c r="F41" s="10">
        <v>0</v>
      </c>
      <c r="G41" s="10">
        <v>0</v>
      </c>
    </row>
    <row r="42" spans="1:7" ht="12.75">
      <c r="A42" s="72" t="s">
        <v>277</v>
      </c>
      <c r="B42" s="72">
        <v>0</v>
      </c>
      <c r="C42" s="72">
        <v>0</v>
      </c>
      <c r="D42" s="72">
        <v>0</v>
      </c>
      <c r="E42" s="72">
        <v>0</v>
      </c>
      <c r="F42" s="10">
        <v>0</v>
      </c>
      <c r="G42" s="10">
        <v>0</v>
      </c>
    </row>
    <row r="43" spans="1:7" ht="25.5">
      <c r="A43" s="72" t="s">
        <v>290</v>
      </c>
      <c r="B43" s="72">
        <v>0</v>
      </c>
      <c r="C43" s="72">
        <v>0</v>
      </c>
      <c r="D43" s="72">
        <v>0</v>
      </c>
      <c r="E43" s="72">
        <v>0</v>
      </c>
      <c r="F43" s="10">
        <v>0</v>
      </c>
      <c r="G43" s="10">
        <v>0</v>
      </c>
    </row>
    <row r="44" spans="1:7" ht="12.75">
      <c r="A44" s="72" t="s">
        <v>180</v>
      </c>
      <c r="B44" s="72">
        <v>0</v>
      </c>
      <c r="C44" s="72">
        <v>0</v>
      </c>
      <c r="D44" s="72">
        <v>0</v>
      </c>
      <c r="E44" s="72">
        <v>0</v>
      </c>
      <c r="F44" s="10">
        <v>0</v>
      </c>
      <c r="G44" s="10">
        <v>0</v>
      </c>
    </row>
    <row r="45" spans="1:7" ht="12.75">
      <c r="A45" s="72" t="s">
        <v>184</v>
      </c>
      <c r="B45" s="72">
        <v>0</v>
      </c>
      <c r="C45" s="72">
        <v>0</v>
      </c>
      <c r="D45" s="72">
        <v>0</v>
      </c>
      <c r="E45" s="72">
        <v>0</v>
      </c>
      <c r="F45" s="10">
        <v>0</v>
      </c>
      <c r="G45" s="10">
        <v>0</v>
      </c>
    </row>
    <row r="46" spans="1:7" ht="12.75">
      <c r="A46" s="47"/>
      <c r="B46" s="47"/>
      <c r="C46" s="47"/>
      <c r="D46" s="47"/>
      <c r="E46" s="47"/>
      <c r="F46" s="48"/>
      <c r="G46" s="48"/>
    </row>
    <row r="47" spans="1:7" ht="12.75">
      <c r="A47" s="47"/>
      <c r="B47" s="47"/>
      <c r="C47" s="47"/>
      <c r="D47" s="47"/>
      <c r="E47" s="47"/>
      <c r="F47" s="48"/>
      <c r="G47" s="48"/>
    </row>
    <row r="48" spans="1:7" s="46" customFormat="1" ht="12.75">
      <c r="A48" s="88" t="s">
        <v>6</v>
      </c>
      <c r="B48" s="88">
        <v>1</v>
      </c>
      <c r="C48" s="113">
        <v>2</v>
      </c>
      <c r="D48" s="113">
        <v>3</v>
      </c>
      <c r="E48" s="88">
        <v>4</v>
      </c>
      <c r="F48" s="88">
        <v>5</v>
      </c>
      <c r="G48" s="90">
        <v>6</v>
      </c>
    </row>
    <row r="49" spans="1:7" ht="25.5">
      <c r="A49" s="72" t="s">
        <v>278</v>
      </c>
      <c r="B49" s="72">
        <v>0</v>
      </c>
      <c r="C49" s="72">
        <v>0</v>
      </c>
      <c r="D49" s="72">
        <v>0</v>
      </c>
      <c r="E49" s="72">
        <v>0</v>
      </c>
      <c r="F49" s="10">
        <v>0</v>
      </c>
      <c r="G49" s="10">
        <v>0</v>
      </c>
    </row>
    <row r="50" spans="1:7" ht="25.5">
      <c r="A50" s="72" t="s">
        <v>279</v>
      </c>
      <c r="B50" s="72">
        <v>0</v>
      </c>
      <c r="C50" s="72">
        <v>0</v>
      </c>
      <c r="D50" s="72">
        <v>0</v>
      </c>
      <c r="E50" s="72">
        <v>0</v>
      </c>
      <c r="F50" s="10">
        <v>0</v>
      </c>
      <c r="G50" s="10">
        <v>0</v>
      </c>
    </row>
    <row r="51" spans="1:7" ht="25.5">
      <c r="A51" s="72" t="s">
        <v>280</v>
      </c>
      <c r="B51" s="72">
        <v>3917</v>
      </c>
      <c r="C51" s="72">
        <v>3917</v>
      </c>
      <c r="D51" s="72">
        <v>0</v>
      </c>
      <c r="E51" s="72">
        <v>0</v>
      </c>
      <c r="F51" s="10">
        <v>0</v>
      </c>
      <c r="G51" s="10">
        <f>SUM(C51+D51+E51+F51)</f>
        <v>3917</v>
      </c>
    </row>
    <row r="52" spans="1:7" ht="25.5">
      <c r="A52" s="72" t="s">
        <v>281</v>
      </c>
      <c r="B52" s="72">
        <v>23</v>
      </c>
      <c r="C52" s="72">
        <v>23</v>
      </c>
      <c r="D52" s="72">
        <v>0</v>
      </c>
      <c r="E52" s="72">
        <v>0</v>
      </c>
      <c r="F52" s="10">
        <v>0</v>
      </c>
      <c r="G52" s="10">
        <v>0</v>
      </c>
    </row>
    <row r="53" spans="1:7" ht="25.5">
      <c r="A53" s="72" t="s">
        <v>291</v>
      </c>
      <c r="B53" s="72">
        <v>5000</v>
      </c>
      <c r="C53" s="72">
        <v>5000</v>
      </c>
      <c r="D53" s="72">
        <v>0</v>
      </c>
      <c r="E53" s="72">
        <v>0</v>
      </c>
      <c r="F53" s="10">
        <v>0</v>
      </c>
      <c r="G53" s="10">
        <f>SUM(C53+D53+E53+F53)</f>
        <v>5000</v>
      </c>
    </row>
    <row r="54" spans="1:7" ht="12.75">
      <c r="A54" s="72" t="s">
        <v>282</v>
      </c>
      <c r="B54" s="72" t="s">
        <v>158</v>
      </c>
      <c r="C54" s="72" t="s">
        <v>158</v>
      </c>
      <c r="D54" s="72" t="s">
        <v>158</v>
      </c>
      <c r="E54" s="72" t="s">
        <v>158</v>
      </c>
      <c r="F54" s="10"/>
      <c r="G54" s="10"/>
    </row>
    <row r="55" spans="1:7" ht="13.5" customHeight="1">
      <c r="A55" s="89" t="s">
        <v>185</v>
      </c>
      <c r="B55" s="142">
        <f>B37+B38+B40+B41+B42+B43+B49+B50+B51+B52+B53</f>
        <v>9574</v>
      </c>
      <c r="C55" s="72">
        <f>C53+C52+C51+C40</f>
        <v>9574</v>
      </c>
      <c r="D55" s="72">
        <f>D40</f>
        <v>0</v>
      </c>
      <c r="E55" s="72">
        <v>0</v>
      </c>
      <c r="F55" s="10">
        <v>0</v>
      </c>
      <c r="G55" s="10">
        <f>G53+G52+G51+G40</f>
        <v>8917</v>
      </c>
    </row>
    <row r="56" ht="12.75">
      <c r="A56" s="47"/>
    </row>
    <row r="57" ht="12.75">
      <c r="A57" s="47"/>
    </row>
    <row r="58" ht="12.75">
      <c r="A58" s="47"/>
    </row>
    <row r="59" spans="1:5" ht="13.5" customHeight="1">
      <c r="A59" s="49" t="s">
        <v>288</v>
      </c>
      <c r="B59" s="49"/>
      <c r="E59" s="114" t="s">
        <v>128</v>
      </c>
    </row>
    <row r="60" spans="1:5" s="70" customFormat="1" ht="35.25" customHeight="1">
      <c r="A60" s="80" t="s">
        <v>160</v>
      </c>
      <c r="B60" s="80" t="s">
        <v>174</v>
      </c>
      <c r="C60" s="80" t="s">
        <v>175</v>
      </c>
      <c r="D60" s="80" t="s">
        <v>176</v>
      </c>
      <c r="E60" s="80" t="s">
        <v>177</v>
      </c>
    </row>
    <row r="61" spans="1:6" s="53" customFormat="1" ht="12.75">
      <c r="A61" s="88" t="s">
        <v>6</v>
      </c>
      <c r="B61" s="88">
        <v>1</v>
      </c>
      <c r="C61" s="88">
        <v>2</v>
      </c>
      <c r="D61" s="88">
        <v>3</v>
      </c>
      <c r="E61" s="88">
        <v>4</v>
      </c>
      <c r="F61" s="46"/>
    </row>
    <row r="62" spans="1:5" ht="25.5">
      <c r="A62" s="72" t="s">
        <v>284</v>
      </c>
      <c r="B62" s="72">
        <v>0</v>
      </c>
      <c r="C62" s="72">
        <v>0</v>
      </c>
      <c r="D62" s="72">
        <v>0</v>
      </c>
      <c r="E62" s="72">
        <v>0</v>
      </c>
    </row>
    <row r="63" spans="1:5" ht="25.5">
      <c r="A63" s="72" t="s">
        <v>285</v>
      </c>
      <c r="B63" s="72">
        <v>0</v>
      </c>
      <c r="C63" s="72">
        <v>0</v>
      </c>
      <c r="D63" s="72">
        <v>0</v>
      </c>
      <c r="E63" s="72">
        <v>0</v>
      </c>
    </row>
    <row r="64" spans="1:5" ht="12.75">
      <c r="A64" s="72" t="s">
        <v>286</v>
      </c>
      <c r="B64" s="72">
        <v>0</v>
      </c>
      <c r="C64" s="72">
        <v>0</v>
      </c>
      <c r="D64" s="72">
        <v>0</v>
      </c>
      <c r="E64" s="72">
        <v>0</v>
      </c>
    </row>
    <row r="65" spans="1:6" ht="12.75">
      <c r="A65" s="89" t="s">
        <v>178</v>
      </c>
      <c r="B65" s="72">
        <v>0</v>
      </c>
      <c r="C65" s="72">
        <v>0</v>
      </c>
      <c r="D65" s="72">
        <v>0</v>
      </c>
      <c r="E65" s="72">
        <v>0</v>
      </c>
      <c r="F65" s="48"/>
    </row>
    <row r="66" spans="1:6" ht="27" customHeight="1">
      <c r="A66" s="305" t="s">
        <v>370</v>
      </c>
      <c r="B66" s="306"/>
      <c r="C66" s="306"/>
      <c r="D66" s="306"/>
      <c r="E66" s="306"/>
      <c r="F66" s="71"/>
    </row>
    <row r="69" spans="1:5" ht="12.75">
      <c r="A69" s="8" t="s">
        <v>424</v>
      </c>
      <c r="B69" s="278" t="s">
        <v>179</v>
      </c>
      <c r="C69" s="278"/>
      <c r="D69" s="278" t="s">
        <v>414</v>
      </c>
      <c r="E69" s="278"/>
    </row>
    <row r="71" spans="4:5" ht="12.75">
      <c r="D71" s="278" t="s">
        <v>415</v>
      </c>
      <c r="E71" s="278"/>
    </row>
  </sheetData>
  <mergeCells count="16">
    <mergeCell ref="A32:A34"/>
    <mergeCell ref="B32:B34"/>
    <mergeCell ref="D71:E71"/>
    <mergeCell ref="A66:E66"/>
    <mergeCell ref="B69:C69"/>
    <mergeCell ref="D69:E69"/>
    <mergeCell ref="E1:F1"/>
    <mergeCell ref="C32:F33"/>
    <mergeCell ref="A4:D4"/>
    <mergeCell ref="B5:D5"/>
    <mergeCell ref="A3:D3"/>
    <mergeCell ref="D6:G6"/>
    <mergeCell ref="G32:G34"/>
    <mergeCell ref="C10:F10"/>
    <mergeCell ref="B10:B11"/>
    <mergeCell ref="A10:A11"/>
  </mergeCells>
  <printOptions/>
  <pageMargins left="0.75" right="0.75" top="0.55" bottom="0.63" header="0.26" footer="0.5"/>
  <pageSetup horizontalDpi="300" verticalDpi="3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110"/>
  <sheetViews>
    <sheetView workbookViewId="0" topLeftCell="A1">
      <selection activeCell="A6" sqref="A6:B6"/>
    </sheetView>
  </sheetViews>
  <sheetFormatPr defaultColWidth="9.140625" defaultRowHeight="12.75"/>
  <cols>
    <col min="1" max="1" width="15.140625" style="132" customWidth="1"/>
    <col min="2" max="2" width="14.7109375" style="132" customWidth="1"/>
    <col min="3" max="3" width="10.00390625" style="132" bestFit="1" customWidth="1"/>
    <col min="4" max="4" width="6.8515625" style="132" customWidth="1"/>
    <col min="5" max="5" width="6.421875" style="132" customWidth="1"/>
    <col min="6" max="6" width="7.00390625" style="132" customWidth="1"/>
    <col min="7" max="7" width="8.00390625" style="132" customWidth="1"/>
    <col min="8" max="8" width="7.57421875" style="132" customWidth="1"/>
    <col min="9" max="9" width="8.28125" style="132" customWidth="1"/>
    <col min="10" max="10" width="8.00390625" style="132" customWidth="1"/>
    <col min="11" max="11" width="9.00390625" style="133" bestFit="1" customWidth="1"/>
    <col min="12" max="12" width="8.140625" style="133" customWidth="1"/>
    <col min="13" max="13" width="6.7109375" style="133" customWidth="1"/>
    <col min="14" max="14" width="6.57421875" style="132" customWidth="1"/>
    <col min="15" max="15" width="9.57421875" style="132" customWidth="1"/>
    <col min="16" max="16" width="12.00390625" style="132" customWidth="1"/>
    <col min="17" max="16384" width="9.140625" style="132" customWidth="1"/>
  </cols>
  <sheetData>
    <row r="1" spans="3:17" ht="24.75" customHeight="1">
      <c r="C1" s="133"/>
      <c r="D1" s="133"/>
      <c r="E1" s="133"/>
      <c r="F1" s="133"/>
      <c r="G1" s="133"/>
      <c r="H1" s="133"/>
      <c r="I1" s="133"/>
      <c r="J1" s="133"/>
      <c r="M1" s="315" t="s">
        <v>308</v>
      </c>
      <c r="N1" s="316"/>
      <c r="O1" s="310"/>
      <c r="P1" s="311"/>
      <c r="Q1" s="133"/>
    </row>
    <row r="2" spans="1:15" s="133" customFormat="1" ht="11.25">
      <c r="A2" s="51"/>
      <c r="B2" s="51"/>
      <c r="C2" s="51"/>
      <c r="D2" s="51"/>
      <c r="E2" s="51"/>
      <c r="F2" s="169"/>
      <c r="G2" s="170"/>
      <c r="H2" s="169" t="s">
        <v>186</v>
      </c>
      <c r="I2" s="170"/>
      <c r="J2" s="170"/>
      <c r="K2" s="170"/>
      <c r="L2" s="170"/>
      <c r="M2" s="51"/>
      <c r="N2" s="51"/>
      <c r="O2" s="51"/>
    </row>
    <row r="3" spans="1:16" s="133" customFormat="1" ht="11.25">
      <c r="A3" s="171"/>
      <c r="B3" s="171"/>
      <c r="C3" s="171"/>
      <c r="D3" s="171"/>
      <c r="E3" s="171"/>
      <c r="F3" s="172"/>
      <c r="G3" s="313" t="s">
        <v>371</v>
      </c>
      <c r="H3" s="314"/>
      <c r="I3" s="314"/>
      <c r="J3" s="51"/>
      <c r="K3" s="51"/>
      <c r="L3" s="51"/>
      <c r="M3" s="51"/>
      <c r="N3" s="51"/>
      <c r="O3" s="51"/>
      <c r="P3" s="51"/>
    </row>
    <row r="4" spans="1:16" s="133" customFormat="1" ht="11.2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8" s="133" customFormat="1" ht="11.25">
      <c r="A5" s="307" t="s">
        <v>392</v>
      </c>
      <c r="B5" s="263"/>
      <c r="C5" s="51"/>
      <c r="D5" s="51"/>
      <c r="E5" s="51"/>
      <c r="F5" s="173"/>
      <c r="G5" s="56"/>
      <c r="H5" s="56"/>
      <c r="I5" s="56"/>
      <c r="J5" s="174"/>
      <c r="K5" s="175"/>
      <c r="L5" s="176"/>
      <c r="M5" s="177" t="s">
        <v>395</v>
      </c>
      <c r="N5" s="176"/>
      <c r="O5" s="176"/>
      <c r="P5" s="178"/>
      <c r="Q5" s="178"/>
      <c r="R5" s="178"/>
    </row>
    <row r="6" spans="1:16" s="133" customFormat="1" ht="11.25">
      <c r="A6" s="307" t="s">
        <v>429</v>
      </c>
      <c r="B6" s="263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</row>
    <row r="7" spans="1:16" s="133" customFormat="1" ht="11.25">
      <c r="A7" s="57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</row>
    <row r="8" spans="1:16" ht="11.25">
      <c r="A8" s="179"/>
      <c r="B8" s="180"/>
      <c r="C8" s="181"/>
      <c r="D8" s="179"/>
      <c r="E8" s="179"/>
      <c r="F8" s="179"/>
      <c r="G8" s="179"/>
      <c r="H8" s="179"/>
      <c r="I8" s="55"/>
      <c r="J8" s="182" t="s">
        <v>158</v>
      </c>
      <c r="K8" s="182"/>
      <c r="L8" s="182"/>
      <c r="M8" s="182"/>
      <c r="N8" s="179"/>
      <c r="P8" s="183" t="s">
        <v>128</v>
      </c>
    </row>
    <row r="9" spans="1:17" ht="26.25" customHeight="1">
      <c r="A9" s="308" t="s">
        <v>160</v>
      </c>
      <c r="B9" s="308" t="s">
        <v>188</v>
      </c>
      <c r="C9" s="308"/>
      <c r="D9" s="308"/>
      <c r="E9" s="308"/>
      <c r="F9" s="308"/>
      <c r="G9" s="308"/>
      <c r="H9" s="308"/>
      <c r="I9" s="308"/>
      <c r="J9" s="308" t="s">
        <v>189</v>
      </c>
      <c r="K9" s="308"/>
      <c r="L9" s="308"/>
      <c r="M9" s="308"/>
      <c r="N9" s="308"/>
      <c r="O9" s="308"/>
      <c r="P9" s="308" t="s">
        <v>219</v>
      </c>
      <c r="Q9" s="321"/>
    </row>
    <row r="10" spans="1:17" ht="12.75" customHeight="1">
      <c r="A10" s="309"/>
      <c r="B10" s="308" t="s">
        <v>205</v>
      </c>
      <c r="C10" s="312" t="s">
        <v>190</v>
      </c>
      <c r="D10" s="312" t="s">
        <v>191</v>
      </c>
      <c r="E10" s="312" t="s">
        <v>192</v>
      </c>
      <c r="F10" s="312" t="s">
        <v>203</v>
      </c>
      <c r="G10" s="312" t="s">
        <v>202</v>
      </c>
      <c r="H10" s="312" t="s">
        <v>201</v>
      </c>
      <c r="I10" s="312" t="s">
        <v>204</v>
      </c>
      <c r="J10" s="308" t="s">
        <v>211</v>
      </c>
      <c r="K10" s="319" t="s">
        <v>210</v>
      </c>
      <c r="L10" s="319"/>
      <c r="M10" s="319"/>
      <c r="N10" s="319"/>
      <c r="O10" s="308" t="s">
        <v>212</v>
      </c>
      <c r="P10" s="308"/>
      <c r="Q10" s="322"/>
    </row>
    <row r="11" spans="1:17" ht="25.5" customHeight="1">
      <c r="A11" s="309"/>
      <c r="B11" s="308"/>
      <c r="C11" s="312"/>
      <c r="D11" s="312"/>
      <c r="E11" s="312"/>
      <c r="F11" s="312"/>
      <c r="G11" s="312"/>
      <c r="H11" s="312"/>
      <c r="I11" s="312"/>
      <c r="J11" s="308"/>
      <c r="K11" s="312" t="s">
        <v>193</v>
      </c>
      <c r="L11" s="312"/>
      <c r="M11" s="312" t="s">
        <v>194</v>
      </c>
      <c r="N11" s="312"/>
      <c r="O11" s="308"/>
      <c r="P11" s="308"/>
      <c r="Q11" s="322"/>
    </row>
    <row r="12" spans="1:17" ht="8.25" customHeight="1">
      <c r="A12" s="309"/>
      <c r="B12" s="308"/>
      <c r="C12" s="312"/>
      <c r="D12" s="312"/>
      <c r="E12" s="312"/>
      <c r="F12" s="312"/>
      <c r="G12" s="312"/>
      <c r="H12" s="312"/>
      <c r="I12" s="312"/>
      <c r="J12" s="308"/>
      <c r="K12" s="309"/>
      <c r="L12" s="309"/>
      <c r="M12" s="309"/>
      <c r="N12" s="309"/>
      <c r="O12" s="308"/>
      <c r="P12" s="308"/>
      <c r="Q12" s="322"/>
    </row>
    <row r="13" spans="1:17" ht="70.5" customHeight="1">
      <c r="A13" s="309"/>
      <c r="B13" s="308"/>
      <c r="C13" s="317"/>
      <c r="D13" s="317"/>
      <c r="E13" s="312"/>
      <c r="F13" s="317"/>
      <c r="G13" s="312"/>
      <c r="H13" s="312"/>
      <c r="I13" s="312"/>
      <c r="J13" s="323"/>
      <c r="K13" s="90" t="s">
        <v>110</v>
      </c>
      <c r="L13" s="90" t="s">
        <v>111</v>
      </c>
      <c r="M13" s="90" t="s">
        <v>110</v>
      </c>
      <c r="N13" s="90" t="s">
        <v>111</v>
      </c>
      <c r="O13" s="308"/>
      <c r="P13" s="308"/>
      <c r="Q13" s="322"/>
    </row>
    <row r="14" spans="1:16" s="186" customFormat="1" ht="17.25" customHeight="1">
      <c r="A14" s="184" t="s">
        <v>6</v>
      </c>
      <c r="B14" s="184">
        <v>1</v>
      </c>
      <c r="C14" s="184">
        <v>2</v>
      </c>
      <c r="D14" s="184">
        <v>3</v>
      </c>
      <c r="E14" s="185">
        <v>4</v>
      </c>
      <c r="F14" s="184">
        <v>5</v>
      </c>
      <c r="G14" s="185">
        <v>6</v>
      </c>
      <c r="H14" s="185">
        <v>7</v>
      </c>
      <c r="I14" s="185">
        <v>8</v>
      </c>
      <c r="J14" s="184">
        <v>10</v>
      </c>
      <c r="K14" s="185" t="s">
        <v>206</v>
      </c>
      <c r="L14" s="185" t="s">
        <v>207</v>
      </c>
      <c r="M14" s="185" t="s">
        <v>208</v>
      </c>
      <c r="N14" s="185" t="s">
        <v>209</v>
      </c>
      <c r="O14" s="185">
        <v>13</v>
      </c>
      <c r="P14" s="185">
        <v>14</v>
      </c>
    </row>
    <row r="15" spans="1:16" ht="25.5" customHeight="1">
      <c r="A15" s="187" t="s">
        <v>292</v>
      </c>
      <c r="B15" s="188"/>
      <c r="C15" s="189" t="s">
        <v>158</v>
      </c>
      <c r="D15" s="189" t="s">
        <v>158</v>
      </c>
      <c r="E15" s="189"/>
      <c r="F15" s="189" t="s">
        <v>158</v>
      </c>
      <c r="G15" s="189"/>
      <c r="H15" s="189"/>
      <c r="I15" s="189"/>
      <c r="J15" s="189" t="s">
        <v>158</v>
      </c>
      <c r="K15" s="189" t="s">
        <v>158</v>
      </c>
      <c r="L15" s="189"/>
      <c r="M15" s="189"/>
      <c r="N15" s="189" t="s">
        <v>158</v>
      </c>
      <c r="O15" s="189" t="s">
        <v>158</v>
      </c>
      <c r="P15" s="190"/>
    </row>
    <row r="16" spans="1:16" ht="21" customHeight="1">
      <c r="A16" s="191" t="s">
        <v>383</v>
      </c>
      <c r="B16" s="189">
        <v>0</v>
      </c>
      <c r="C16" s="189">
        <v>0</v>
      </c>
      <c r="D16" s="189">
        <v>0</v>
      </c>
      <c r="E16" s="189">
        <v>0</v>
      </c>
      <c r="F16" s="189">
        <v>0</v>
      </c>
      <c r="G16" s="189">
        <v>0</v>
      </c>
      <c r="H16" s="189">
        <v>0</v>
      </c>
      <c r="I16" s="189">
        <v>0</v>
      </c>
      <c r="J16" s="189">
        <v>0</v>
      </c>
      <c r="K16" s="189">
        <v>0</v>
      </c>
      <c r="L16" s="189">
        <v>0</v>
      </c>
      <c r="M16" s="189">
        <v>0</v>
      </c>
      <c r="N16" s="189">
        <v>0</v>
      </c>
      <c r="O16" s="189">
        <v>0</v>
      </c>
      <c r="P16" s="190">
        <v>0</v>
      </c>
    </row>
    <row r="17" spans="1:16" s="192" customFormat="1" ht="10.5">
      <c r="A17" s="187"/>
      <c r="B17" s="187">
        <v>0</v>
      </c>
      <c r="C17" s="187">
        <v>0</v>
      </c>
      <c r="D17" s="187">
        <v>0</v>
      </c>
      <c r="E17" s="187">
        <v>0</v>
      </c>
      <c r="F17" s="187">
        <v>0</v>
      </c>
      <c r="G17" s="187">
        <v>0</v>
      </c>
      <c r="H17" s="187">
        <v>0</v>
      </c>
      <c r="I17" s="187">
        <v>0</v>
      </c>
      <c r="J17" s="187">
        <v>0</v>
      </c>
      <c r="K17" s="187">
        <v>0</v>
      </c>
      <c r="L17" s="187">
        <v>0</v>
      </c>
      <c r="M17" s="187">
        <v>0</v>
      </c>
      <c r="N17" s="187">
        <v>0</v>
      </c>
      <c r="O17" s="187">
        <v>0</v>
      </c>
      <c r="P17" s="34">
        <v>0</v>
      </c>
    </row>
    <row r="18" spans="1:16" s="192" customFormat="1" ht="10.5">
      <c r="A18" s="193" t="s">
        <v>213</v>
      </c>
      <c r="B18" s="187">
        <v>0</v>
      </c>
      <c r="C18" s="187">
        <v>0</v>
      </c>
      <c r="D18" s="187">
        <v>0</v>
      </c>
      <c r="E18" s="187">
        <v>0</v>
      </c>
      <c r="F18" s="187">
        <v>0</v>
      </c>
      <c r="G18" s="187">
        <v>0</v>
      </c>
      <c r="H18" s="187">
        <v>0</v>
      </c>
      <c r="I18" s="187">
        <v>0</v>
      </c>
      <c r="J18" s="187">
        <v>0</v>
      </c>
      <c r="K18" s="187">
        <v>0</v>
      </c>
      <c r="L18" s="187">
        <v>0</v>
      </c>
      <c r="M18" s="187">
        <v>0</v>
      </c>
      <c r="N18" s="187">
        <v>0</v>
      </c>
      <c r="O18" s="187">
        <v>0</v>
      </c>
      <c r="P18" s="34">
        <v>0</v>
      </c>
    </row>
    <row r="19" spans="1:16" ht="11.25">
      <c r="A19" s="189" t="s">
        <v>293</v>
      </c>
      <c r="B19" s="189"/>
      <c r="C19" s="189" t="s">
        <v>158</v>
      </c>
      <c r="D19" s="189" t="s">
        <v>158</v>
      </c>
      <c r="E19" s="189"/>
      <c r="F19" s="189" t="s">
        <v>158</v>
      </c>
      <c r="G19" s="189"/>
      <c r="H19" s="189"/>
      <c r="I19" s="189"/>
      <c r="J19" s="189" t="s">
        <v>158</v>
      </c>
      <c r="K19" s="189" t="s">
        <v>158</v>
      </c>
      <c r="L19" s="189"/>
      <c r="M19" s="189"/>
      <c r="N19" s="189" t="s">
        <v>158</v>
      </c>
      <c r="O19" s="189" t="s">
        <v>158</v>
      </c>
      <c r="P19" s="190"/>
    </row>
    <row r="20" spans="1:16" s="192" customFormat="1" ht="19.5" customHeight="1">
      <c r="A20" s="189" t="s">
        <v>195</v>
      </c>
      <c r="C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34"/>
    </row>
    <row r="21" spans="1:16" s="192" customFormat="1" ht="9.75" customHeight="1">
      <c r="A21" s="189"/>
      <c r="B21" s="191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34"/>
    </row>
    <row r="22" spans="1:16" s="192" customFormat="1" ht="18" customHeight="1">
      <c r="A22" s="189" t="s">
        <v>196</v>
      </c>
      <c r="B22" s="189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34"/>
    </row>
    <row r="23" spans="1:16" s="192" customFormat="1" ht="9.75" customHeight="1">
      <c r="A23" s="189"/>
      <c r="B23" s="189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34"/>
    </row>
    <row r="24" spans="1:16" s="192" customFormat="1" ht="11.25">
      <c r="A24" s="189" t="s">
        <v>197</v>
      </c>
      <c r="B24" s="189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34"/>
    </row>
    <row r="25" spans="1:16" s="192" customFormat="1" ht="11.25">
      <c r="A25" s="189"/>
      <c r="B25" s="189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34"/>
    </row>
    <row r="26" spans="1:16" s="192" customFormat="1" ht="11.25">
      <c r="A26" s="189" t="s">
        <v>198</v>
      </c>
      <c r="B26" s="189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34"/>
    </row>
    <row r="27" spans="1:16" s="192" customFormat="1" ht="11.25">
      <c r="A27" s="189"/>
      <c r="B27" s="189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34"/>
    </row>
    <row r="28" spans="1:16" s="192" customFormat="1" ht="10.5">
      <c r="A28" s="193" t="s">
        <v>214</v>
      </c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34"/>
    </row>
    <row r="29" spans="1:16" s="192" customFormat="1" ht="22.5">
      <c r="A29" s="189" t="s">
        <v>294</v>
      </c>
      <c r="B29" s="189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34"/>
    </row>
    <row r="30" spans="1:16" s="192" customFormat="1" ht="11.25">
      <c r="A30" s="189"/>
      <c r="C30" s="187"/>
      <c r="E30" s="187"/>
      <c r="G30" s="187"/>
      <c r="H30" s="187"/>
      <c r="I30" s="187"/>
      <c r="K30" s="187"/>
      <c r="L30" s="187"/>
      <c r="N30" s="187"/>
      <c r="O30" s="187"/>
      <c r="P30" s="187"/>
    </row>
    <row r="31" spans="1:16" s="192" customFormat="1" ht="10.5">
      <c r="A31" s="193" t="s">
        <v>215</v>
      </c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34"/>
    </row>
    <row r="32" spans="1:16" ht="56.25">
      <c r="A32" s="189" t="s">
        <v>295</v>
      </c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206"/>
      <c r="P32" s="190"/>
    </row>
    <row r="33" spans="1:16" ht="11.25">
      <c r="A33" s="188"/>
      <c r="B33" s="188"/>
      <c r="C33" s="189" t="s">
        <v>158</v>
      </c>
      <c r="D33" s="189" t="s">
        <v>158</v>
      </c>
      <c r="E33" s="189"/>
      <c r="F33" s="189" t="s">
        <v>158</v>
      </c>
      <c r="G33" s="189"/>
      <c r="H33" s="189"/>
      <c r="I33" s="189"/>
      <c r="J33" s="189" t="s">
        <v>158</v>
      </c>
      <c r="K33" s="189" t="s">
        <v>158</v>
      </c>
      <c r="L33" s="189"/>
      <c r="M33" s="189"/>
      <c r="N33" s="189" t="s">
        <v>158</v>
      </c>
      <c r="O33" s="189" t="s">
        <v>158</v>
      </c>
      <c r="P33" s="190"/>
    </row>
    <row r="34" spans="1:16" ht="11.25">
      <c r="A34" s="194" t="s">
        <v>296</v>
      </c>
      <c r="B34" s="195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90"/>
    </row>
    <row r="35" spans="1:16" ht="21">
      <c r="A35" s="193" t="s">
        <v>305</v>
      </c>
      <c r="B35" s="188"/>
      <c r="C35" s="189" t="s">
        <v>158</v>
      </c>
      <c r="D35" s="189" t="s">
        <v>158</v>
      </c>
      <c r="E35" s="189"/>
      <c r="F35" s="189" t="s">
        <v>158</v>
      </c>
      <c r="G35" s="189"/>
      <c r="H35" s="189"/>
      <c r="I35" s="189"/>
      <c r="J35" s="189" t="s">
        <v>158</v>
      </c>
      <c r="K35" s="189" t="s">
        <v>158</v>
      </c>
      <c r="L35" s="189"/>
      <c r="M35" s="189"/>
      <c r="N35" s="189" t="s">
        <v>158</v>
      </c>
      <c r="O35" s="189" t="s">
        <v>158</v>
      </c>
      <c r="P35" s="190"/>
    </row>
    <row r="36" spans="1:16" ht="37.5" customHeight="1">
      <c r="A36" s="196" t="s">
        <v>297</v>
      </c>
      <c r="B36" s="197"/>
      <c r="C36" s="189" t="s">
        <v>158</v>
      </c>
      <c r="D36" s="189" t="s">
        <v>158</v>
      </c>
      <c r="E36" s="189"/>
      <c r="F36" s="189" t="s">
        <v>158</v>
      </c>
      <c r="G36" s="189"/>
      <c r="H36" s="189"/>
      <c r="I36" s="189"/>
      <c r="J36" s="189" t="s">
        <v>158</v>
      </c>
      <c r="K36" s="189" t="s">
        <v>158</v>
      </c>
      <c r="L36" s="189"/>
      <c r="M36" s="189"/>
      <c r="N36" s="189" t="s">
        <v>158</v>
      </c>
      <c r="O36" s="189" t="s">
        <v>158</v>
      </c>
      <c r="P36" s="190"/>
    </row>
    <row r="37" spans="1:16" ht="40.5" customHeight="1">
      <c r="A37" s="196" t="s">
        <v>298</v>
      </c>
      <c r="B37" s="197"/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90"/>
    </row>
    <row r="38" spans="1:16" ht="15.75" customHeight="1">
      <c r="A38" s="189" t="s">
        <v>383</v>
      </c>
      <c r="B38" s="189"/>
      <c r="C38" s="189" t="s">
        <v>158</v>
      </c>
      <c r="D38" s="189" t="s">
        <v>158</v>
      </c>
      <c r="E38" s="189"/>
      <c r="F38" s="189" t="s">
        <v>158</v>
      </c>
      <c r="G38" s="189"/>
      <c r="H38" s="189"/>
      <c r="I38" s="189"/>
      <c r="J38" s="189" t="s">
        <v>158</v>
      </c>
      <c r="K38" s="189" t="s">
        <v>158</v>
      </c>
      <c r="L38" s="189"/>
      <c r="M38" s="189"/>
      <c r="N38" s="189" t="s">
        <v>158</v>
      </c>
      <c r="O38" s="189" t="s">
        <v>158</v>
      </c>
      <c r="P38" s="190"/>
    </row>
    <row r="39" spans="1:16" s="192" customFormat="1" ht="10.5">
      <c r="A39" s="187"/>
      <c r="B39" s="187" t="s">
        <v>381</v>
      </c>
      <c r="C39" s="187">
        <v>3950</v>
      </c>
      <c r="D39" s="187">
        <v>0</v>
      </c>
      <c r="E39" s="187">
        <v>0</v>
      </c>
      <c r="F39" s="187" t="s">
        <v>376</v>
      </c>
      <c r="G39" s="187">
        <v>0</v>
      </c>
      <c r="H39" s="187">
        <v>0</v>
      </c>
      <c r="I39" s="187">
        <v>0</v>
      </c>
      <c r="J39" s="187">
        <v>0</v>
      </c>
      <c r="K39" s="187">
        <v>34399</v>
      </c>
      <c r="L39" s="187">
        <v>0</v>
      </c>
      <c r="M39" s="187">
        <v>4923</v>
      </c>
      <c r="N39" s="187">
        <v>9223</v>
      </c>
      <c r="O39" s="187">
        <f>J39+K39-L39+M39-N39</f>
        <v>30099</v>
      </c>
      <c r="P39" s="34">
        <f>(O39/O76)*100</f>
        <v>3.8135432161020493</v>
      </c>
    </row>
    <row r="40" spans="1:16" s="192" customFormat="1" ht="10.5">
      <c r="A40" s="187"/>
      <c r="B40" s="187" t="s">
        <v>377</v>
      </c>
      <c r="C40" s="187">
        <v>4113</v>
      </c>
      <c r="D40" s="187">
        <v>0</v>
      </c>
      <c r="E40" s="187">
        <v>0</v>
      </c>
      <c r="F40" s="187" t="s">
        <v>376</v>
      </c>
      <c r="G40" s="187">
        <v>0</v>
      </c>
      <c r="H40" s="187">
        <v>0</v>
      </c>
      <c r="I40" s="187">
        <v>0</v>
      </c>
      <c r="J40" s="187">
        <v>0</v>
      </c>
      <c r="K40" s="187">
        <v>54624</v>
      </c>
      <c r="L40" s="187">
        <v>0</v>
      </c>
      <c r="M40" s="187">
        <v>10050</v>
      </c>
      <c r="N40" s="187">
        <v>18033</v>
      </c>
      <c r="O40" s="187">
        <f aca="true" t="shared" si="0" ref="O40:O52">J40+K40-L40+M40-N40</f>
        <v>46641</v>
      </c>
      <c r="P40" s="34">
        <f>(O40/O76)*100</f>
        <v>5.9094145699928795</v>
      </c>
    </row>
    <row r="41" spans="1:16" s="192" customFormat="1" ht="10.5">
      <c r="A41" s="187"/>
      <c r="B41" s="187" t="s">
        <v>379</v>
      </c>
      <c r="C41" s="187">
        <v>75</v>
      </c>
      <c r="D41" s="187">
        <v>0</v>
      </c>
      <c r="E41" s="187">
        <v>0</v>
      </c>
      <c r="F41" s="187" t="s">
        <v>376</v>
      </c>
      <c r="G41" s="187">
        <v>0</v>
      </c>
      <c r="H41" s="187">
        <v>0</v>
      </c>
      <c r="I41" s="187">
        <v>0</v>
      </c>
      <c r="J41" s="187">
        <v>0</v>
      </c>
      <c r="K41" s="187">
        <v>116392</v>
      </c>
      <c r="L41" s="187">
        <v>0</v>
      </c>
      <c r="M41" s="187">
        <v>37075</v>
      </c>
      <c r="N41" s="187">
        <v>45086</v>
      </c>
      <c r="O41" s="187">
        <f t="shared" si="0"/>
        <v>108381</v>
      </c>
      <c r="P41" s="34">
        <f>(O41/O76)*100</f>
        <v>13.731872397898806</v>
      </c>
    </row>
    <row r="42" spans="1:16" s="192" customFormat="1" ht="10.5">
      <c r="A42" s="187"/>
      <c r="B42" s="187" t="s">
        <v>399</v>
      </c>
      <c r="C42" s="187">
        <v>1200</v>
      </c>
      <c r="D42" s="187">
        <v>0</v>
      </c>
      <c r="E42" s="187">
        <v>0</v>
      </c>
      <c r="F42" s="187" t="s">
        <v>376</v>
      </c>
      <c r="G42" s="187">
        <v>0</v>
      </c>
      <c r="H42" s="187">
        <v>0</v>
      </c>
      <c r="I42" s="187">
        <v>0</v>
      </c>
      <c r="J42" s="187">
        <v>0</v>
      </c>
      <c r="K42" s="187">
        <v>17175</v>
      </c>
      <c r="L42" s="187">
        <v>0</v>
      </c>
      <c r="M42" s="187">
        <v>1061</v>
      </c>
      <c r="N42" s="187">
        <v>1112</v>
      </c>
      <c r="O42" s="187">
        <f t="shared" si="0"/>
        <v>17124</v>
      </c>
      <c r="P42" s="34">
        <f>(O42/O76)*100</f>
        <v>2.1696107522685635</v>
      </c>
    </row>
    <row r="43" spans="1:16" s="192" customFormat="1" ht="10.5">
      <c r="A43" s="187"/>
      <c r="B43" s="187" t="s">
        <v>400</v>
      </c>
      <c r="C43" s="187">
        <v>3300</v>
      </c>
      <c r="D43" s="187">
        <v>0</v>
      </c>
      <c r="E43" s="187">
        <v>0</v>
      </c>
      <c r="F43" s="187" t="s">
        <v>376</v>
      </c>
      <c r="G43" s="187">
        <v>0</v>
      </c>
      <c r="H43" s="187">
        <v>0</v>
      </c>
      <c r="I43" s="187">
        <v>0</v>
      </c>
      <c r="J43" s="187">
        <v>0</v>
      </c>
      <c r="K43" s="204">
        <v>62825</v>
      </c>
      <c r="L43" s="187">
        <v>0</v>
      </c>
      <c r="M43" s="187">
        <v>9427</v>
      </c>
      <c r="N43" s="187">
        <v>14865</v>
      </c>
      <c r="O43" s="187">
        <f t="shared" si="0"/>
        <v>57387</v>
      </c>
      <c r="P43" s="34">
        <f>(O43/O76)*100</f>
        <v>7.270932740039479</v>
      </c>
    </row>
    <row r="44" spans="1:16" s="192" customFormat="1" ht="10.5">
      <c r="A44" s="187"/>
      <c r="B44" s="187" t="s">
        <v>387</v>
      </c>
      <c r="C44" s="187">
        <v>8760</v>
      </c>
      <c r="D44" s="187">
        <v>0</v>
      </c>
      <c r="E44" s="187">
        <v>0</v>
      </c>
      <c r="F44" s="187" t="s">
        <v>376</v>
      </c>
      <c r="G44" s="187">
        <v>0</v>
      </c>
      <c r="H44" s="187">
        <v>0</v>
      </c>
      <c r="I44" s="187">
        <v>0</v>
      </c>
      <c r="J44" s="187">
        <v>0</v>
      </c>
      <c r="K44" s="187">
        <v>145114</v>
      </c>
      <c r="L44" s="187">
        <v>0</v>
      </c>
      <c r="M44" s="187">
        <v>26409</v>
      </c>
      <c r="N44" s="187">
        <v>35656</v>
      </c>
      <c r="O44" s="187">
        <f t="shared" si="0"/>
        <v>135867</v>
      </c>
      <c r="P44" s="34">
        <f>(O44/O76)*100</f>
        <v>17.214348521284332</v>
      </c>
    </row>
    <row r="45" spans="1:16" s="192" customFormat="1" ht="10.5">
      <c r="A45" s="187"/>
      <c r="B45" s="187" t="s">
        <v>382</v>
      </c>
      <c r="C45" s="187">
        <v>500</v>
      </c>
      <c r="D45" s="187">
        <v>0</v>
      </c>
      <c r="E45" s="187">
        <v>0</v>
      </c>
      <c r="F45" s="187" t="s">
        <v>376</v>
      </c>
      <c r="G45" s="187">
        <v>0</v>
      </c>
      <c r="H45" s="187">
        <v>0</v>
      </c>
      <c r="I45" s="187">
        <v>0</v>
      </c>
      <c r="J45" s="187">
        <v>0</v>
      </c>
      <c r="K45" s="187">
        <v>15727</v>
      </c>
      <c r="L45" s="187">
        <v>0</v>
      </c>
      <c r="M45" s="187">
        <v>2870</v>
      </c>
      <c r="N45" s="187">
        <v>3317</v>
      </c>
      <c r="O45" s="187">
        <f t="shared" si="0"/>
        <v>15280</v>
      </c>
      <c r="P45" s="34">
        <f>(O45/O76)*100</f>
        <v>1.9359759574085291</v>
      </c>
    </row>
    <row r="46" spans="1:16" s="192" customFormat="1" ht="10.5">
      <c r="A46" s="187"/>
      <c r="B46" s="187" t="s">
        <v>388</v>
      </c>
      <c r="C46" s="187">
        <v>4725</v>
      </c>
      <c r="D46" s="187">
        <v>0</v>
      </c>
      <c r="E46" s="187">
        <v>0</v>
      </c>
      <c r="F46" s="187" t="s">
        <v>376</v>
      </c>
      <c r="G46" s="187">
        <v>0</v>
      </c>
      <c r="H46" s="187">
        <v>0</v>
      </c>
      <c r="I46" s="187">
        <v>0</v>
      </c>
      <c r="J46" s="187">
        <v>0</v>
      </c>
      <c r="K46" s="187">
        <v>58687</v>
      </c>
      <c r="L46" s="187">
        <v>0</v>
      </c>
      <c r="M46" s="187">
        <v>7945</v>
      </c>
      <c r="N46" s="187">
        <v>12247</v>
      </c>
      <c r="O46" s="187">
        <f t="shared" si="0"/>
        <v>54385</v>
      </c>
      <c r="P46" s="34">
        <f>(O46/O76)*100</f>
        <v>6.890579348407254</v>
      </c>
    </row>
    <row r="47" spans="1:16" s="192" customFormat="1" ht="10.5">
      <c r="A47" s="187"/>
      <c r="B47" s="187" t="s">
        <v>401</v>
      </c>
      <c r="C47" s="187">
        <v>6875</v>
      </c>
      <c r="D47" s="187">
        <v>0</v>
      </c>
      <c r="E47" s="187">
        <v>0</v>
      </c>
      <c r="F47" s="187" t="s">
        <v>376</v>
      </c>
      <c r="G47" s="187">
        <v>0</v>
      </c>
      <c r="H47" s="187">
        <v>0</v>
      </c>
      <c r="I47" s="187">
        <v>0</v>
      </c>
      <c r="J47" s="187">
        <v>0</v>
      </c>
      <c r="K47" s="187">
        <v>55110</v>
      </c>
      <c r="L47" s="187">
        <v>0</v>
      </c>
      <c r="M47" s="187">
        <v>13502</v>
      </c>
      <c r="N47" s="187">
        <v>21725</v>
      </c>
      <c r="O47" s="187">
        <f t="shared" si="0"/>
        <v>46887</v>
      </c>
      <c r="P47" s="34">
        <f>(O47/O76)*100</f>
        <v>5.940582769307179</v>
      </c>
    </row>
    <row r="48" spans="1:16" s="192" customFormat="1" ht="10.5">
      <c r="A48" s="187"/>
      <c r="B48" s="187" t="s">
        <v>389</v>
      </c>
      <c r="C48" s="187">
        <v>650</v>
      </c>
      <c r="D48" s="187">
        <v>0</v>
      </c>
      <c r="E48" s="187">
        <v>0</v>
      </c>
      <c r="F48" s="187" t="s">
        <v>376</v>
      </c>
      <c r="G48" s="187">
        <v>0</v>
      </c>
      <c r="H48" s="187">
        <v>0</v>
      </c>
      <c r="I48" s="187">
        <v>0</v>
      </c>
      <c r="J48" s="187">
        <v>0</v>
      </c>
      <c r="K48" s="187">
        <v>65972</v>
      </c>
      <c r="L48" s="187">
        <v>0</v>
      </c>
      <c r="M48" s="187">
        <v>7194</v>
      </c>
      <c r="N48" s="187">
        <v>10746</v>
      </c>
      <c r="O48" s="187">
        <f t="shared" si="0"/>
        <v>62420</v>
      </c>
      <c r="P48" s="34">
        <f>(O48/O76)*100</f>
        <v>7.9086138260104955</v>
      </c>
    </row>
    <row r="49" spans="1:16" s="192" customFormat="1" ht="10.5">
      <c r="A49" s="187"/>
      <c r="B49" s="187" t="s">
        <v>385</v>
      </c>
      <c r="C49" s="187">
        <v>417</v>
      </c>
      <c r="D49" s="187">
        <v>0</v>
      </c>
      <c r="E49" s="187">
        <v>0</v>
      </c>
      <c r="F49" s="187" t="s">
        <v>376</v>
      </c>
      <c r="G49" s="187">
        <v>0</v>
      </c>
      <c r="H49" s="187">
        <v>0</v>
      </c>
      <c r="I49" s="187">
        <v>0</v>
      </c>
      <c r="J49" s="187">
        <v>0</v>
      </c>
      <c r="K49" s="187">
        <v>54420</v>
      </c>
      <c r="L49" s="187">
        <v>0</v>
      </c>
      <c r="M49" s="187">
        <v>8495</v>
      </c>
      <c r="N49" s="187">
        <v>13383</v>
      </c>
      <c r="O49" s="187">
        <f t="shared" si="0"/>
        <v>49532</v>
      </c>
      <c r="P49" s="34">
        <f>(O49/O76)*100</f>
        <v>6.275704261934506</v>
      </c>
    </row>
    <row r="50" spans="1:16" s="192" customFormat="1" ht="10.5">
      <c r="A50" s="187"/>
      <c r="B50" s="187" t="s">
        <v>384</v>
      </c>
      <c r="C50" s="187">
        <v>3468</v>
      </c>
      <c r="D50" s="187">
        <v>0</v>
      </c>
      <c r="E50" s="187">
        <v>0</v>
      </c>
      <c r="F50" s="187" t="s">
        <v>376</v>
      </c>
      <c r="G50" s="187">
        <v>0</v>
      </c>
      <c r="H50" s="187">
        <v>0</v>
      </c>
      <c r="I50" s="187">
        <v>0</v>
      </c>
      <c r="J50" s="187">
        <v>0</v>
      </c>
      <c r="K50" s="187">
        <v>28492</v>
      </c>
      <c r="L50" s="187">
        <v>0</v>
      </c>
      <c r="M50" s="187">
        <v>5205</v>
      </c>
      <c r="N50" s="187">
        <v>10009</v>
      </c>
      <c r="O50" s="187">
        <f t="shared" si="0"/>
        <v>23688</v>
      </c>
      <c r="P50" s="34">
        <f>(O50/O76)*100</f>
        <v>3.0012695339720703</v>
      </c>
    </row>
    <row r="51" spans="1:16" s="192" customFormat="1" ht="10.5">
      <c r="A51" s="187"/>
      <c r="B51" s="187" t="s">
        <v>386</v>
      </c>
      <c r="C51" s="187">
        <v>593</v>
      </c>
      <c r="D51" s="187">
        <v>0</v>
      </c>
      <c r="E51" s="187">
        <v>0</v>
      </c>
      <c r="F51" s="187" t="s">
        <v>376</v>
      </c>
      <c r="G51" s="187">
        <v>0</v>
      </c>
      <c r="H51" s="187">
        <v>0</v>
      </c>
      <c r="I51" s="187">
        <v>0</v>
      </c>
      <c r="J51" s="187">
        <v>0</v>
      </c>
      <c r="K51" s="187">
        <v>53772</v>
      </c>
      <c r="L51" s="187">
        <v>0</v>
      </c>
      <c r="M51" s="187">
        <v>10007</v>
      </c>
      <c r="N51" s="187">
        <v>20060</v>
      </c>
      <c r="O51" s="187">
        <f t="shared" si="0"/>
        <v>43719</v>
      </c>
      <c r="P51" s="34">
        <f>(O51/O76)*100</f>
        <v>5.5391971781376625</v>
      </c>
    </row>
    <row r="52" spans="1:16" s="192" customFormat="1" ht="10.5">
      <c r="A52" s="187"/>
      <c r="B52" s="187" t="s">
        <v>402</v>
      </c>
      <c r="C52" s="187">
        <v>96</v>
      </c>
      <c r="D52" s="187">
        <v>0</v>
      </c>
      <c r="E52" s="187">
        <v>0</v>
      </c>
      <c r="F52" s="187" t="s">
        <v>376</v>
      </c>
      <c r="G52" s="187">
        <v>0</v>
      </c>
      <c r="H52" s="187">
        <v>0</v>
      </c>
      <c r="I52" s="187">
        <v>0</v>
      </c>
      <c r="J52" s="187">
        <v>0</v>
      </c>
      <c r="K52" s="187">
        <v>76081</v>
      </c>
      <c r="L52" s="187">
        <v>0</v>
      </c>
      <c r="M52" s="187">
        <v>9601</v>
      </c>
      <c r="N52" s="187">
        <v>23850</v>
      </c>
      <c r="O52" s="187">
        <f t="shared" si="0"/>
        <v>61832</v>
      </c>
      <c r="P52" s="34">
        <f>(O52/O76)*100</f>
        <v>7.834114227649487</v>
      </c>
    </row>
    <row r="53" spans="1:16" s="192" customFormat="1" ht="10.5">
      <c r="A53" s="193" t="s">
        <v>217</v>
      </c>
      <c r="B53" s="187"/>
      <c r="C53" s="198">
        <f>SUM(C39:C52)</f>
        <v>38722</v>
      </c>
      <c r="D53" s="187"/>
      <c r="E53" s="187"/>
      <c r="F53" s="187"/>
      <c r="G53" s="187"/>
      <c r="H53" s="187"/>
      <c r="I53" s="187"/>
      <c r="J53" s="187">
        <f aca="true" t="shared" si="1" ref="J53:O53">SUM(J39:J52)</f>
        <v>0</v>
      </c>
      <c r="K53" s="187">
        <f t="shared" si="1"/>
        <v>838790</v>
      </c>
      <c r="L53" s="187">
        <f t="shared" si="1"/>
        <v>0</v>
      </c>
      <c r="M53" s="187">
        <f t="shared" si="1"/>
        <v>153764</v>
      </c>
      <c r="N53" s="187">
        <f t="shared" si="1"/>
        <v>239312</v>
      </c>
      <c r="O53" s="187">
        <f t="shared" si="1"/>
        <v>753242</v>
      </c>
      <c r="P53" s="34">
        <f>SUM(P39:P52)</f>
        <v>95.4357593004133</v>
      </c>
    </row>
    <row r="54" spans="1:16" ht="29.25" customHeight="1">
      <c r="A54" s="189" t="s">
        <v>299</v>
      </c>
      <c r="B54" s="189"/>
      <c r="C54" s="189" t="s">
        <v>158</v>
      </c>
      <c r="D54" s="189" t="s">
        <v>158</v>
      </c>
      <c r="E54" s="189"/>
      <c r="F54" s="189" t="s">
        <v>158</v>
      </c>
      <c r="G54" s="189"/>
      <c r="H54" s="189"/>
      <c r="I54" s="189"/>
      <c r="J54" s="189" t="s">
        <v>158</v>
      </c>
      <c r="K54" s="189" t="s">
        <v>158</v>
      </c>
      <c r="L54" s="189"/>
      <c r="M54" s="189"/>
      <c r="N54" s="189" t="s">
        <v>158</v>
      </c>
      <c r="O54" s="189" t="s">
        <v>158</v>
      </c>
      <c r="P54" s="190"/>
    </row>
    <row r="55" spans="1:16" ht="15" customHeight="1">
      <c r="A55" s="189" t="s">
        <v>300</v>
      </c>
      <c r="B55" s="189"/>
      <c r="C55" s="189" t="s">
        <v>158</v>
      </c>
      <c r="D55" s="189" t="s">
        <v>158</v>
      </c>
      <c r="E55" s="189"/>
      <c r="F55" s="189" t="s">
        <v>158</v>
      </c>
      <c r="G55" s="189"/>
      <c r="H55" s="189"/>
      <c r="I55" s="189"/>
      <c r="J55" s="189" t="s">
        <v>158</v>
      </c>
      <c r="K55" s="189" t="s">
        <v>158</v>
      </c>
      <c r="L55" s="189"/>
      <c r="M55" s="189"/>
      <c r="N55" s="189" t="s">
        <v>158</v>
      </c>
      <c r="O55" s="189" t="s">
        <v>158</v>
      </c>
      <c r="P55" s="190"/>
    </row>
    <row r="56" spans="1:16" s="192" customFormat="1" ht="18.75" customHeight="1">
      <c r="A56" s="189" t="s">
        <v>195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</row>
    <row r="57" spans="1:16" s="192" customFormat="1" ht="12" customHeight="1">
      <c r="A57" s="189"/>
      <c r="B57" s="187" t="s">
        <v>403</v>
      </c>
      <c r="C57" s="187">
        <v>18</v>
      </c>
      <c r="D57" s="187">
        <v>0</v>
      </c>
      <c r="E57" s="187">
        <v>0</v>
      </c>
      <c r="F57" s="187" t="s">
        <v>380</v>
      </c>
      <c r="G57" s="187">
        <v>0</v>
      </c>
      <c r="H57" s="187">
        <v>0</v>
      </c>
      <c r="I57" s="187">
        <v>0</v>
      </c>
      <c r="J57" s="187">
        <v>0</v>
      </c>
      <c r="K57" s="187">
        <v>36034</v>
      </c>
      <c r="L57" s="187">
        <v>0</v>
      </c>
      <c r="M57" s="187">
        <v>0</v>
      </c>
      <c r="N57" s="187">
        <v>10</v>
      </c>
      <c r="O57" s="187">
        <f>J57+K57+M57-L57-N57</f>
        <v>36024</v>
      </c>
      <c r="P57" s="34">
        <f>(O57/O76)*100</f>
        <v>4.564240699586705</v>
      </c>
    </row>
    <row r="58" spans="1:16" s="192" customFormat="1" ht="16.5" customHeight="1">
      <c r="A58" s="189" t="s">
        <v>196</v>
      </c>
      <c r="B58" s="189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34">
        <f aca="true" t="shared" si="2" ref="P58:P63">(O58/24788946)*100</f>
        <v>0</v>
      </c>
    </row>
    <row r="59" spans="1:16" s="192" customFormat="1" ht="9.75" customHeight="1">
      <c r="A59" s="189"/>
      <c r="B59" s="189"/>
      <c r="C59" s="187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34">
        <f t="shared" si="2"/>
        <v>0</v>
      </c>
    </row>
    <row r="60" spans="1:16" s="192" customFormat="1" ht="15.75" customHeight="1">
      <c r="A60" s="189" t="s">
        <v>197</v>
      </c>
      <c r="B60" s="189"/>
      <c r="C60" s="187"/>
      <c r="D60" s="187"/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34">
        <f t="shared" si="2"/>
        <v>0</v>
      </c>
    </row>
    <row r="61" spans="1:16" s="192" customFormat="1" ht="11.25">
      <c r="A61" s="189"/>
      <c r="B61" s="189"/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34">
        <f t="shared" si="2"/>
        <v>0</v>
      </c>
    </row>
    <row r="62" spans="1:16" s="192" customFormat="1" ht="14.25" customHeight="1">
      <c r="A62" s="189" t="s">
        <v>198</v>
      </c>
      <c r="B62" s="189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87"/>
      <c r="N62" s="187"/>
      <c r="O62" s="187"/>
      <c r="P62" s="34">
        <f t="shared" si="2"/>
        <v>0</v>
      </c>
    </row>
    <row r="63" spans="1:16" s="192" customFormat="1" ht="10.5">
      <c r="A63" s="187"/>
      <c r="B63" s="187"/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34">
        <f t="shared" si="2"/>
        <v>0</v>
      </c>
    </row>
    <row r="64" spans="1:16" s="192" customFormat="1" ht="10.5">
      <c r="A64" s="193" t="s">
        <v>218</v>
      </c>
      <c r="B64" s="187"/>
      <c r="C64" s="187">
        <f>SUM(C57:C63)</f>
        <v>18</v>
      </c>
      <c r="D64" s="187"/>
      <c r="E64" s="187"/>
      <c r="F64" s="187"/>
      <c r="G64" s="187"/>
      <c r="H64" s="187"/>
      <c r="I64" s="187"/>
      <c r="J64" s="187">
        <f aca="true" t="shared" si="3" ref="J64:P64">SUM(J57:J63)</f>
        <v>0</v>
      </c>
      <c r="K64" s="187">
        <f t="shared" si="3"/>
        <v>36034</v>
      </c>
      <c r="L64" s="187">
        <f t="shared" si="3"/>
        <v>0</v>
      </c>
      <c r="M64" s="187">
        <f t="shared" si="3"/>
        <v>0</v>
      </c>
      <c r="N64" s="187">
        <f t="shared" si="3"/>
        <v>10</v>
      </c>
      <c r="O64" s="187">
        <f t="shared" si="3"/>
        <v>36024</v>
      </c>
      <c r="P64" s="34">
        <f t="shared" si="3"/>
        <v>4.564240699586705</v>
      </c>
    </row>
    <row r="65" spans="1:16" ht="29.25" customHeight="1">
      <c r="A65" s="189" t="s">
        <v>307</v>
      </c>
      <c r="B65" s="189"/>
      <c r="C65" s="189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90"/>
    </row>
    <row r="66" spans="1:16" s="192" customFormat="1" ht="11.25">
      <c r="A66" s="189" t="s">
        <v>199</v>
      </c>
      <c r="B66" s="189"/>
      <c r="C66" s="187"/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34"/>
    </row>
    <row r="67" spans="1:16" s="192" customFormat="1" ht="11.25">
      <c r="A67" s="188"/>
      <c r="B67" s="188"/>
      <c r="C67" s="187"/>
      <c r="D67" s="187"/>
      <c r="E67" s="187"/>
      <c r="F67" s="187"/>
      <c r="G67" s="187"/>
      <c r="H67" s="187"/>
      <c r="I67" s="187"/>
      <c r="J67" s="187"/>
      <c r="K67" s="187"/>
      <c r="L67" s="187"/>
      <c r="M67" s="187"/>
      <c r="N67" s="187"/>
      <c r="O67" s="187"/>
      <c r="P67" s="34"/>
    </row>
    <row r="68" spans="1:16" s="192" customFormat="1" ht="11.25">
      <c r="A68" s="191" t="s">
        <v>301</v>
      </c>
      <c r="B68" s="189"/>
      <c r="C68" s="187"/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187"/>
      <c r="O68" s="187"/>
      <c r="P68" s="34"/>
    </row>
    <row r="69" spans="1:16" s="192" customFormat="1" ht="11.25">
      <c r="A69" s="188"/>
      <c r="B69" s="188"/>
      <c r="C69" s="187"/>
      <c r="D69" s="187"/>
      <c r="E69" s="187"/>
      <c r="F69" s="187"/>
      <c r="G69" s="187"/>
      <c r="H69" s="187"/>
      <c r="I69" s="187"/>
      <c r="J69" s="187"/>
      <c r="K69" s="187"/>
      <c r="L69" s="187"/>
      <c r="M69" s="187"/>
      <c r="N69" s="187"/>
      <c r="O69" s="187"/>
      <c r="P69" s="34"/>
    </row>
    <row r="70" spans="1:16" s="192" customFormat="1" ht="11.25">
      <c r="A70" s="189" t="s">
        <v>20</v>
      </c>
      <c r="B70" s="189"/>
      <c r="C70" s="187"/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34"/>
    </row>
    <row r="71" spans="1:16" s="192" customFormat="1" ht="11.25">
      <c r="A71" s="199"/>
      <c r="B71" s="199"/>
      <c r="C71" s="187"/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34"/>
    </row>
    <row r="72" spans="1:16" s="192" customFormat="1" ht="11.25">
      <c r="A72" s="193" t="s">
        <v>304</v>
      </c>
      <c r="B72" s="199"/>
      <c r="C72" s="187"/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  <c r="P72" s="34"/>
    </row>
    <row r="73" spans="1:16" ht="22.5">
      <c r="A73" s="189" t="s">
        <v>302</v>
      </c>
      <c r="B73" s="189"/>
      <c r="C73" s="189" t="s">
        <v>158</v>
      </c>
      <c r="D73" s="189" t="s">
        <v>158</v>
      </c>
      <c r="E73" s="189"/>
      <c r="F73" s="189" t="s">
        <v>158</v>
      </c>
      <c r="G73" s="189"/>
      <c r="H73" s="189"/>
      <c r="I73" s="189"/>
      <c r="J73" s="189" t="s">
        <v>158</v>
      </c>
      <c r="K73" s="189" t="s">
        <v>158</v>
      </c>
      <c r="L73" s="189"/>
      <c r="M73" s="189"/>
      <c r="N73" s="189" t="s">
        <v>158</v>
      </c>
      <c r="O73" s="189" t="s">
        <v>158</v>
      </c>
      <c r="P73" s="190"/>
    </row>
    <row r="74" spans="1:16" ht="11.25">
      <c r="A74" s="188"/>
      <c r="B74" s="187"/>
      <c r="C74" s="187"/>
      <c r="D74" s="187"/>
      <c r="E74" s="187"/>
      <c r="F74" s="187"/>
      <c r="G74" s="187"/>
      <c r="H74" s="187"/>
      <c r="I74" s="208"/>
      <c r="J74" s="187"/>
      <c r="K74" s="187"/>
      <c r="L74" s="187"/>
      <c r="M74" s="187"/>
      <c r="N74" s="187"/>
      <c r="O74" s="187"/>
      <c r="P74" s="34"/>
    </row>
    <row r="75" spans="1:16" ht="11.25">
      <c r="A75" s="193" t="s">
        <v>322</v>
      </c>
      <c r="B75" s="189"/>
      <c r="C75" s="189"/>
      <c r="D75" s="189"/>
      <c r="E75" s="189"/>
      <c r="F75" s="189"/>
      <c r="G75" s="189"/>
      <c r="H75" s="189"/>
      <c r="I75" s="189"/>
      <c r="J75" s="187"/>
      <c r="K75" s="187"/>
      <c r="L75" s="187"/>
      <c r="M75" s="187"/>
      <c r="N75" s="187"/>
      <c r="O75" s="187"/>
      <c r="P75" s="34"/>
    </row>
    <row r="76" spans="1:16" ht="11.25">
      <c r="A76" s="200" t="s">
        <v>235</v>
      </c>
      <c r="B76" s="189"/>
      <c r="C76" s="198">
        <f>C64+C53</f>
        <v>38740</v>
      </c>
      <c r="D76" s="189"/>
      <c r="E76" s="189"/>
      <c r="F76" s="189" t="s">
        <v>158</v>
      </c>
      <c r="G76" s="189"/>
      <c r="H76" s="189"/>
      <c r="I76" s="189"/>
      <c r="J76" s="187">
        <f aca="true" t="shared" si="4" ref="J76:O76">J53+J64</f>
        <v>0</v>
      </c>
      <c r="K76" s="187">
        <f t="shared" si="4"/>
        <v>874824</v>
      </c>
      <c r="L76" s="187">
        <f t="shared" si="4"/>
        <v>0</v>
      </c>
      <c r="M76" s="187">
        <f t="shared" si="4"/>
        <v>153764</v>
      </c>
      <c r="N76" s="187">
        <f t="shared" si="4"/>
        <v>239322</v>
      </c>
      <c r="O76" s="187">
        <f t="shared" si="4"/>
        <v>789266</v>
      </c>
      <c r="P76" s="34">
        <f>+P53+P64</f>
        <v>100</v>
      </c>
    </row>
    <row r="77" spans="1:16" ht="38.25" customHeight="1">
      <c r="A77" s="31" t="s">
        <v>303</v>
      </c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90"/>
    </row>
    <row r="78" spans="1:16" ht="15" customHeight="1">
      <c r="A78" s="189" t="s">
        <v>383</v>
      </c>
      <c r="B78" s="189"/>
      <c r="C78" s="189" t="s">
        <v>158</v>
      </c>
      <c r="D78" s="189" t="s">
        <v>158</v>
      </c>
      <c r="E78" s="189"/>
      <c r="F78" s="189" t="s">
        <v>158</v>
      </c>
      <c r="G78" s="189"/>
      <c r="H78" s="189"/>
      <c r="I78" s="189"/>
      <c r="J78" s="189" t="s">
        <v>158</v>
      </c>
      <c r="K78" s="189" t="s">
        <v>158</v>
      </c>
      <c r="L78" s="189"/>
      <c r="M78" s="189"/>
      <c r="N78" s="189" t="s">
        <v>158</v>
      </c>
      <c r="O78" s="189" t="s">
        <v>158</v>
      </c>
      <c r="P78" s="190"/>
    </row>
    <row r="79" spans="1:16" s="192" customFormat="1" ht="10.5">
      <c r="A79" s="187"/>
      <c r="B79" s="187"/>
      <c r="C79" s="187"/>
      <c r="D79" s="187"/>
      <c r="E79" s="187"/>
      <c r="F79" s="187"/>
      <c r="G79" s="187"/>
      <c r="H79" s="187"/>
      <c r="I79" s="187"/>
      <c r="J79" s="187"/>
      <c r="K79" s="187"/>
      <c r="L79" s="187"/>
      <c r="M79" s="187"/>
      <c r="N79" s="187"/>
      <c r="O79" s="187"/>
      <c r="P79" s="34"/>
    </row>
    <row r="80" spans="1:16" s="192" customFormat="1" ht="10.5">
      <c r="A80" s="193" t="s">
        <v>217</v>
      </c>
      <c r="B80" s="187"/>
      <c r="C80" s="187"/>
      <c r="D80" s="187"/>
      <c r="E80" s="187"/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34"/>
    </row>
    <row r="81" spans="1:16" ht="27.75" customHeight="1">
      <c r="A81" s="189" t="s">
        <v>299</v>
      </c>
      <c r="B81" s="189"/>
      <c r="C81" s="189" t="s">
        <v>158</v>
      </c>
      <c r="D81" s="189" t="s">
        <v>158</v>
      </c>
      <c r="E81" s="189"/>
      <c r="F81" s="189" t="s">
        <v>158</v>
      </c>
      <c r="G81" s="189"/>
      <c r="H81" s="189"/>
      <c r="I81" s="189"/>
      <c r="J81" s="189" t="s">
        <v>158</v>
      </c>
      <c r="K81" s="189" t="s">
        <v>158</v>
      </c>
      <c r="L81" s="189"/>
      <c r="M81" s="189"/>
      <c r="N81" s="189" t="s">
        <v>158</v>
      </c>
      <c r="O81" s="189" t="s">
        <v>158</v>
      </c>
      <c r="P81" s="190"/>
    </row>
    <row r="82" spans="1:16" ht="14.25" customHeight="1">
      <c r="A82" s="189" t="s">
        <v>300</v>
      </c>
      <c r="B82" s="189"/>
      <c r="C82" s="189" t="s">
        <v>158</v>
      </c>
      <c r="D82" s="189" t="s">
        <v>158</v>
      </c>
      <c r="E82" s="189"/>
      <c r="F82" s="189" t="s">
        <v>158</v>
      </c>
      <c r="G82" s="189"/>
      <c r="H82" s="189"/>
      <c r="I82" s="189"/>
      <c r="J82" s="189" t="s">
        <v>158</v>
      </c>
      <c r="K82" s="189" t="s">
        <v>158</v>
      </c>
      <c r="L82" s="189"/>
      <c r="M82" s="189"/>
      <c r="N82" s="189" t="s">
        <v>158</v>
      </c>
      <c r="O82" s="189" t="s">
        <v>158</v>
      </c>
      <c r="P82" s="190"/>
    </row>
    <row r="83" spans="1:16" s="192" customFormat="1" ht="16.5" customHeight="1">
      <c r="A83" s="189" t="s">
        <v>195</v>
      </c>
      <c r="B83" s="189"/>
      <c r="C83" s="187"/>
      <c r="D83" s="187"/>
      <c r="E83" s="187"/>
      <c r="F83" s="187"/>
      <c r="G83" s="187"/>
      <c r="H83" s="187"/>
      <c r="I83" s="187"/>
      <c r="J83" s="187"/>
      <c r="K83" s="187"/>
      <c r="L83" s="187"/>
      <c r="M83" s="187"/>
      <c r="N83" s="187"/>
      <c r="O83" s="187"/>
      <c r="P83" s="34"/>
    </row>
    <row r="84" spans="1:16" s="192" customFormat="1" ht="9.75" customHeight="1">
      <c r="A84" s="189"/>
      <c r="B84" s="189"/>
      <c r="C84" s="187"/>
      <c r="D84" s="187"/>
      <c r="E84" s="187"/>
      <c r="F84" s="187"/>
      <c r="G84" s="187"/>
      <c r="H84" s="187"/>
      <c r="I84" s="187"/>
      <c r="J84" s="187"/>
      <c r="K84" s="187"/>
      <c r="L84" s="187"/>
      <c r="M84" s="187"/>
      <c r="N84" s="187"/>
      <c r="O84" s="187"/>
      <c r="P84" s="34"/>
    </row>
    <row r="85" spans="1:16" s="192" customFormat="1" ht="14.25" customHeight="1">
      <c r="A85" s="189" t="s">
        <v>196</v>
      </c>
      <c r="B85" s="189"/>
      <c r="C85" s="187"/>
      <c r="D85" s="187"/>
      <c r="E85" s="187"/>
      <c r="F85" s="187"/>
      <c r="G85" s="187"/>
      <c r="H85" s="187"/>
      <c r="I85" s="187"/>
      <c r="J85" s="187"/>
      <c r="K85" s="187"/>
      <c r="L85" s="187"/>
      <c r="M85" s="187"/>
      <c r="N85" s="187"/>
      <c r="O85" s="187"/>
      <c r="P85" s="34"/>
    </row>
    <row r="86" spans="1:16" s="192" customFormat="1" ht="9.75" customHeight="1">
      <c r="A86" s="189"/>
      <c r="B86" s="189"/>
      <c r="C86" s="187"/>
      <c r="D86" s="187"/>
      <c r="E86" s="187"/>
      <c r="F86" s="187"/>
      <c r="G86" s="187"/>
      <c r="H86" s="187"/>
      <c r="I86" s="187"/>
      <c r="J86" s="187"/>
      <c r="K86" s="187"/>
      <c r="L86" s="187"/>
      <c r="M86" s="187"/>
      <c r="N86" s="187"/>
      <c r="O86" s="187"/>
      <c r="P86" s="34"/>
    </row>
    <row r="87" spans="1:16" s="192" customFormat="1" ht="15.75" customHeight="1">
      <c r="A87" s="189" t="s">
        <v>197</v>
      </c>
      <c r="B87" s="189"/>
      <c r="C87" s="187"/>
      <c r="D87" s="187"/>
      <c r="E87" s="187"/>
      <c r="F87" s="187"/>
      <c r="G87" s="187"/>
      <c r="H87" s="187"/>
      <c r="I87" s="187"/>
      <c r="J87" s="187"/>
      <c r="K87" s="187"/>
      <c r="L87" s="187"/>
      <c r="M87" s="187"/>
      <c r="N87" s="187"/>
      <c r="O87" s="187"/>
      <c r="P87" s="34"/>
    </row>
    <row r="88" spans="1:16" s="192" customFormat="1" ht="11.25">
      <c r="A88" s="189"/>
      <c r="B88" s="189"/>
      <c r="C88" s="187"/>
      <c r="D88" s="187"/>
      <c r="E88" s="187"/>
      <c r="F88" s="187"/>
      <c r="G88" s="187"/>
      <c r="H88" s="187"/>
      <c r="I88" s="187"/>
      <c r="J88" s="187"/>
      <c r="K88" s="187"/>
      <c r="L88" s="187"/>
      <c r="M88" s="187"/>
      <c r="N88" s="187"/>
      <c r="O88" s="187"/>
      <c r="P88" s="34"/>
    </row>
    <row r="89" spans="1:16" s="192" customFormat="1" ht="14.25" customHeight="1">
      <c r="A89" s="189" t="s">
        <v>198</v>
      </c>
      <c r="B89" s="189"/>
      <c r="C89" s="187"/>
      <c r="D89" s="187"/>
      <c r="E89" s="187"/>
      <c r="F89" s="187"/>
      <c r="G89" s="187"/>
      <c r="H89" s="187"/>
      <c r="I89" s="187"/>
      <c r="J89" s="187"/>
      <c r="K89" s="187"/>
      <c r="L89" s="187"/>
      <c r="M89" s="187"/>
      <c r="N89" s="187"/>
      <c r="O89" s="187"/>
      <c r="P89" s="34"/>
    </row>
    <row r="90" spans="1:16" s="192" customFormat="1" ht="10.5">
      <c r="A90" s="187"/>
      <c r="B90" s="187"/>
      <c r="C90" s="187"/>
      <c r="D90" s="187"/>
      <c r="E90" s="187"/>
      <c r="F90" s="187"/>
      <c r="G90" s="187"/>
      <c r="H90" s="187"/>
      <c r="I90" s="187"/>
      <c r="J90" s="187"/>
      <c r="K90" s="187"/>
      <c r="L90" s="187"/>
      <c r="M90" s="187"/>
      <c r="N90" s="187"/>
      <c r="O90" s="187"/>
      <c r="P90" s="34"/>
    </row>
    <row r="91" spans="1:16" s="192" customFormat="1" ht="10.5">
      <c r="A91" s="193" t="s">
        <v>218</v>
      </c>
      <c r="B91" s="187"/>
      <c r="C91" s="187"/>
      <c r="D91" s="187"/>
      <c r="E91" s="187"/>
      <c r="F91" s="187"/>
      <c r="G91" s="187"/>
      <c r="H91" s="187"/>
      <c r="I91" s="187"/>
      <c r="J91" s="187"/>
      <c r="K91" s="187"/>
      <c r="L91" s="187"/>
      <c r="M91" s="187"/>
      <c r="N91" s="187"/>
      <c r="O91" s="187"/>
      <c r="P91" s="34"/>
    </row>
    <row r="92" spans="1:16" ht="28.5" customHeight="1">
      <c r="A92" s="189" t="s">
        <v>374</v>
      </c>
      <c r="B92" s="189"/>
      <c r="C92" s="189" t="s">
        <v>158</v>
      </c>
      <c r="D92" s="189" t="s">
        <v>158</v>
      </c>
      <c r="E92" s="189"/>
      <c r="F92" s="189" t="s">
        <v>158</v>
      </c>
      <c r="G92" s="189"/>
      <c r="H92" s="189"/>
      <c r="I92" s="189"/>
      <c r="J92" s="189" t="s">
        <v>158</v>
      </c>
      <c r="K92" s="189" t="s">
        <v>158</v>
      </c>
      <c r="L92" s="189"/>
      <c r="M92" s="189"/>
      <c r="N92" s="189" t="s">
        <v>158</v>
      </c>
      <c r="O92" s="189" t="s">
        <v>158</v>
      </c>
      <c r="P92" s="190"/>
    </row>
    <row r="93" spans="1:16" ht="11.25">
      <c r="A93" s="189"/>
      <c r="B93" s="190"/>
      <c r="C93" s="190"/>
      <c r="D93" s="190"/>
      <c r="E93" s="190"/>
      <c r="F93" s="190"/>
      <c r="G93" s="190"/>
      <c r="H93" s="190"/>
      <c r="I93" s="190"/>
      <c r="J93" s="190"/>
      <c r="K93" s="190"/>
      <c r="L93" s="190"/>
      <c r="M93" s="190"/>
      <c r="N93" s="190"/>
      <c r="O93" s="190"/>
      <c r="P93" s="190"/>
    </row>
    <row r="94" spans="1:16" ht="11.25">
      <c r="A94" s="193" t="s">
        <v>304</v>
      </c>
      <c r="B94" s="189"/>
      <c r="C94" s="189"/>
      <c r="D94" s="189"/>
      <c r="E94" s="189"/>
      <c r="F94" s="189"/>
      <c r="G94" s="189"/>
      <c r="H94" s="189"/>
      <c r="I94" s="189"/>
      <c r="J94" s="190"/>
      <c r="K94" s="190"/>
      <c r="L94" s="190"/>
      <c r="M94" s="190"/>
      <c r="N94" s="190"/>
      <c r="O94" s="190"/>
      <c r="P94" s="190"/>
    </row>
    <row r="95" spans="1:16" ht="11.25">
      <c r="A95" s="200" t="s">
        <v>236</v>
      </c>
      <c r="B95" s="189"/>
      <c r="C95" s="189" t="s">
        <v>158</v>
      </c>
      <c r="D95" s="189" t="s">
        <v>158</v>
      </c>
      <c r="E95" s="189"/>
      <c r="F95" s="189" t="s">
        <v>158</v>
      </c>
      <c r="G95" s="189"/>
      <c r="H95" s="189"/>
      <c r="I95" s="189"/>
      <c r="J95" s="189" t="s">
        <v>158</v>
      </c>
      <c r="K95" s="189" t="s">
        <v>158</v>
      </c>
      <c r="L95" s="189"/>
      <c r="M95" s="189"/>
      <c r="N95" s="189" t="s">
        <v>158</v>
      </c>
      <c r="O95" s="189" t="s">
        <v>158</v>
      </c>
      <c r="P95" s="190"/>
    </row>
    <row r="96" spans="1:16" ht="21">
      <c r="A96" s="193" t="s">
        <v>306</v>
      </c>
      <c r="B96" s="189"/>
      <c r="C96" s="198">
        <f>C76</f>
        <v>38740</v>
      </c>
      <c r="D96" s="189"/>
      <c r="E96" s="189"/>
      <c r="F96" s="189"/>
      <c r="G96" s="189"/>
      <c r="H96" s="189"/>
      <c r="I96" s="189"/>
      <c r="J96" s="187">
        <f aca="true" t="shared" si="5" ref="J96:O96">J76</f>
        <v>0</v>
      </c>
      <c r="K96" s="187">
        <f t="shared" si="5"/>
        <v>874824</v>
      </c>
      <c r="L96" s="187">
        <f t="shared" si="5"/>
        <v>0</v>
      </c>
      <c r="M96" s="187">
        <f t="shared" si="5"/>
        <v>153764</v>
      </c>
      <c r="N96" s="187">
        <f t="shared" si="5"/>
        <v>239322</v>
      </c>
      <c r="O96" s="187">
        <f t="shared" si="5"/>
        <v>789266</v>
      </c>
      <c r="P96" s="34">
        <v>100</v>
      </c>
    </row>
    <row r="97" spans="1:15" ht="49.5" customHeight="1">
      <c r="A97" s="320" t="s">
        <v>390</v>
      </c>
      <c r="B97" s="318"/>
      <c r="C97" s="318"/>
      <c r="D97" s="318"/>
      <c r="E97" s="318"/>
      <c r="F97" s="318"/>
      <c r="G97" s="318"/>
      <c r="H97" s="318"/>
      <c r="I97" s="318"/>
      <c r="J97" s="318"/>
      <c r="K97" s="318"/>
      <c r="L97" s="318"/>
      <c r="M97" s="318"/>
      <c r="N97" s="318"/>
      <c r="O97" s="201"/>
    </row>
    <row r="98" spans="1:13" ht="11.25">
      <c r="A98" s="180"/>
      <c r="B98" s="180"/>
      <c r="C98" s="180"/>
      <c r="D98" s="180"/>
      <c r="E98" s="180"/>
      <c r="F98" s="180"/>
      <c r="G98" s="180"/>
      <c r="H98" s="180"/>
      <c r="I98" s="180"/>
      <c r="J98" s="180"/>
      <c r="K98" s="179"/>
      <c r="L98" s="179"/>
      <c r="M98" s="179"/>
    </row>
    <row r="99" spans="1:17" ht="11.25">
      <c r="A99" s="201" t="s">
        <v>422</v>
      </c>
      <c r="B99" s="201"/>
      <c r="C99" s="202"/>
      <c r="D99" s="179"/>
      <c r="E99" s="202" t="s">
        <v>200</v>
      </c>
      <c r="F99" s="179"/>
      <c r="G99" s="179"/>
      <c r="H99" s="179"/>
      <c r="I99" s="179"/>
      <c r="J99" s="180"/>
      <c r="K99" s="318" t="s">
        <v>416</v>
      </c>
      <c r="L99" s="318"/>
      <c r="M99" s="318"/>
      <c r="N99" s="179"/>
      <c r="O99" s="318" t="s">
        <v>417</v>
      </c>
      <c r="P99" s="318"/>
      <c r="Q99" s="318"/>
    </row>
    <row r="100" spans="1:13" ht="11.25">
      <c r="A100" s="180"/>
      <c r="B100" s="180"/>
      <c r="C100" s="180"/>
      <c r="D100" s="180"/>
      <c r="E100" s="180"/>
      <c r="F100" s="180"/>
      <c r="G100" s="180"/>
      <c r="H100" s="180"/>
      <c r="I100" s="180"/>
      <c r="J100" s="180"/>
      <c r="K100" s="179"/>
      <c r="L100" s="179"/>
      <c r="M100" s="179"/>
    </row>
    <row r="101" spans="1:13" ht="11.25">
      <c r="A101" s="180"/>
      <c r="B101" s="180"/>
      <c r="C101" s="180"/>
      <c r="D101" s="180"/>
      <c r="E101" s="180"/>
      <c r="F101" s="180" t="s">
        <v>234</v>
      </c>
      <c r="G101" s="180"/>
      <c r="H101" s="180"/>
      <c r="I101" s="180"/>
      <c r="J101" s="180"/>
      <c r="K101" s="179"/>
      <c r="L101" s="179"/>
      <c r="M101" s="179"/>
    </row>
    <row r="110" spans="6:9" ht="11.25">
      <c r="F110" s="180"/>
      <c r="G110" s="180"/>
      <c r="H110" s="180"/>
      <c r="I110" s="180"/>
    </row>
  </sheetData>
  <mergeCells count="26">
    <mergeCell ref="O99:Q99"/>
    <mergeCell ref="K99:M99"/>
    <mergeCell ref="H10:H13"/>
    <mergeCell ref="G10:G13"/>
    <mergeCell ref="I10:I13"/>
    <mergeCell ref="K10:N10"/>
    <mergeCell ref="A97:N97"/>
    <mergeCell ref="Q9:Q13"/>
    <mergeCell ref="J10:J13"/>
    <mergeCell ref="B9:I9"/>
    <mergeCell ref="F10:F13"/>
    <mergeCell ref="C10:C13"/>
    <mergeCell ref="D10:D13"/>
    <mergeCell ref="E10:E13"/>
    <mergeCell ref="O1:P1"/>
    <mergeCell ref="K11:L12"/>
    <mergeCell ref="M11:N12"/>
    <mergeCell ref="G3:I3"/>
    <mergeCell ref="P9:P13"/>
    <mergeCell ref="O10:O13"/>
    <mergeCell ref="M1:N1"/>
    <mergeCell ref="J9:O9"/>
    <mergeCell ref="A5:B5"/>
    <mergeCell ref="A6:B6"/>
    <mergeCell ref="A9:A13"/>
    <mergeCell ref="B10:B13"/>
  </mergeCells>
  <printOptions/>
  <pageMargins left="0.25" right="0.28" top="0.16" bottom="0.17" header="0.16" footer="0.17"/>
  <pageSetup horizontalDpi="300" verticalDpi="300" orientation="landscape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>
      <selection activeCell="D21" sqref="D21"/>
    </sheetView>
  </sheetViews>
  <sheetFormatPr defaultColWidth="9.140625" defaultRowHeight="12.75"/>
  <cols>
    <col min="1" max="1" width="31.57421875" style="132" customWidth="1"/>
    <col min="2" max="2" width="13.28125" style="132" customWidth="1"/>
    <col min="3" max="3" width="12.00390625" style="132" customWidth="1"/>
    <col min="4" max="4" width="13.140625" style="132" customWidth="1"/>
    <col min="5" max="16384" width="9.140625" style="132" customWidth="1"/>
  </cols>
  <sheetData>
    <row r="1" spans="2:5" ht="24" customHeight="1">
      <c r="B1" s="133"/>
      <c r="C1" s="133"/>
      <c r="D1" s="328"/>
      <c r="E1" s="285"/>
    </row>
    <row r="2" spans="1:4" ht="12.75">
      <c r="A2" s="134"/>
      <c r="B2" s="133"/>
      <c r="C2" s="333" t="s">
        <v>309</v>
      </c>
      <c r="D2" s="334"/>
    </row>
    <row r="3" spans="1:4" ht="14.25">
      <c r="A3" s="134"/>
      <c r="B3" s="135" t="s">
        <v>186</v>
      </c>
      <c r="C3" s="133"/>
      <c r="D3" s="133"/>
    </row>
    <row r="4" spans="1:5" ht="14.25">
      <c r="A4" s="330" t="s">
        <v>320</v>
      </c>
      <c r="B4" s="330"/>
      <c r="C4" s="331"/>
      <c r="D4" s="332"/>
      <c r="E4" s="332"/>
    </row>
    <row r="5" spans="1:5" ht="14.25">
      <c r="A5" s="79"/>
      <c r="B5" s="79"/>
      <c r="C5" s="65"/>
      <c r="D5" s="131"/>
      <c r="E5" s="131"/>
    </row>
    <row r="6" spans="1:4" ht="14.25">
      <c r="A6" s="54"/>
      <c r="B6" s="54"/>
      <c r="C6" s="54"/>
      <c r="D6" s="51"/>
    </row>
    <row r="7" spans="1:6" ht="14.25" customHeight="1">
      <c r="A7" s="329"/>
      <c r="B7" s="329"/>
      <c r="C7" s="325" t="s">
        <v>395</v>
      </c>
      <c r="D7" s="325"/>
      <c r="E7" s="335"/>
      <c r="F7" s="335"/>
    </row>
    <row r="8" spans="1:4" ht="30.75" customHeight="1">
      <c r="A8" s="77" t="s">
        <v>392</v>
      </c>
      <c r="B8" s="77"/>
      <c r="C8" s="325"/>
      <c r="D8" s="325"/>
    </row>
    <row r="9" spans="1:4" ht="12.75">
      <c r="A9" s="276" t="s">
        <v>427</v>
      </c>
      <c r="B9" s="78"/>
      <c r="C9" s="133"/>
      <c r="D9" s="133"/>
    </row>
    <row r="10" spans="1:4" ht="12.75">
      <c r="A10" s="109"/>
      <c r="B10" s="8"/>
      <c r="C10" s="8"/>
      <c r="D10" s="50" t="s">
        <v>128</v>
      </c>
    </row>
    <row r="11" spans="1:4" ht="27.75" customHeight="1">
      <c r="A11" s="326" t="s">
        <v>237</v>
      </c>
      <c r="B11" s="289" t="s">
        <v>238</v>
      </c>
      <c r="C11" s="289"/>
      <c r="D11" s="289" t="s">
        <v>239</v>
      </c>
    </row>
    <row r="12" spans="1:4" ht="38.25" customHeight="1">
      <c r="A12" s="327"/>
      <c r="B12" s="80" t="s">
        <v>240</v>
      </c>
      <c r="C12" s="80" t="s">
        <v>241</v>
      </c>
      <c r="D12" s="289"/>
    </row>
    <row r="13" spans="1:4" ht="12.75">
      <c r="A13" s="136" t="s">
        <v>6</v>
      </c>
      <c r="B13" s="88">
        <v>1</v>
      </c>
      <c r="C13" s="88">
        <v>3</v>
      </c>
      <c r="D13" s="88">
        <v>4</v>
      </c>
    </row>
    <row r="14" spans="1:4" ht="12.75">
      <c r="A14" s="130" t="s">
        <v>310</v>
      </c>
      <c r="B14" s="72" t="s">
        <v>158</v>
      </c>
      <c r="C14" s="72"/>
      <c r="D14" s="72" t="s">
        <v>158</v>
      </c>
    </row>
    <row r="15" spans="1:9" ht="12.75">
      <c r="A15" s="99" t="s">
        <v>311</v>
      </c>
      <c r="B15" s="97">
        <v>0</v>
      </c>
      <c r="C15" s="97">
        <v>0</v>
      </c>
      <c r="D15" s="72">
        <v>0</v>
      </c>
      <c r="I15" s="205"/>
    </row>
    <row r="16" spans="1:4" ht="12.75">
      <c r="A16" s="99"/>
      <c r="B16" s="97"/>
      <c r="C16" s="97"/>
      <c r="D16" s="72"/>
    </row>
    <row r="17" spans="1:4" ht="12.75">
      <c r="A17" s="99"/>
      <c r="B17" s="97"/>
      <c r="C17" s="97"/>
      <c r="D17" s="72"/>
    </row>
    <row r="18" spans="1:4" ht="12.75">
      <c r="A18" s="129" t="s">
        <v>242</v>
      </c>
      <c r="B18" s="97">
        <v>0</v>
      </c>
      <c r="C18" s="97">
        <v>0</v>
      </c>
      <c r="D18" s="72">
        <v>0</v>
      </c>
    </row>
    <row r="19" spans="1:4" ht="12.75">
      <c r="A19" s="99" t="s">
        <v>312</v>
      </c>
      <c r="B19" s="97">
        <v>0</v>
      </c>
      <c r="C19" s="97">
        <v>0</v>
      </c>
      <c r="D19" s="72">
        <v>0</v>
      </c>
    </row>
    <row r="20" spans="1:4" ht="12.75">
      <c r="A20" s="129" t="s">
        <v>315</v>
      </c>
      <c r="B20" s="97">
        <v>0</v>
      </c>
      <c r="C20" s="97">
        <v>0</v>
      </c>
      <c r="D20" s="207">
        <v>0</v>
      </c>
    </row>
    <row r="21" spans="1:4" ht="14.25" customHeight="1">
      <c r="A21" s="129" t="s">
        <v>313</v>
      </c>
      <c r="B21" s="97">
        <f>SUM(B18+B20)</f>
        <v>0</v>
      </c>
      <c r="C21" s="97">
        <f>SUM(C18+C20)</f>
        <v>0</v>
      </c>
      <c r="D21" s="143" t="s">
        <v>378</v>
      </c>
    </row>
    <row r="22" spans="1:4" ht="12.75">
      <c r="A22" s="99"/>
      <c r="B22" s="72">
        <v>0</v>
      </c>
      <c r="C22" s="72"/>
      <c r="D22" s="97" t="s">
        <v>158</v>
      </c>
    </row>
    <row r="23" spans="1:4" ht="12.75">
      <c r="A23" s="130" t="s">
        <v>314</v>
      </c>
      <c r="B23" s="72" t="s">
        <v>158</v>
      </c>
      <c r="C23" s="72"/>
      <c r="D23" s="97" t="s">
        <v>158</v>
      </c>
    </row>
    <row r="24" spans="1:4" ht="12.75">
      <c r="A24" s="99" t="s">
        <v>311</v>
      </c>
      <c r="B24" s="97">
        <v>0</v>
      </c>
      <c r="C24" s="97">
        <v>0</v>
      </c>
      <c r="D24" s="137">
        <v>0</v>
      </c>
    </row>
    <row r="25" spans="1:4" ht="12.75">
      <c r="A25" s="99"/>
      <c r="B25" s="97"/>
      <c r="C25" s="97"/>
      <c r="D25" s="137"/>
    </row>
    <row r="26" spans="1:4" ht="12.75">
      <c r="A26" s="99"/>
      <c r="B26" s="97"/>
      <c r="C26" s="97"/>
      <c r="D26" s="137"/>
    </row>
    <row r="27" spans="1:4" ht="12.75">
      <c r="A27" s="129" t="s">
        <v>315</v>
      </c>
      <c r="B27" s="97">
        <v>0</v>
      </c>
      <c r="C27" s="97">
        <v>0</v>
      </c>
      <c r="D27" s="97">
        <v>0</v>
      </c>
    </row>
    <row r="28" spans="1:4" ht="12.75">
      <c r="A28" s="99" t="s">
        <v>316</v>
      </c>
      <c r="B28" s="97">
        <v>0</v>
      </c>
      <c r="C28" s="97">
        <v>0</v>
      </c>
      <c r="D28" s="137">
        <v>0</v>
      </c>
    </row>
    <row r="29" spans="1:4" ht="12.75">
      <c r="A29" s="99"/>
      <c r="B29" s="97"/>
      <c r="C29" s="97"/>
      <c r="D29" s="137"/>
    </row>
    <row r="30" spans="1:4" ht="12.75">
      <c r="A30" s="99"/>
      <c r="B30" s="97"/>
      <c r="C30" s="97"/>
      <c r="D30" s="137"/>
    </row>
    <row r="31" spans="1:4" ht="12.75">
      <c r="A31" s="129" t="s">
        <v>317</v>
      </c>
      <c r="B31" s="97">
        <v>0</v>
      </c>
      <c r="C31" s="97">
        <v>0</v>
      </c>
      <c r="D31" s="72">
        <v>0</v>
      </c>
    </row>
    <row r="32" spans="1:4" ht="15.75" customHeight="1">
      <c r="A32" s="129" t="s">
        <v>318</v>
      </c>
      <c r="B32" s="97"/>
      <c r="C32" s="97"/>
      <c r="D32" s="72"/>
    </row>
    <row r="33" spans="1:4" ht="12.75">
      <c r="A33" s="138"/>
      <c r="B33" s="47"/>
      <c r="C33" s="47"/>
      <c r="D33" s="47"/>
    </row>
    <row r="34" spans="1:4" ht="11.25" customHeight="1">
      <c r="A34" s="138" t="s">
        <v>425</v>
      </c>
      <c r="B34" s="324" t="s">
        <v>319</v>
      </c>
      <c r="C34" s="324"/>
      <c r="D34" s="8" t="s">
        <v>418</v>
      </c>
    </row>
    <row r="35" spans="1:4" ht="12">
      <c r="A35" s="22"/>
      <c r="B35" s="22"/>
      <c r="C35" s="22"/>
      <c r="D35" s="22"/>
    </row>
    <row r="36" ht="12.75">
      <c r="D36" s="8" t="s">
        <v>419</v>
      </c>
    </row>
  </sheetData>
  <mergeCells count="10">
    <mergeCell ref="A11:A12"/>
    <mergeCell ref="D1:E1"/>
    <mergeCell ref="A7:B7"/>
    <mergeCell ref="A4:E4"/>
    <mergeCell ref="C2:D2"/>
    <mergeCell ref="C7:F7"/>
    <mergeCell ref="B34:C34"/>
    <mergeCell ref="C8:D8"/>
    <mergeCell ref="B11:C11"/>
    <mergeCell ref="D11:D12"/>
  </mergeCells>
  <printOptions/>
  <pageMargins left="0.31" right="0.18" top="0.2" bottom="0.24" header="0.2" footer="0.24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A8" sqref="A8"/>
    </sheetView>
  </sheetViews>
  <sheetFormatPr defaultColWidth="9.140625" defaultRowHeight="12" customHeight="1"/>
  <cols>
    <col min="1" max="1" width="36.57421875" style="8" customWidth="1"/>
    <col min="2" max="2" width="11.421875" style="8" customWidth="1"/>
    <col min="3" max="3" width="12.140625" style="8" customWidth="1"/>
    <col min="4" max="16384" width="9.140625" style="8" customWidth="1"/>
  </cols>
  <sheetData>
    <row r="1" ht="12" customHeight="1">
      <c r="C1" s="96" t="s">
        <v>341</v>
      </c>
    </row>
    <row r="2" spans="1:5" ht="14.25" customHeight="1">
      <c r="A2" s="91"/>
      <c r="B2" s="91"/>
      <c r="C2" s="45"/>
      <c r="D2" s="91"/>
      <c r="E2" s="91"/>
    </row>
    <row r="3" spans="1:5" ht="12" customHeight="1">
      <c r="A3" s="301" t="s">
        <v>323</v>
      </c>
      <c r="B3" s="301"/>
      <c r="C3" s="45"/>
      <c r="D3" s="45"/>
      <c r="E3" s="45"/>
    </row>
    <row r="4" spans="1:5" ht="12" customHeight="1">
      <c r="A4" s="338" t="s">
        <v>324</v>
      </c>
      <c r="B4" s="339"/>
      <c r="C4" s="50"/>
      <c r="D4" s="78"/>
      <c r="E4" s="78"/>
    </row>
    <row r="5" spans="1:5" ht="12" customHeight="1">
      <c r="A5" s="50"/>
      <c r="B5" s="50"/>
      <c r="C5" s="50"/>
      <c r="D5" s="78"/>
      <c r="E5" s="78"/>
    </row>
    <row r="6" spans="1:5" ht="12" customHeight="1">
      <c r="A6" s="50"/>
      <c r="B6" s="50"/>
      <c r="C6" s="50"/>
      <c r="D6" s="78"/>
      <c r="E6" s="78"/>
    </row>
    <row r="7" spans="1:5" ht="12" customHeight="1">
      <c r="A7" s="77" t="s">
        <v>392</v>
      </c>
      <c r="B7" s="293" t="s">
        <v>395</v>
      </c>
      <c r="C7" s="293"/>
      <c r="D7" s="45"/>
      <c r="E7" s="45"/>
    </row>
    <row r="8" spans="1:4" ht="12" customHeight="1">
      <c r="A8" s="275" t="s">
        <v>430</v>
      </c>
      <c r="B8" s="78"/>
      <c r="C8" s="93"/>
      <c r="D8" s="45"/>
    </row>
    <row r="9" spans="1:4" ht="12" customHeight="1">
      <c r="A9" s="92"/>
      <c r="B9" s="78"/>
      <c r="C9" s="93"/>
      <c r="D9" s="45"/>
    </row>
    <row r="10" spans="1:4" ht="12" customHeight="1">
      <c r="A10" s="92"/>
      <c r="B10" s="78"/>
      <c r="C10" s="93" t="s">
        <v>128</v>
      </c>
      <c r="D10" s="45"/>
    </row>
    <row r="11" spans="1:5" ht="12" customHeight="1">
      <c r="A11" s="336" t="s">
        <v>160</v>
      </c>
      <c r="B11" s="303" t="s">
        <v>325</v>
      </c>
      <c r="C11" s="303"/>
      <c r="D11" s="78"/>
      <c r="E11" s="78"/>
    </row>
    <row r="12" spans="1:3" ht="26.25" customHeight="1">
      <c r="A12" s="337"/>
      <c r="B12" s="88" t="s">
        <v>326</v>
      </c>
      <c r="C12" s="88" t="s">
        <v>327</v>
      </c>
    </row>
    <row r="13" spans="1:3" ht="12" customHeight="1">
      <c r="A13" s="76" t="s">
        <v>6</v>
      </c>
      <c r="B13" s="76">
        <v>1</v>
      </c>
      <c r="C13" s="76">
        <v>2</v>
      </c>
    </row>
    <row r="14" spans="1:3" ht="12" customHeight="1">
      <c r="A14" s="89" t="s">
        <v>328</v>
      </c>
      <c r="B14" s="152"/>
      <c r="C14" s="152"/>
    </row>
    <row r="15" spans="1:3" ht="12" customHeight="1">
      <c r="A15" s="72" t="s">
        <v>329</v>
      </c>
      <c r="B15" s="154">
        <v>980</v>
      </c>
      <c r="C15" s="97">
        <v>980</v>
      </c>
    </row>
    <row r="16" spans="1:7" ht="12" customHeight="1">
      <c r="A16" s="72" t="s">
        <v>330</v>
      </c>
      <c r="B16" s="97">
        <v>2614</v>
      </c>
      <c r="C16" s="97">
        <v>1073</v>
      </c>
      <c r="G16" s="94"/>
    </row>
    <row r="17" spans="1:3" ht="12" customHeight="1">
      <c r="A17" s="72" t="s">
        <v>331</v>
      </c>
      <c r="B17" s="154">
        <v>703</v>
      </c>
      <c r="C17" s="97">
        <v>0</v>
      </c>
    </row>
    <row r="18" spans="1:3" ht="12" customHeight="1">
      <c r="A18" s="72" t="s">
        <v>332</v>
      </c>
      <c r="B18" s="154">
        <v>0</v>
      </c>
      <c r="C18" s="97">
        <v>0</v>
      </c>
    </row>
    <row r="19" spans="1:3" ht="12" customHeight="1">
      <c r="A19" s="72" t="s">
        <v>333</v>
      </c>
      <c r="B19" s="97">
        <v>0</v>
      </c>
      <c r="C19" s="97">
        <v>0</v>
      </c>
    </row>
    <row r="20" spans="1:3" ht="12" customHeight="1">
      <c r="A20" s="98" t="s">
        <v>344</v>
      </c>
      <c r="B20" s="97">
        <f>SUM(B15:B19)</f>
        <v>4297</v>
      </c>
      <c r="C20" s="97">
        <f>SUM(C15:C19)</f>
        <v>2053</v>
      </c>
    </row>
    <row r="21" spans="1:3" ht="12" customHeight="1">
      <c r="A21" s="89" t="s">
        <v>343</v>
      </c>
      <c r="B21" s="72"/>
      <c r="C21" s="72"/>
    </row>
    <row r="22" spans="1:3" ht="12" customHeight="1">
      <c r="A22" s="72" t="s">
        <v>334</v>
      </c>
      <c r="B22" s="97">
        <v>0</v>
      </c>
      <c r="C22" s="97">
        <v>0</v>
      </c>
    </row>
    <row r="23" spans="1:3" ht="12" customHeight="1">
      <c r="A23" s="72" t="s">
        <v>335</v>
      </c>
      <c r="B23" s="97">
        <v>0</v>
      </c>
      <c r="C23" s="97">
        <v>0</v>
      </c>
    </row>
    <row r="24" spans="1:3" ht="12" customHeight="1">
      <c r="A24" s="72" t="s">
        <v>336</v>
      </c>
      <c r="B24" s="97">
        <v>0</v>
      </c>
      <c r="C24" s="97">
        <v>0</v>
      </c>
    </row>
    <row r="25" spans="1:3" ht="12" customHeight="1">
      <c r="A25" s="99" t="s">
        <v>337</v>
      </c>
      <c r="B25" s="97">
        <v>0</v>
      </c>
      <c r="C25" s="97">
        <v>0</v>
      </c>
    </row>
    <row r="26" spans="1:3" ht="12" customHeight="1">
      <c r="A26" s="99" t="s">
        <v>338</v>
      </c>
      <c r="B26" s="97">
        <v>0</v>
      </c>
      <c r="C26" s="97">
        <v>0</v>
      </c>
    </row>
    <row r="27" spans="1:3" ht="12" customHeight="1">
      <c r="A27" s="99" t="s">
        <v>339</v>
      </c>
      <c r="B27" s="97">
        <v>0</v>
      </c>
      <c r="C27" s="97">
        <v>0</v>
      </c>
    </row>
    <row r="28" spans="1:3" ht="12" customHeight="1">
      <c r="A28" s="72" t="s">
        <v>333</v>
      </c>
      <c r="B28" s="97">
        <v>0</v>
      </c>
      <c r="C28" s="97">
        <v>0</v>
      </c>
    </row>
    <row r="29" spans="1:3" ht="12" customHeight="1">
      <c r="A29" s="98" t="s">
        <v>340</v>
      </c>
      <c r="B29" s="97">
        <f>B22+B23+B24+B25+B26+B27+B28</f>
        <v>0</v>
      </c>
      <c r="C29" s="97">
        <f>C22+C23+C24+C25+C26+C27+C28</f>
        <v>0</v>
      </c>
    </row>
    <row r="30" spans="1:4" ht="12" customHeight="1">
      <c r="A30" s="47"/>
      <c r="B30" s="47"/>
      <c r="C30" s="47"/>
      <c r="D30" s="48"/>
    </row>
    <row r="31" spans="1:4" ht="12" customHeight="1">
      <c r="A31" s="95" t="s">
        <v>426</v>
      </c>
      <c r="B31" s="95" t="s">
        <v>420</v>
      </c>
      <c r="C31" s="52"/>
      <c r="D31" s="48"/>
    </row>
    <row r="32" spans="1:5" ht="12" customHeight="1">
      <c r="A32" s="48"/>
      <c r="B32" s="48"/>
      <c r="C32" s="48"/>
      <c r="D32" s="48"/>
      <c r="E32" s="48"/>
    </row>
    <row r="33" spans="1:5" ht="12" customHeight="1">
      <c r="A33" s="48"/>
      <c r="B33" s="95" t="s">
        <v>421</v>
      </c>
      <c r="C33" s="48"/>
      <c r="D33" s="48"/>
      <c r="E33" s="48"/>
    </row>
    <row r="34" spans="1:5" ht="12" customHeight="1">
      <c r="A34" s="48"/>
      <c r="B34" s="48"/>
      <c r="C34" s="48"/>
      <c r="D34" s="48"/>
      <c r="E34" s="48"/>
    </row>
    <row r="35" spans="4:5" ht="12" customHeight="1">
      <c r="D35" s="48"/>
      <c r="E35" s="48"/>
    </row>
    <row r="36" spans="4:5" ht="12" customHeight="1">
      <c r="D36" s="48"/>
      <c r="E36" s="48"/>
    </row>
    <row r="37" spans="4:5" ht="12" customHeight="1">
      <c r="D37" s="48"/>
      <c r="E37" s="48"/>
    </row>
    <row r="38" spans="4:5" ht="12" customHeight="1">
      <c r="D38" s="48"/>
      <c r="E38" s="48"/>
    </row>
  </sheetData>
  <mergeCells count="5">
    <mergeCell ref="A3:B3"/>
    <mergeCell ref="B11:C11"/>
    <mergeCell ref="B7:C7"/>
    <mergeCell ref="A11:A12"/>
    <mergeCell ref="A4:B4"/>
  </mergeCells>
  <printOptions/>
  <pageMargins left="1.33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Maria Georgieva</cp:lastModifiedBy>
  <cp:lastPrinted>2008-03-24T08:02:05Z</cp:lastPrinted>
  <dcterms:created xsi:type="dcterms:W3CDTF">2004-03-04T10:58:58Z</dcterms:created>
  <dcterms:modified xsi:type="dcterms:W3CDTF">2008-03-24T08:02:08Z</dcterms:modified>
  <cp:category/>
  <cp:version/>
  <cp:contentType/>
  <cp:contentStatus/>
</cp:coreProperties>
</file>