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84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 4-За Активите" sheetId="4" r:id="rId4"/>
    <sheet name="Справка N 5" sheetId="5" r:id="rId5"/>
    <sheet name="Справка по образец N 6" sheetId="6" r:id="rId6"/>
    <sheet name="Sheet1" sheetId="7" r:id="rId7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0"/>
          </rPr>
          <t>не подлежат на продажба</t>
        </r>
      </text>
    </comment>
  </commentList>
</comments>
</file>

<file path=xl/comments6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0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<sst xmlns="http://schemas.openxmlformats.org/spreadsheetml/2006/main" count="673" uniqueCount="543">
  <si>
    <t xml:space="preserve"> СЧЕТОВОДЕН БАЛАНС </t>
  </si>
  <si>
    <t xml:space="preserve">Име на отчитащото се предприятие: </t>
  </si>
  <si>
    <t>ЕИК по БУЛСТАТ</t>
  </si>
  <si>
    <t>Отчетен период: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</si>
  <si>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</si>
  <si>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</si>
  <si>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</si>
  <si>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</si>
  <si>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</si>
  <si>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</si>
  <si>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</si>
  <si>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</si>
  <si>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</si>
  <si>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</si>
  <si>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</si>
  <si>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</si>
  <si>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</si>
  <si>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</si>
  <si>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</si>
  <si>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</si>
  <si>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</si>
  <si>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</si>
  <si>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</si>
  <si>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</si>
  <si>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</si>
  <si>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</si>
  <si>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</si>
  <si>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</si>
  <si>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</si>
  <si>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</si>
  <si>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</si>
  <si>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</si>
  <si>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</si>
  <si>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</si>
  <si>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</si>
  <si>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</si>
  <si>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</si>
  <si>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</si>
  <si>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</si>
  <si>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4. Транспортни средства</t>
  </si>
  <si>
    <t>L1-0015</t>
  </si>
  <si>
    <t xml:space="preserve">    Общо за група  I:</t>
  </si>
  <si>
    <t>L1-0410</t>
  </si>
  <si>
    <t>5. Стопански инвентар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</si>
  <si>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</si>
  <si>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</si>
  <si>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</si>
  <si>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</si>
  <si>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</si>
  <si>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</si>
  <si>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</si>
  <si>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</si>
  <si>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7.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</si>
  <si>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</si>
  <si>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</si>
  <si>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</si>
  <si>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</si>
  <si>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</si>
  <si>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</si>
  <si>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</si>
  <si>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</si>
  <si>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</si>
  <si>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</si>
  <si>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</si>
  <si>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</si>
  <si>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</si>
  <si>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</si>
  <si>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</si>
  <si>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</si>
  <si>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</si>
  <si>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</si>
  <si>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</si>
  <si>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</si>
  <si>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</si>
  <si>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</si>
  <si>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</si>
  <si>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</si>
  <si>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</si>
  <si>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</si>
  <si>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</si>
  <si>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</si>
  <si>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</si>
  <si>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</si>
  <si>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</si>
  <si>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</si>
  <si>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</si>
  <si>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</si>
  <si>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</si>
  <si>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</si>
  <si>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</si>
  <si>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</si>
  <si>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</si>
  <si>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</si>
  <si>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</si>
  <si>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</si>
  <si>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</si>
  <si>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</si>
  <si>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</si>
  <si>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</si>
  <si>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</si>
  <si>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</si>
  <si>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</si>
  <si>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</si>
  <si>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</si>
  <si>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</si>
  <si>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</si>
  <si>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</si>
  <si>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</si>
  <si>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</si>
  <si>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</si>
  <si>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</si>
  <si>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</si>
  <si>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</si>
  <si>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</si>
  <si>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</si>
  <si>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</si>
  <si>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</si>
  <si>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</si>
  <si>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</si>
  <si>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</si>
  <si>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</si>
  <si>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</si>
  <si>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</si>
  <si>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</si>
  <si>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</si>
  <si>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</si>
  <si>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</si>
  <si>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</si>
  <si>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</si>
  <si>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</si>
  <si>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</si>
  <si>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</si>
  <si>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</si>
  <si>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</si>
  <si>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</si>
  <si>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</si>
  <si>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</si>
  <si>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</si>
  <si>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</si>
  <si>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</si>
  <si>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</si>
  <si>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</si>
  <si>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</si>
  <si>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</si>
  <si>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</si>
  <si>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</si>
  <si>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</si>
  <si>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</si>
  <si>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</si>
  <si>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</si>
  <si>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</si>
  <si>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</si>
  <si>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</si>
  <si>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</si>
  <si>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</si>
  <si>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</si>
  <si>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</si>
  <si>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</si>
  <si>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</si>
  <si>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</si>
  <si>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</si>
  <si>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</si>
  <si>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</si>
  <si>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</si>
  <si>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</si>
  <si>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</si>
  <si>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</si>
  <si>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</si>
  <si>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</si>
  <si>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</si>
  <si>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</si>
  <si>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</si>
  <si>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</si>
  <si>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</si>
  <si>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</si>
  <si>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</si>
  <si>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</si>
  <si>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</si>
  <si>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</si>
  <si>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</si>
  <si>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</si>
  <si>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</si>
  <si>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</si>
  <si>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</si>
  <si>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</si>
  <si>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</si>
  <si>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</si>
  <si>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</si>
  <si>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</si>
  <si>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</si>
  <si>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</si>
  <si>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</si>
  <si>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</si>
  <si>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</si>
  <si>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</si>
  <si>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Ликвидатор: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</si>
  <si>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</si>
  <si>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</si>
  <si>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</si>
  <si>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</si>
  <si>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</si>
  <si>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</si>
  <si>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</si>
  <si>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</si>
  <si>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</si>
  <si>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</si>
  <si>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</si>
  <si>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</si>
  <si>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</si>
  <si>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</si>
  <si>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</si>
  <si>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</si>
  <si>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</si>
  <si>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</si>
  <si>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</si>
  <si>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</si>
  <si>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</si>
  <si>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</si>
  <si>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</si>
  <si>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</si>
  <si>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</si>
  <si>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</si>
  <si>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</si>
  <si>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</si>
  <si>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</si>
  <si>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</si>
  <si>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</si>
  <si>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</si>
  <si>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</si>
  <si>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</si>
  <si>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</si>
  <si>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</si>
  <si>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</si>
  <si>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</si>
  <si>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</si>
  <si>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</si>
  <si>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</si>
  <si>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</si>
  <si>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</si>
  <si>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</si>
  <si>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</si>
  <si>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</si>
  <si>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</si>
  <si>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</si>
  <si>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</si>
  <si>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</si>
  <si>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</si>
  <si>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</si>
  <si>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</si>
  <si>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</si>
  <si>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</si>
  <si>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</si>
  <si>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</si>
  <si>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</si>
  <si>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</si>
  <si>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</si>
  <si>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</si>
  <si>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</si>
  <si>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</si>
  <si>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</si>
  <si>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</si>
  <si>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</si>
  <si>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</si>
  <si>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</si>
  <si>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</si>
  <si>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</si>
  <si>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</si>
  <si>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</si>
  <si>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</si>
  <si>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</si>
  <si>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</si>
  <si>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</si>
  <si>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</si>
  <si>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</si>
  <si>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</si>
  <si>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</si>
  <si>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</si>
  <si>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</si>
  <si>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</si>
  <si>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</si>
  <si>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</si>
  <si>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</si>
  <si>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</si>
  <si>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</si>
  <si>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</si>
  <si>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</si>
  <si>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</si>
  <si>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</si>
  <si>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</si>
  <si>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</si>
  <si>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</si>
  <si>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</si>
  <si>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</si>
  <si>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</si>
  <si>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</si>
  <si>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</si>
  <si>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</si>
  <si>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</si>
  <si>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</si>
  <si>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</si>
  <si>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</si>
  <si>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</si>
  <si>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</si>
  <si>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</si>
  <si>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</si>
  <si>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</si>
  <si>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</si>
  <si>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</si>
  <si>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</si>
  <si>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</si>
  <si>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</si>
  <si>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</si>
  <si>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</si>
  <si>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</si>
  <si>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</si>
  <si>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</si>
  <si>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</si>
  <si>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</si>
  <si>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</si>
  <si>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</si>
  <si>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</si>
  <si>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</si>
  <si>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</si>
  <si>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</si>
  <si>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</si>
  <si>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</si>
  <si>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</si>
  <si>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</si>
  <si>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</si>
  <si>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</si>
  <si>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</si>
  <si>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</si>
  <si>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</si>
  <si>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</si>
  <si>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</si>
  <si>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</si>
  <si>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</si>
  <si>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</si>
  <si>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</si>
  <si>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</si>
  <si>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</si>
  <si>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</si>
  <si>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</si>
  <si>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</si>
  <si>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</si>
  <si>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</si>
  <si>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</si>
  <si>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</si>
  <si>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</si>
  <si>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</si>
  <si>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</si>
  <si>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</si>
  <si>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</si>
  <si>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</si>
  <si>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</si>
  <si>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Ликвидатор: 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</si>
  <si>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</si>
  <si>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</si>
  <si>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</si>
  <si>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</si>
  <si>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</si>
  <si>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</si>
  <si>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</si>
  <si>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</si>
  <si>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</si>
  <si>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</si>
  <si>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</si>
  <si>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</si>
  <si>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</si>
  <si>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</si>
  <si>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</si>
  <si>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</si>
  <si>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</si>
  <si>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</si>
  <si>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</si>
  <si>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</si>
  <si>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</si>
  <si>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</si>
  <si>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</si>
  <si>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</si>
  <si>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</si>
  <si>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</si>
  <si>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</si>
  <si>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</si>
  <si>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</si>
  <si>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</si>
  <si>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</si>
  <si>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</si>
  <si>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 xml:space="preserve">Дата на съставяне:                                                      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</si>
  <si>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</si>
  <si>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</si>
  <si>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</si>
  <si>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</si>
  <si>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</si>
  <si>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</si>
  <si>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</si>
  <si>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</si>
  <si>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</si>
  <si>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</si>
  <si>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</si>
  <si>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</si>
  <si>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</si>
  <si>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</si>
  <si>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</si>
  <si>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</si>
  <si>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</si>
  <si>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</si>
  <si>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</si>
  <si>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</si>
  <si>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</si>
  <si>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</si>
  <si>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</si>
  <si>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</si>
  <si>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</si>
  <si>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</si>
  <si>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</si>
  <si>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</si>
  <si>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</si>
  <si>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</si>
  <si>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</si>
  <si>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N6-0014</t>
  </si>
  <si>
    <t>Кредитори по чл. 722, ал. 1, т.3 ТЗ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</si>
  <si>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</si>
  <si>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</si>
  <si>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</si>
  <si>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</si>
  <si>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</si>
  <si>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</si>
  <si>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</si>
  <si>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</si>
  <si>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</si>
  <si>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</si>
  <si>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</si>
  <si>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</si>
  <si>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</si>
  <si>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</si>
  <si>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</si>
  <si>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</si>
  <si>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</si>
  <si>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</si>
  <si>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</si>
  <si>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</si>
  <si>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</si>
  <si>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</si>
  <si>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</si>
  <si>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</si>
  <si>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</si>
  <si>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</si>
  <si>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</si>
  <si>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</si>
  <si>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</si>
  <si>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</si>
  <si>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</si>
  <si>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</si>
  <si>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</si>
  <si>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</si>
  <si>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</si>
  <si>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</si>
  <si>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</si>
  <si>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</si>
  <si>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</si>
  <si>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</si>
  <si>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</si>
  <si>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</si>
  <si>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</si>
  <si>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</si>
  <si>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</si>
  <si>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</si>
  <si>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</si>
  <si>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</si>
  <si>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</si>
  <si>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</si>
  <si>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</si>
  <si>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</si>
  <si>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</si>
  <si>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</si>
  <si>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</si>
  <si>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</si>
  <si>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</si>
  <si>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</si>
  <si>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</si>
  <si>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>Синдик: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</si>
  <si>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</si>
  <si>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</si>
  <si>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</si>
  <si>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</si>
  <si>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</si>
  <si>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</si>
  <si>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</si>
  <si>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</si>
  <si>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</si>
  <si>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</si>
  <si>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</si>
  <si>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А. Дълготрайни (дългосрочни) материални активи</t>
  </si>
  <si>
    <t>ІII. Финансови активи</t>
  </si>
  <si>
    <t>1. Справката се попълва от дружествата с открито производство по несъстоятелност, като се имат предвид посочените групи активи и видовете кредитори по редове съгласно чл. 722, ал. 1 от ТЗ.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</si>
  <si>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</si>
  <si>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</si>
  <si>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</si>
  <si>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 xml:space="preserve">2. Срещу всеки ред кредитори да се посочи стойността на приетите вземания по основния и допълнителните списъци с приетите вземания  </t>
  </si>
  <si>
    <t>3. Справка N 6 се попълва от дружествата обявени в несъстоятелност</t>
  </si>
  <si>
    <t>Име на отчитащото предприятие: МОСТСТРОЙ АД/ В НЕСЪСТОЯТЕЛНОСТ/</t>
  </si>
  <si>
    <t>1.Кредитори чл.722 ал.1 т.1 ТЗ</t>
  </si>
  <si>
    <t>МОСТСТРОЙ АД /В НЕСЪСТОЯТЕЛНОСТ/</t>
  </si>
  <si>
    <t xml:space="preserve"> </t>
  </si>
  <si>
    <t>МОСТСТРОЙ АД / В НЕСЪСТОЯТЕЛНОСТ/</t>
  </si>
  <si>
    <t>Име на отчитащото се предприятие: МОСТСТРОЙ АД/в несъстоятелност/</t>
  </si>
  <si>
    <t>Име на отчитащото се предприятие: Мостстрой АД/в несъстоятелност/</t>
  </si>
  <si>
    <t>1.1. ОББ АД</t>
  </si>
  <si>
    <t>1.2. Уникредит Булбанк АД</t>
  </si>
  <si>
    <t>договорни лихви</t>
  </si>
  <si>
    <t>1.3. Корифи Трейдинг ЕООД</t>
  </si>
  <si>
    <t>2.Задължения към доставчици</t>
  </si>
  <si>
    <t>9. Непредявени вземания на кредитори</t>
  </si>
  <si>
    <t>текущи чл.723 ТЗ</t>
  </si>
  <si>
    <t>3.Задължения към персонала-чл.722 ал.1 т.1 ТЗ</t>
  </si>
  <si>
    <t>4.Задължения към управ.органи-чл.722 ал.1 т.8 ТЗ</t>
  </si>
  <si>
    <t>5.Задължения към упр.органи -непредявени</t>
  </si>
  <si>
    <t>6.Задължения към персонала в процес  на несъстоятелност</t>
  </si>
  <si>
    <t>8. Задължения към осигурителни организации</t>
  </si>
  <si>
    <t>10.Предявени вземания на кредитори-чл.722 ал.1 т.8 и т.9</t>
  </si>
  <si>
    <t>11.Данъчни задължения</t>
  </si>
  <si>
    <t>12.Задължения към общините</t>
  </si>
  <si>
    <t>13.Други</t>
  </si>
  <si>
    <t xml:space="preserve">7.Задължения към персонала </t>
  </si>
  <si>
    <t xml:space="preserve">текущи </t>
  </si>
  <si>
    <t>погасени чл.739 ал.1 ТЗ</t>
  </si>
  <si>
    <t xml:space="preserve">Забележка : В колона 5 непредявени вземания на кредитори сумите 3561+39 са отписани  от баланса , не са платени </t>
  </si>
  <si>
    <t>текущи</t>
  </si>
  <si>
    <t>ЕИК</t>
  </si>
  <si>
    <t>421/2</t>
  </si>
  <si>
    <t>421/3</t>
  </si>
  <si>
    <t>421/1</t>
  </si>
  <si>
    <t>421/5</t>
  </si>
  <si>
    <t>454,459,453</t>
  </si>
  <si>
    <t>Отчетен период:01.01.2013-31.12.2013</t>
  </si>
  <si>
    <t>Отчетен период:01.01.2013-31.12.2013 г.</t>
  </si>
  <si>
    <t>Отчетен период: 01.01.-31.12.2013</t>
  </si>
  <si>
    <r>
      <t>Дата на съставяне:</t>
    </r>
    <r>
      <rPr>
        <sz val="9"/>
        <rFont val="Times New Roman"/>
        <family val="1"/>
      </rPr>
      <t>..28.02.2014 г.</t>
    </r>
  </si>
  <si>
    <r>
      <t>Дата на съставяне:28.02.2014</t>
    </r>
    <r>
      <rPr>
        <sz val="10"/>
        <rFont val="Times New Roman"/>
        <family val="1"/>
      </rPr>
      <t>г.</t>
    </r>
  </si>
  <si>
    <t xml:space="preserve"> Дата  на съставяне: 28.02.2014г.                                           </t>
  </si>
  <si>
    <t xml:space="preserve">Дата на съставяне:   28.02.2014г.                                                  </t>
  </si>
  <si>
    <t>Дата на съставяне: 28.02.2014г.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</si>
</sst>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</numFmts>
  <fonts count="65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0"/>
    </font>
    <font>
      <sz val="10"/>
      <name val="Arial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0"/>
    </font>
    <font>
      <b/>
      <sz val="8"/>
      <name val="Tahoma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2" fillId="0" borderId="0" xfId="60" applyFont="1">
      <alignment/>
      <protection/>
    </xf>
    <xf numFmtId="0" fontId="2" fillId="0" borderId="0" xfId="60" applyFont="1" applyAlignment="1" applyProtection="1">
      <alignment wrapText="1"/>
      <protection locked="0"/>
    </xf>
    <xf numFmtId="0" fontId="2" fillId="0" borderId="0" xfId="60" applyFont="1" applyAlignment="1">
      <alignment wrapText="1"/>
      <protection/>
    </xf>
    <xf numFmtId="0" fontId="7" fillId="0" borderId="0" xfId="58" applyFont="1" applyBorder="1" applyAlignment="1" applyProtection="1">
      <alignment vertical="top" wrapText="1"/>
      <protection locked="0"/>
    </xf>
    <xf numFmtId="0" fontId="8" fillId="0" borderId="0" xfId="58" applyFont="1" applyBorder="1" applyAlignment="1" applyProtection="1">
      <alignment vertical="top"/>
      <protection locked="0"/>
    </xf>
    <xf numFmtId="0" fontId="3" fillId="0" borderId="0" xfId="60" applyFont="1" applyAlignment="1" applyProtection="1">
      <alignment horizontal="centerContinuous"/>
      <protection locked="0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58" applyFont="1" applyBorder="1" applyAlignment="1" applyProtection="1">
      <alignment horizontal="left" vertical="top"/>
      <protection locked="0"/>
    </xf>
    <xf numFmtId="0" fontId="7" fillId="0" borderId="0" xfId="58" applyFont="1" applyBorder="1" applyAlignment="1" applyProtection="1">
      <alignment horizontal="centerContinuous" vertical="top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0" xfId="60" applyFont="1" applyBorder="1">
      <alignment/>
      <protection/>
    </xf>
    <xf numFmtId="0" fontId="6" fillId="0" borderId="10" xfId="60" applyFont="1" applyBorder="1" applyAlignment="1">
      <alignment horizontal="righ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11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/>
      <protection locked="0"/>
    </xf>
    <xf numFmtId="0" fontId="11" fillId="0" borderId="0" xfId="58" applyFont="1" applyBorder="1" applyAlignment="1" applyProtection="1">
      <alignment horizontal="centerContinuous" vertical="top"/>
      <protection locked="0"/>
    </xf>
    <xf numFmtId="0" fontId="11" fillId="0" borderId="10" xfId="58" applyFont="1" applyBorder="1" applyAlignment="1">
      <alignment horizontal="center" vertical="top"/>
      <protection/>
    </xf>
    <xf numFmtId="0" fontId="11" fillId="0" borderId="10" xfId="58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5" fillId="0" borderId="10" xfId="58" applyFont="1" applyBorder="1" applyAlignment="1">
      <alignment vertical="top"/>
      <protection/>
    </xf>
    <xf numFmtId="0" fontId="12" fillId="0" borderId="10" xfId="0" applyFont="1" applyBorder="1" applyAlignment="1">
      <alignment horizontal="left" vertical="center" wrapText="1"/>
    </xf>
    <xf numFmtId="49" fontId="12" fillId="0" borderId="10" xfId="58" applyNumberFormat="1" applyFont="1" applyBorder="1" applyAlignment="1">
      <alignment horizontal="center" vertical="top" wrapText="1"/>
      <protection/>
    </xf>
    <xf numFmtId="0" fontId="14" fillId="0" borderId="10" xfId="58" applyFont="1" applyBorder="1" applyAlignment="1">
      <alignment horizontal="right" vertical="top" wrapText="1"/>
      <protection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5" fillId="0" borderId="10" xfId="58" applyFont="1" applyBorder="1" applyAlignment="1">
      <alignment vertical="top" wrapText="1"/>
      <protection/>
    </xf>
    <xf numFmtId="49" fontId="14" fillId="0" borderId="10" xfId="58" applyNumberFormat="1" applyFont="1" applyBorder="1" applyAlignment="1">
      <alignment horizontal="center" vertical="top" wrapText="1"/>
      <protection/>
    </xf>
    <xf numFmtId="0" fontId="8" fillId="0" borderId="10" xfId="0" applyFont="1" applyBorder="1" applyAlignment="1">
      <alignment horizontal="center" vertical="center"/>
    </xf>
    <xf numFmtId="0" fontId="6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/>
      <protection/>
    </xf>
    <xf numFmtId="0" fontId="11" fillId="0" borderId="0" xfId="58" applyFont="1" applyBorder="1" applyAlignment="1">
      <alignment horizontal="right" vertical="top" wrapText="1"/>
      <protection/>
    </xf>
    <xf numFmtId="0" fontId="11" fillId="0" borderId="0" xfId="58" applyFont="1" applyBorder="1" applyAlignment="1">
      <alignment horizontal="left" vertical="top" wrapText="1"/>
      <protection/>
    </xf>
    <xf numFmtId="0" fontId="11" fillId="0" borderId="0" xfId="58" applyFont="1" applyBorder="1" applyAlignment="1">
      <alignment vertical="top" wrapText="1"/>
      <protection/>
    </xf>
    <xf numFmtId="3" fontId="11" fillId="0" borderId="0" xfId="58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horizontal="left" vertical="center" wrapText="1"/>
    </xf>
    <xf numFmtId="49" fontId="3" fillId="0" borderId="10" xfId="60" applyNumberFormat="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wrapText="1"/>
      <protection/>
    </xf>
    <xf numFmtId="0" fontId="3" fillId="0" borderId="10" xfId="60" applyFont="1" applyBorder="1" applyAlignment="1">
      <alignment horizontal="center"/>
      <protection/>
    </xf>
    <xf numFmtId="0" fontId="3" fillId="0" borderId="10" xfId="60" applyFont="1" applyBorder="1" applyAlignment="1">
      <alignment vertical="center" wrapText="1"/>
      <protection/>
    </xf>
    <xf numFmtId="3" fontId="3" fillId="0" borderId="10" xfId="60" applyNumberFormat="1" applyFont="1" applyBorder="1" applyAlignment="1" applyProtection="1">
      <alignment vertical="center"/>
      <protection locked="0"/>
    </xf>
    <xf numFmtId="0" fontId="2" fillId="0" borderId="10" xfId="60" applyFont="1" applyBorder="1" applyAlignment="1">
      <alignment vertical="center" wrapText="1"/>
      <protection/>
    </xf>
    <xf numFmtId="0" fontId="2" fillId="0" borderId="10" xfId="60" applyFont="1" applyBorder="1" applyAlignment="1">
      <alignment horizontal="left" vertical="center" wrapText="1"/>
      <protection/>
    </xf>
    <xf numFmtId="49" fontId="8" fillId="0" borderId="10" xfId="0" applyNumberFormat="1" applyFont="1" applyBorder="1" applyAlignment="1">
      <alignment vertical="center" wrapText="1"/>
    </xf>
    <xf numFmtId="0" fontId="3" fillId="0" borderId="10" xfId="60" applyFont="1" applyBorder="1" applyAlignment="1">
      <alignment horizontal="right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12" xfId="60" applyFont="1" applyBorder="1" applyAlignment="1">
      <alignment horizontal="center" wrapText="1"/>
      <protection/>
    </xf>
    <xf numFmtId="0" fontId="7" fillId="0" borderId="0" xfId="0" applyFont="1" applyBorder="1" applyAlignment="1">
      <alignment vertical="center"/>
    </xf>
    <xf numFmtId="0" fontId="11" fillId="0" borderId="10" xfId="58" applyFont="1" applyBorder="1" applyAlignment="1">
      <alignment horizontal="right" vertical="top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49" fontId="6" fillId="0" borderId="10" xfId="60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8" fillId="0" borderId="0" xfId="60" applyFont="1" applyAlignment="1" applyProtection="1">
      <alignment horizontal="right"/>
      <protection locked="0"/>
    </xf>
    <xf numFmtId="3" fontId="15" fillId="0" borderId="0" xfId="59" applyNumberFormat="1" applyFont="1" applyBorder="1" applyAlignment="1" applyProtection="1">
      <alignment wrapText="1"/>
      <protection locked="0"/>
    </xf>
    <xf numFmtId="0" fontId="11" fillId="0" borderId="0" xfId="59" applyFont="1" applyAlignment="1" applyProtection="1">
      <alignment wrapText="1"/>
      <protection locked="0"/>
    </xf>
    <xf numFmtId="0" fontId="11" fillId="0" borderId="0" xfId="59" applyFont="1" applyAlignment="1" applyProtection="1">
      <alignment horizontal="left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3" fillId="0" borderId="13" xfId="6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11" fillId="0" borderId="11" xfId="58" applyNumberFormat="1" applyFont="1" applyBorder="1" applyAlignment="1">
      <alignment horizontal="center" vertical="top" wrapText="1"/>
      <protection/>
    </xf>
    <xf numFmtId="0" fontId="11" fillId="0" borderId="14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 wrapText="1"/>
      <protection/>
    </xf>
    <xf numFmtId="0" fontId="7" fillId="0" borderId="12" xfId="0" applyFont="1" applyBorder="1" applyAlignment="1">
      <alignment horizontal="center" vertical="center"/>
    </xf>
    <xf numFmtId="0" fontId="15" fillId="0" borderId="0" xfId="58" applyFont="1" applyAlignment="1">
      <alignment vertical="top" wrapText="1"/>
      <protection/>
    </xf>
    <xf numFmtId="49" fontId="11" fillId="0" borderId="0" xfId="58" applyNumberFormat="1" applyFont="1" applyBorder="1" applyAlignment="1">
      <alignment horizontal="center" vertical="top" wrapText="1"/>
      <protection/>
    </xf>
    <xf numFmtId="49" fontId="12" fillId="0" borderId="0" xfId="58" applyNumberFormat="1" applyFont="1" applyFill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horizontal="center" vertical="top" wrapText="1"/>
      <protection/>
    </xf>
    <xf numFmtId="0" fontId="15" fillId="0" borderId="0" xfId="58" applyFont="1" applyAlignment="1">
      <alignment vertical="top"/>
      <protection/>
    </xf>
    <xf numFmtId="49" fontId="12" fillId="0" borderId="10" xfId="58" applyNumberFormat="1" applyFont="1" applyFill="1" applyBorder="1" applyAlignment="1">
      <alignment horizontal="center" vertical="top" wrapText="1"/>
      <protection/>
    </xf>
    <xf numFmtId="49" fontId="14" fillId="0" borderId="10" xfId="58" applyNumberFormat="1" applyFont="1" applyFill="1" applyBorder="1" applyAlignment="1">
      <alignment horizontal="center" vertical="top" wrapText="1"/>
      <protection/>
    </xf>
    <xf numFmtId="49" fontId="12" fillId="0" borderId="0" xfId="58" applyNumberFormat="1" applyFont="1" applyBorder="1" applyAlignment="1">
      <alignment horizontal="center" vertical="top" wrapText="1"/>
      <protection/>
    </xf>
    <xf numFmtId="49" fontId="14" fillId="0" borderId="0" xfId="58" applyNumberFormat="1" applyFont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vertical="top" wrapText="1"/>
      <protection/>
    </xf>
    <xf numFmtId="0" fontId="15" fillId="0" borderId="0" xfId="58" applyFont="1" applyBorder="1" applyAlignment="1">
      <alignment vertical="top" wrapText="1"/>
      <protection/>
    </xf>
    <xf numFmtId="0" fontId="7" fillId="0" borderId="0" xfId="0" applyFont="1" applyBorder="1" applyAlignment="1">
      <alignment horizontal="left" wrapText="1"/>
    </xf>
    <xf numFmtId="0" fontId="11" fillId="0" borderId="13" xfId="58" applyFont="1" applyBorder="1" applyAlignment="1">
      <alignment horizontal="center" vertical="top" wrapText="1"/>
      <protection/>
    </xf>
    <xf numFmtId="0" fontId="22" fillId="0" borderId="0" xfId="58" applyFont="1" applyAlignment="1">
      <alignment vertical="top"/>
      <protection/>
    </xf>
    <xf numFmtId="0" fontId="22" fillId="0" borderId="0" xfId="58" applyFont="1" applyAlignment="1">
      <alignment vertical="top" wrapText="1"/>
      <protection/>
    </xf>
    <xf numFmtId="0" fontId="11" fillId="0" borderId="0" xfId="0" applyFont="1" applyBorder="1" applyAlignment="1">
      <alignment horizontal="right" vertical="center"/>
    </xf>
    <xf numFmtId="1" fontId="11" fillId="0" borderId="10" xfId="58" applyNumberFormat="1" applyFont="1" applyBorder="1" applyAlignment="1">
      <alignment horizontal="center" vertical="top"/>
      <protection/>
    </xf>
    <xf numFmtId="1" fontId="11" fillId="0" borderId="0" xfId="0" applyNumberFormat="1" applyFont="1" applyBorder="1" applyAlignment="1">
      <alignment horizontal="center" vertical="center" wrapText="1"/>
    </xf>
    <xf numFmtId="1" fontId="12" fillId="0" borderId="0" xfId="58" applyNumberFormat="1" applyFont="1" applyBorder="1" applyAlignment="1">
      <alignment vertical="top" wrapText="1"/>
      <protection/>
    </xf>
    <xf numFmtId="1" fontId="12" fillId="0" borderId="0" xfId="58" applyNumberFormat="1" applyFont="1" applyBorder="1" applyAlignment="1" applyProtection="1">
      <alignment vertical="top" wrapText="1"/>
      <protection locked="0"/>
    </xf>
    <xf numFmtId="1" fontId="11" fillId="0" borderId="0" xfId="0" applyNumberFormat="1" applyFont="1" applyBorder="1" applyAlignment="1">
      <alignment horizontal="left" vertical="center" wrapText="1"/>
    </xf>
    <xf numFmtId="1" fontId="12" fillId="0" borderId="0" xfId="58" applyNumberFormat="1" applyFont="1" applyBorder="1" applyAlignment="1" applyProtection="1">
      <alignment horizontal="left" vertical="top"/>
      <protection locked="0"/>
    </xf>
    <xf numFmtId="1" fontId="15" fillId="0" borderId="0" xfId="58" applyNumberFormat="1" applyFont="1" applyAlignment="1">
      <alignment vertical="top" wrapText="1"/>
      <protection/>
    </xf>
    <xf numFmtId="0" fontId="12" fillId="0" borderId="0" xfId="58" applyFont="1" applyBorder="1" applyAlignment="1" applyProtection="1">
      <alignment horizontal="centerContinuous" vertical="top" wrapText="1"/>
      <protection locked="0"/>
    </xf>
    <xf numFmtId="0" fontId="11" fillId="0" borderId="0" xfId="58" applyFont="1" applyAlignment="1" applyProtection="1">
      <alignment horizontal="center" vertical="top" wrapText="1"/>
      <protection locked="0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58" applyFont="1" applyBorder="1" applyAlignment="1" applyProtection="1">
      <alignment horizontal="center" vertical="top"/>
      <protection locked="0"/>
    </xf>
    <xf numFmtId="0" fontId="22" fillId="0" borderId="0" xfId="58" applyFont="1" applyAlignment="1" applyProtection="1">
      <alignment vertical="top"/>
      <protection locked="0"/>
    </xf>
    <xf numFmtId="0" fontId="22" fillId="0" borderId="0" xfId="58" applyFont="1" applyAlignment="1" applyProtection="1">
      <alignment vertical="top" wrapText="1"/>
      <protection locked="0"/>
    </xf>
    <xf numFmtId="0" fontId="15" fillId="0" borderId="0" xfId="58" applyFont="1" applyAlignment="1" applyProtection="1">
      <alignment vertical="top"/>
      <protection locked="0"/>
    </xf>
    <xf numFmtId="0" fontId="11" fillId="0" borderId="10" xfId="0" applyFont="1" applyBorder="1" applyAlignment="1" applyProtection="1">
      <alignment wrapText="1"/>
      <protection/>
    </xf>
    <xf numFmtId="49" fontId="12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0" xfId="58" applyFont="1" applyAlignment="1" applyProtection="1">
      <alignment vertical="top"/>
      <protection/>
    </xf>
    <xf numFmtId="0" fontId="12" fillId="0" borderId="10" xfId="0" applyFont="1" applyBorder="1" applyAlignment="1" applyProtection="1">
      <alignment wrapText="1"/>
      <protection/>
    </xf>
    <xf numFmtId="0" fontId="12" fillId="0" borderId="10" xfId="0" applyFont="1" applyBorder="1" applyAlignment="1" applyProtection="1">
      <alignment wrapText="1"/>
      <protection/>
    </xf>
    <xf numFmtId="0" fontId="7" fillId="0" borderId="0" xfId="0" applyFont="1" applyBorder="1" applyAlignment="1">
      <alignment horizontal="centerContinuous" vertical="center"/>
    </xf>
    <xf numFmtId="49" fontId="14" fillId="0" borderId="10" xfId="58" applyNumberFormat="1" applyFont="1" applyBorder="1" applyAlignment="1" applyProtection="1">
      <alignment horizontal="center" vertical="top" wrapText="1"/>
      <protection/>
    </xf>
    <xf numFmtId="49" fontId="1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58" applyFont="1" applyBorder="1" applyAlignment="1" applyProtection="1">
      <alignment horizontal="left" vertical="top" wrapText="1"/>
      <protection/>
    </xf>
    <xf numFmtId="0" fontId="2" fillId="0" borderId="10" xfId="60" applyFont="1" applyFill="1" applyBorder="1">
      <alignment/>
      <protection/>
    </xf>
    <xf numFmtId="49" fontId="11" fillId="0" borderId="13" xfId="58" applyNumberFormat="1" applyFont="1" applyBorder="1" applyAlignment="1">
      <alignment horizontal="centerContinuous" vertical="top"/>
      <protection/>
    </xf>
    <xf numFmtId="49" fontId="11" fillId="0" borderId="15" xfId="58" applyNumberFormat="1" applyFont="1" applyBorder="1" applyAlignment="1">
      <alignment horizontal="centerContinuous" vertical="top"/>
      <protection/>
    </xf>
    <xf numFmtId="0" fontId="0" fillId="0" borderId="11" xfId="0" applyBorder="1" applyAlignment="1">
      <alignment horizontal="centerContinuous" vertical="top"/>
    </xf>
    <xf numFmtId="0" fontId="11" fillId="0" borderId="0" xfId="58" applyFont="1" applyAlignment="1" applyProtection="1">
      <alignment horizontal="centerContinuous" vertical="top" wrapText="1"/>
      <protection locked="0"/>
    </xf>
    <xf numFmtId="0" fontId="11" fillId="0" borderId="14" xfId="58" applyFont="1" applyBorder="1" applyAlignment="1">
      <alignment horizontal="centerContinuous" vertical="top"/>
      <protection/>
    </xf>
    <xf numFmtId="0" fontId="11" fillId="0" borderId="10" xfId="58" applyFont="1" applyBorder="1" applyAlignment="1">
      <alignment horizontal="centerContinuous" vertical="top"/>
      <protection/>
    </xf>
    <xf numFmtId="0" fontId="7" fillId="0" borderId="0" xfId="0" applyFont="1" applyBorder="1" applyAlignment="1">
      <alignment horizontal="centerContinuous" vertical="center" wrapText="1"/>
    </xf>
    <xf numFmtId="0" fontId="6" fillId="0" borderId="10" xfId="60" applyFont="1" applyBorder="1">
      <alignment/>
      <protection/>
    </xf>
    <xf numFmtId="0" fontId="3" fillId="0" borderId="10" xfId="60" applyFont="1" applyFill="1" applyBorder="1">
      <alignment/>
      <protection/>
    </xf>
    <xf numFmtId="0" fontId="12" fillId="0" borderId="10" xfId="58" applyFont="1" applyBorder="1" applyAlignment="1" applyProtection="1">
      <alignment horizontal="left" vertical="top" wrapText="1"/>
      <protection/>
    </xf>
    <xf numFmtId="0" fontId="14" fillId="0" borderId="10" xfId="58" applyFont="1" applyBorder="1" applyAlignment="1" applyProtection="1">
      <alignment horizontal="right" vertical="top" wrapText="1"/>
      <protection/>
    </xf>
    <xf numFmtId="0" fontId="17" fillId="0" borderId="10" xfId="0" applyFont="1" applyBorder="1" applyAlignment="1" applyProtection="1">
      <alignment wrapText="1"/>
      <protection/>
    </xf>
    <xf numFmtId="49" fontId="2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top" wrapText="1"/>
      <protection/>
    </xf>
    <xf numFmtId="49" fontId="19" fillId="0" borderId="10" xfId="58" applyNumberFormat="1" applyFont="1" applyBorder="1" applyAlignment="1" applyProtection="1">
      <alignment horizontal="center" vertical="top" wrapText="1"/>
      <protection/>
    </xf>
    <xf numFmtId="49" fontId="18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10" xfId="58" applyFont="1" applyBorder="1" applyAlignment="1" applyProtection="1">
      <alignment vertical="top" wrapText="1"/>
      <protection/>
    </xf>
    <xf numFmtId="0" fontId="15" fillId="0" borderId="10" xfId="58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left" vertical="top" wrapText="1"/>
      <protection/>
    </xf>
    <xf numFmtId="0" fontId="2" fillId="0" borderId="0" xfId="60" applyFont="1" applyProtection="1">
      <alignment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0" xfId="58" applyFont="1" applyBorder="1" applyAlignment="1" applyProtection="1">
      <alignment horizontal="right" vertical="top" wrapText="1"/>
      <protection locked="0"/>
    </xf>
    <xf numFmtId="1" fontId="2" fillId="33" borderId="10" xfId="60" applyNumberFormat="1" applyFont="1" applyFill="1" applyBorder="1" applyProtection="1">
      <alignment/>
      <protection locked="0"/>
    </xf>
    <xf numFmtId="1" fontId="2" fillId="34" borderId="10" xfId="60" applyNumberFormat="1" applyFont="1" applyFill="1" applyBorder="1" applyProtection="1">
      <alignment/>
      <protection locked="0"/>
    </xf>
    <xf numFmtId="0" fontId="2" fillId="0" borderId="10" xfId="60" applyFont="1" applyBorder="1" applyProtection="1">
      <alignment/>
      <protection/>
    </xf>
    <xf numFmtId="0" fontId="6" fillId="0" borderId="10" xfId="60" applyFont="1" applyBorder="1" applyAlignment="1" applyProtection="1">
      <alignment horizontal="right" vertical="center" wrapText="1"/>
      <protection/>
    </xf>
    <xf numFmtId="0" fontId="6" fillId="0" borderId="10" xfId="60" applyFont="1" applyBorder="1" applyAlignment="1" applyProtection="1">
      <alignment horizontal="center" vertical="center" wrapText="1"/>
      <protection/>
    </xf>
    <xf numFmtId="0" fontId="2" fillId="0" borderId="0" xfId="60" applyFont="1" applyProtection="1">
      <alignment/>
      <protection/>
    </xf>
    <xf numFmtId="0" fontId="2" fillId="0" borderId="10" xfId="60" applyFont="1" applyFill="1" applyBorder="1" applyProtection="1">
      <alignment/>
      <protection/>
    </xf>
    <xf numFmtId="0" fontId="3" fillId="0" borderId="10" xfId="60" applyFont="1" applyBorder="1" applyAlignment="1" applyProtection="1">
      <alignment horizontal="left" vertical="center" wrapText="1"/>
      <protection/>
    </xf>
    <xf numFmtId="0" fontId="3" fillId="0" borderId="10" xfId="60" applyFont="1" applyBorder="1" applyAlignment="1" applyProtection="1">
      <alignment horizontal="center" vertical="center" wrapText="1"/>
      <protection/>
    </xf>
    <xf numFmtId="1" fontId="2" fillId="0" borderId="10" xfId="60" applyNumberFormat="1" applyFont="1" applyBorder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49" fontId="3" fillId="0" borderId="10" xfId="60" applyNumberFormat="1" applyFont="1" applyBorder="1" applyAlignment="1" applyProtection="1">
      <alignment horizontal="center" vertical="center" wrapText="1"/>
      <protection/>
    </xf>
    <xf numFmtId="0" fontId="3" fillId="0" borderId="10" xfId="60" applyFont="1" applyBorder="1" applyAlignment="1" applyProtection="1">
      <alignment horizontal="right" vertical="center" wrapText="1"/>
      <protection/>
    </xf>
    <xf numFmtId="1" fontId="2" fillId="0" borderId="10" xfId="60" applyNumberFormat="1" applyFont="1" applyBorder="1" applyProtection="1">
      <alignment/>
      <protection/>
    </xf>
    <xf numFmtId="0" fontId="3" fillId="0" borderId="0" xfId="60" applyFont="1" applyBorder="1" applyAlignment="1" applyProtection="1">
      <alignment horizontal="centerContinuous" vertical="center" wrapText="1"/>
      <protection locked="0"/>
    </xf>
    <xf numFmtId="0" fontId="2" fillId="0" borderId="0" xfId="60" applyFont="1" applyAlignment="1" applyProtection="1">
      <alignment horizontal="centerContinuous"/>
      <protection locked="0"/>
    </xf>
    <xf numFmtId="0" fontId="2" fillId="0" borderId="0" xfId="60" applyFont="1" applyAlignment="1" applyProtection="1">
      <alignment horizontal="centerContinuous" wrapText="1"/>
      <protection locked="0"/>
    </xf>
    <xf numFmtId="49" fontId="11" fillId="0" borderId="0" xfId="57" applyNumberFormat="1" applyFont="1" applyAlignment="1" applyProtection="1">
      <alignment horizontal="left"/>
      <protection locked="0"/>
    </xf>
    <xf numFmtId="0" fontId="12" fillId="0" borderId="0" xfId="57" applyFont="1" applyProtection="1">
      <alignment/>
      <protection locked="0"/>
    </xf>
    <xf numFmtId="0" fontId="12" fillId="0" borderId="0" xfId="57" applyFont="1" applyBorder="1" applyProtection="1">
      <alignment/>
      <protection locked="0"/>
    </xf>
    <xf numFmtId="0" fontId="25" fillId="0" borderId="0" xfId="57" applyFont="1" applyAlignment="1" applyProtection="1">
      <alignment horizontal="right"/>
      <protection locked="0"/>
    </xf>
    <xf numFmtId="0" fontId="8" fillId="0" borderId="0" xfId="57" applyFont="1" applyProtection="1">
      <alignment/>
      <protection/>
    </xf>
    <xf numFmtId="0" fontId="11" fillId="0" borderId="0" xfId="57" applyFont="1" applyProtection="1">
      <alignment/>
      <protection locked="0"/>
    </xf>
    <xf numFmtId="0" fontId="11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/>
    </xf>
    <xf numFmtId="0" fontId="11" fillId="0" borderId="0" xfId="57" applyFont="1" applyAlignment="1" applyProtection="1">
      <alignment horizontal="left"/>
      <protection locked="0"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0" xfId="57" applyFont="1" applyBorder="1" applyProtection="1">
      <alignment/>
      <protection/>
    </xf>
    <xf numFmtId="0" fontId="12" fillId="0" borderId="0" xfId="57" applyFont="1" applyBorder="1" applyProtection="1">
      <alignment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0" fontId="11" fillId="0" borderId="14" xfId="57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0" fontId="12" fillId="0" borderId="14" xfId="57" applyFont="1" applyBorder="1" applyAlignment="1" applyProtection="1">
      <alignment horizontal="left" vertical="center"/>
      <protection/>
    </xf>
    <xf numFmtId="0" fontId="12" fillId="35" borderId="11" xfId="57" applyFont="1" applyFill="1" applyBorder="1" applyProtection="1">
      <alignment/>
      <protection locked="0"/>
    </xf>
    <xf numFmtId="0" fontId="11" fillId="35" borderId="10" xfId="57" applyFont="1" applyFill="1" applyBorder="1" applyAlignment="1" applyProtection="1">
      <alignment horizontal="center" vertical="center" wrapText="1"/>
      <protection locked="0"/>
    </xf>
    <xf numFmtId="0" fontId="12" fillId="0" borderId="10" xfId="57" applyFont="1" applyBorder="1" applyAlignment="1" applyProtection="1">
      <alignment vertical="center" wrapText="1"/>
      <protection/>
    </xf>
    <xf numFmtId="1" fontId="12" fillId="33" borderId="10" xfId="57" applyNumberFormat="1" applyFont="1" applyFill="1" applyBorder="1" applyProtection="1">
      <alignment/>
      <protection locked="0"/>
    </xf>
    <xf numFmtId="1" fontId="12" fillId="33" borderId="13" xfId="57" applyNumberFormat="1" applyFont="1" applyFill="1" applyBorder="1" applyProtection="1">
      <alignment/>
      <protection locked="0"/>
    </xf>
    <xf numFmtId="0" fontId="12" fillId="0" borderId="12" xfId="57" applyFont="1" applyBorder="1" applyAlignment="1" applyProtection="1">
      <alignment horizontal="left" vertical="center"/>
      <protection/>
    </xf>
    <xf numFmtId="1" fontId="12" fillId="35" borderId="11" xfId="57" applyNumberFormat="1" applyFont="1" applyFill="1" applyBorder="1" applyProtection="1">
      <alignment/>
      <protection locked="0"/>
    </xf>
    <xf numFmtId="1" fontId="12" fillId="35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Fill="1" applyBorder="1" applyAlignment="1" applyProtection="1">
      <alignment horizontal="center" vertical="top" wrapText="1"/>
      <protection/>
    </xf>
    <xf numFmtId="1" fontId="12" fillId="33" borderId="10" xfId="57" applyNumberFormat="1" applyFont="1" applyFill="1" applyBorder="1" applyAlignment="1" applyProtection="1">
      <alignment vertical="center"/>
      <protection locked="0"/>
    </xf>
    <xf numFmtId="1" fontId="12" fillId="34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wrapText="1"/>
      <protection/>
    </xf>
    <xf numFmtId="1" fontId="12" fillId="0" borderId="10" xfId="57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Fill="1" applyBorder="1" applyAlignment="1" applyProtection="1">
      <alignment horizontal="center" vertical="top" wrapText="1"/>
      <protection/>
    </xf>
    <xf numFmtId="0" fontId="12" fillId="0" borderId="10" xfId="57" applyFont="1" applyBorder="1" applyAlignment="1" applyProtection="1">
      <alignment wrapText="1"/>
      <protection/>
    </xf>
    <xf numFmtId="0" fontId="12" fillId="0" borderId="10" xfId="57" applyFont="1" applyBorder="1" applyProtection="1">
      <alignment/>
      <protection locked="0"/>
    </xf>
    <xf numFmtId="1" fontId="14" fillId="35" borderId="10" xfId="57" applyNumberFormat="1" applyFont="1" applyFill="1" applyBorder="1" applyProtection="1">
      <alignment/>
      <protection locked="0"/>
    </xf>
    <xf numFmtId="0" fontId="26" fillId="0" borderId="0" xfId="57" applyFont="1" applyBorder="1" applyProtection="1">
      <alignment/>
      <protection/>
    </xf>
    <xf numFmtId="0" fontId="12" fillId="0" borderId="10" xfId="57" applyFont="1" applyBorder="1" applyProtection="1">
      <alignment/>
      <protection/>
    </xf>
    <xf numFmtId="49" fontId="12" fillId="0" borderId="10" xfId="57" applyNumberFormat="1" applyFont="1" applyBorder="1" applyAlignment="1" applyProtection="1">
      <alignment horizontal="left"/>
      <protection locked="0"/>
    </xf>
    <xf numFmtId="1" fontId="12" fillId="35" borderId="10" xfId="57" applyNumberFormat="1" applyFont="1" applyFill="1" applyBorder="1" applyAlignment="1" applyProtection="1">
      <alignment wrapText="1"/>
      <protection locked="0"/>
    </xf>
    <xf numFmtId="0" fontId="12" fillId="0" borderId="10" xfId="57" applyFont="1" applyBorder="1" applyAlignment="1" applyProtection="1">
      <alignment wrapText="1"/>
      <protection locked="0"/>
    </xf>
    <xf numFmtId="49" fontId="12" fillId="0" borderId="10" xfId="57" applyNumberFormat="1" applyFont="1" applyBorder="1" applyAlignment="1" applyProtection="1">
      <alignment horizontal="center"/>
      <protection/>
    </xf>
    <xf numFmtId="49" fontId="14" fillId="0" borderId="10" xfId="57" applyNumberFormat="1" applyFont="1" applyBorder="1" applyAlignment="1" applyProtection="1">
      <alignment horizontal="center"/>
      <protection/>
    </xf>
    <xf numFmtId="49" fontId="11" fillId="0" borderId="10" xfId="57" applyNumberFormat="1" applyFont="1" applyBorder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right" vertical="top" wrapText="1"/>
      <protection/>
    </xf>
    <xf numFmtId="0" fontId="11" fillId="0" borderId="0" xfId="57" applyFont="1" applyProtection="1">
      <alignment/>
      <protection/>
    </xf>
    <xf numFmtId="0" fontId="12" fillId="0" borderId="0" xfId="57" applyFont="1" applyProtection="1">
      <alignment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0" fontId="12" fillId="0" borderId="0" xfId="57" applyFont="1" applyBorder="1" applyAlignment="1" applyProtection="1">
      <alignment horizontal="right" wrapText="1"/>
      <protection locked="0"/>
    </xf>
    <xf numFmtId="1" fontId="15" fillId="33" borderId="10" xfId="59" applyNumberFormat="1" applyFont="1" applyFill="1" applyBorder="1" applyAlignment="1" applyProtection="1">
      <alignment wrapText="1"/>
      <protection locked="0"/>
    </xf>
    <xf numFmtId="3" fontId="15" fillId="0" borderId="10" xfId="59" applyNumberFormat="1" applyFont="1" applyBorder="1" applyAlignment="1" applyProtection="1">
      <alignment wrapText="1"/>
      <protection/>
    </xf>
    <xf numFmtId="0" fontId="2" fillId="0" borderId="0" xfId="59" applyFont="1" applyAlignment="1" applyProtection="1">
      <alignment wrapText="1"/>
      <protection/>
    </xf>
    <xf numFmtId="0" fontId="2" fillId="0" borderId="0" xfId="59" applyFont="1" applyBorder="1" applyAlignment="1" applyProtection="1">
      <alignment wrapText="1"/>
      <protection/>
    </xf>
    <xf numFmtId="0" fontId="2" fillId="0" borderId="16" xfId="59" applyFont="1" applyBorder="1" applyAlignment="1" applyProtection="1">
      <alignment wrapText="1"/>
      <protection/>
    </xf>
    <xf numFmtId="0" fontId="18" fillId="0" borderId="0" xfId="59" applyFont="1" applyBorder="1" applyAlignment="1" applyProtection="1">
      <alignment horizontal="centerContinuous" vertical="center" wrapText="1"/>
      <protection locked="0"/>
    </xf>
    <xf numFmtId="0" fontId="2" fillId="0" borderId="0" xfId="59" applyFont="1" applyAlignment="1" applyProtection="1">
      <alignment wrapText="1"/>
      <protection locked="0"/>
    </xf>
    <xf numFmtId="0" fontId="15" fillId="0" borderId="0" xfId="59" applyFont="1" applyAlignment="1" applyProtection="1">
      <alignment wrapText="1"/>
      <protection locked="0"/>
    </xf>
    <xf numFmtId="0" fontId="15" fillId="0" borderId="0" xfId="60" applyFont="1" applyProtection="1">
      <alignment/>
      <protection locked="0"/>
    </xf>
    <xf numFmtId="0" fontId="19" fillId="0" borderId="0" xfId="59" applyFont="1" applyBorder="1" applyAlignment="1" applyProtection="1">
      <alignment horizontal="left" wrapText="1"/>
      <protection locked="0"/>
    </xf>
    <xf numFmtId="0" fontId="18" fillId="0" borderId="0" xfId="59" applyFont="1" applyBorder="1" applyAlignment="1" applyProtection="1">
      <alignment horizontal="center" wrapText="1"/>
      <protection locked="0"/>
    </xf>
    <xf numFmtId="0" fontId="18" fillId="0" borderId="0" xfId="59" applyFont="1" applyAlignment="1" applyProtection="1">
      <alignment horizontal="right"/>
      <protection locked="0"/>
    </xf>
    <xf numFmtId="1" fontId="15" fillId="0" borderId="10" xfId="59" applyNumberFormat="1" applyFont="1" applyBorder="1" applyAlignment="1" applyProtection="1">
      <alignment wrapText="1"/>
      <protection/>
    </xf>
    <xf numFmtId="0" fontId="11" fillId="0" borderId="0" xfId="58" applyFont="1" applyBorder="1" applyAlignment="1" applyProtection="1">
      <alignment vertical="top" wrapText="1"/>
      <protection/>
    </xf>
    <xf numFmtId="0" fontId="15" fillId="0" borderId="0" xfId="60" applyFont="1" applyProtection="1">
      <alignment/>
      <protection/>
    </xf>
    <xf numFmtId="0" fontId="18" fillId="0" borderId="0" xfId="60" applyFont="1" applyAlignment="1" applyProtection="1">
      <alignment horizontal="right"/>
      <protection/>
    </xf>
    <xf numFmtId="0" fontId="18" fillId="0" borderId="10" xfId="59" applyFont="1" applyBorder="1" applyAlignment="1" applyProtection="1">
      <alignment horizontal="center" vertical="center" wrapText="1"/>
      <protection/>
    </xf>
    <xf numFmtId="0" fontId="18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horizontal="right" wrapText="1"/>
      <protection/>
    </xf>
    <xf numFmtId="0" fontId="19" fillId="0" borderId="10" xfId="59" applyFont="1" applyBorder="1" applyAlignment="1" applyProtection="1">
      <alignment horizontal="center" wrapText="1"/>
      <protection/>
    </xf>
    <xf numFmtId="0" fontId="18" fillId="0" borderId="10" xfId="59" applyFont="1" applyBorder="1" applyAlignment="1" applyProtection="1">
      <alignment horizontal="right" wrapText="1"/>
      <protection/>
    </xf>
    <xf numFmtId="0" fontId="20" fillId="0" borderId="10" xfId="59" applyFont="1" applyBorder="1" applyAlignment="1" applyProtection="1">
      <alignment wrapText="1"/>
      <protection/>
    </xf>
    <xf numFmtId="0" fontId="19" fillId="0" borderId="10" xfId="59" applyFont="1" applyBorder="1" applyAlignment="1" applyProtection="1">
      <alignment horizontal="left" wrapText="1"/>
      <protection/>
    </xf>
    <xf numFmtId="0" fontId="8" fillId="33" borderId="10" xfId="0" applyFont="1" applyFill="1" applyBorder="1" applyAlignment="1">
      <alignment vertical="center"/>
    </xf>
    <xf numFmtId="0" fontId="8" fillId="36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" vertical="center" wrapText="1"/>
    </xf>
    <xf numFmtId="1" fontId="8" fillId="33" borderId="0" xfId="57" applyNumberFormat="1" applyFont="1" applyFill="1" applyBorder="1" applyProtection="1">
      <alignment/>
      <protection locked="0"/>
    </xf>
    <xf numFmtId="1" fontId="12" fillId="0" borderId="10" xfId="57" applyNumberFormat="1" applyFont="1" applyFill="1" applyBorder="1" applyProtection="1">
      <alignment/>
      <protection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5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>
      <alignment horizontal="right" vertical="top" wrapText="1"/>
      <protection/>
    </xf>
    <xf numFmtId="1" fontId="12" fillId="0" borderId="10" xfId="58" applyNumberFormat="1" applyFont="1" applyBorder="1" applyAlignment="1" applyProtection="1">
      <alignment horizontal="right" vertical="top" wrapText="1"/>
      <protection/>
    </xf>
    <xf numFmtId="1" fontId="12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4" borderId="10" xfId="58" applyNumberFormat="1" applyFont="1" applyFill="1" applyBorder="1" applyAlignment="1" applyProtection="1">
      <alignment horizontal="right" vertical="top" wrapText="1"/>
      <protection locked="0"/>
    </xf>
    <xf numFmtId="3" fontId="3" fillId="0" borderId="10" xfId="6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top" wrapText="1"/>
      <protection locked="0"/>
    </xf>
    <xf numFmtId="1" fontId="11" fillId="0" borderId="0" xfId="0" applyNumberFormat="1" applyFont="1" applyBorder="1" applyAlignment="1" applyProtection="1">
      <alignment horizontal="left" vertical="center" wrapText="1"/>
      <protection locked="0"/>
    </xf>
    <xf numFmtId="1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58" applyFont="1" applyBorder="1" applyAlignment="1" applyProtection="1">
      <alignment horizontal="right" vertical="top" wrapText="1"/>
      <protection locked="0"/>
    </xf>
    <xf numFmtId="49" fontId="14" fillId="0" borderId="0" xfId="58" applyNumberFormat="1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1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5" fillId="0" borderId="0" xfId="58" applyFont="1" applyAlignment="1" applyProtection="1">
      <alignment vertical="top" wrapText="1"/>
      <protection locked="0"/>
    </xf>
    <xf numFmtId="1" fontId="15" fillId="0" borderId="0" xfId="58" applyNumberFormat="1" applyFont="1" applyAlignment="1" applyProtection="1">
      <alignment vertical="top" wrapText="1"/>
      <protection locked="0"/>
    </xf>
    <xf numFmtId="49" fontId="11" fillId="0" borderId="0" xfId="58" applyNumberFormat="1" applyFont="1" applyBorder="1" applyAlignment="1" applyProtection="1">
      <alignment horizontal="center" vertical="top" wrapText="1"/>
      <protection locked="0"/>
    </xf>
    <xf numFmtId="0" fontId="11" fillId="0" borderId="0" xfId="58" applyFont="1" applyBorder="1" applyAlignment="1">
      <alignment horizontal="left" vertical="top"/>
      <protection/>
    </xf>
    <xf numFmtId="0" fontId="12" fillId="0" borderId="0" xfId="58" applyFont="1" applyBorder="1" applyAlignment="1">
      <alignment horizontal="left" vertical="top"/>
      <protection/>
    </xf>
    <xf numFmtId="49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 applyProtection="1">
      <alignment horizontal="left" vertical="top" wrapText="1"/>
      <protection locked="0"/>
    </xf>
    <xf numFmtId="3" fontId="11" fillId="0" borderId="0" xfId="58" applyNumberFormat="1" applyFont="1" applyBorder="1" applyAlignment="1" applyProtection="1">
      <alignment horizontal="left" vertical="top"/>
      <protection locked="0"/>
    </xf>
    <xf numFmtId="0" fontId="15" fillId="0" borderId="0" xfId="58" applyFont="1" applyAlignment="1">
      <alignment horizontal="left" vertical="top"/>
      <protection/>
    </xf>
    <xf numFmtId="0" fontId="2" fillId="0" borderId="0" xfId="60" applyFont="1" applyAlignment="1" applyProtection="1">
      <alignment/>
      <protection locked="0"/>
    </xf>
    <xf numFmtId="1" fontId="12" fillId="33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Fill="1" applyBorder="1" applyAlignment="1" applyProtection="1">
      <alignment horizontal="right" vertical="top"/>
      <protection/>
    </xf>
    <xf numFmtId="1" fontId="12" fillId="34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>
      <alignment horizontal="right" vertical="top"/>
      <protection/>
    </xf>
    <xf numFmtId="1" fontId="12" fillId="0" borderId="10" xfId="58" applyNumberFormat="1" applyFont="1" applyFill="1" applyBorder="1" applyAlignment="1">
      <alignment horizontal="right" vertical="top"/>
      <protection/>
    </xf>
    <xf numFmtId="1" fontId="12" fillId="0" borderId="10" xfId="58" applyNumberFormat="1" applyFont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 applyProtection="1">
      <alignment horizontal="right" vertical="top"/>
      <protection/>
    </xf>
    <xf numFmtId="1" fontId="12" fillId="37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/>
      <protection locked="0"/>
    </xf>
    <xf numFmtId="0" fontId="12" fillId="0" borderId="10" xfId="58" applyFont="1" applyBorder="1" applyAlignment="1" applyProtection="1">
      <alignment horizontal="right" vertical="top" wrapText="1"/>
      <protection/>
    </xf>
    <xf numFmtId="1" fontId="12" fillId="0" borderId="10" xfId="58" applyNumberFormat="1" applyFont="1" applyBorder="1" applyAlignment="1">
      <alignment horizontal="center" vertical="top"/>
      <protection/>
    </xf>
    <xf numFmtId="1" fontId="12" fillId="0" borderId="10" xfId="58" applyNumberFormat="1" applyFont="1" applyBorder="1" applyAlignment="1">
      <alignment horizontal="center" vertical="top" wrapText="1"/>
      <protection/>
    </xf>
    <xf numFmtId="1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" fontId="15" fillId="0" borderId="10" xfId="58" applyNumberFormat="1" applyFont="1" applyBorder="1" applyAlignment="1" applyProtection="1">
      <alignment horizontal="right" vertical="top" wrapText="1"/>
      <protection/>
    </xf>
    <xf numFmtId="1" fontId="15" fillId="0" borderId="10" xfId="58" applyNumberFormat="1" applyFont="1" applyBorder="1" applyAlignment="1" applyProtection="1">
      <alignment horizontal="right" vertical="top"/>
      <protection/>
    </xf>
    <xf numFmtId="0" fontId="22" fillId="0" borderId="0" xfId="58" applyFont="1" applyAlignment="1" applyProtection="1">
      <alignment horizontal="right" vertical="top"/>
      <protection locked="0"/>
    </xf>
    <xf numFmtId="0" fontId="8" fillId="0" borderId="0" xfId="57" applyFont="1" applyProtection="1">
      <alignment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>
      <alignment/>
    </xf>
    <xf numFmtId="0" fontId="7" fillId="33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11" fillId="0" borderId="14" xfId="58" applyFont="1" applyBorder="1" applyAlignment="1">
      <alignment horizontal="center" vertical="top" wrapText="1"/>
      <protection/>
    </xf>
    <xf numFmtId="0" fontId="11" fillId="0" borderId="12" xfId="58" applyFont="1" applyBorder="1" applyAlignment="1">
      <alignment horizontal="center" vertical="top" wrapText="1"/>
      <protection/>
    </xf>
    <xf numFmtId="0" fontId="8" fillId="0" borderId="0" xfId="0" applyFont="1" applyBorder="1" applyAlignment="1">
      <alignment horizontal="left" wrapText="1"/>
    </xf>
    <xf numFmtId="0" fontId="12" fillId="0" borderId="0" xfId="58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left" wrapText="1"/>
    </xf>
    <xf numFmtId="0" fontId="12" fillId="0" borderId="14" xfId="57" applyFont="1" applyBorder="1" applyAlignment="1" applyProtection="1">
      <alignment wrapText="1"/>
      <protection/>
    </xf>
    <xf numFmtId="0" fontId="12" fillId="0" borderId="12" xfId="57" applyFont="1" applyBorder="1" applyAlignment="1" applyProtection="1">
      <alignment wrapText="1"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/>
      <protection/>
    </xf>
    <xf numFmtId="0" fontId="24" fillId="0" borderId="12" xfId="57" applyBorder="1" applyProtection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sastoiatelnost97" xfId="57"/>
    <cellStyle name="Normal_Баланс" xfId="58"/>
    <cellStyle name="Normal_Отч.парич.поток" xfId="59"/>
    <cellStyle name="Normal_Отч.прих-разх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0"/>
  <sheetViews>
    <sheetView showOutlineSymbols="0" zoomScalePageLayoutView="0" workbookViewId="0" topLeftCell="B22">
      <selection activeCell="B77" sqref="B77"/>
    </sheetView>
  </sheetViews>
  <sheetFormatPr defaultColWidth="9.25390625" defaultRowHeight="12.75"/>
  <cols>
    <col min="1" max="1" width="44.00390625" style="92" customWidth="1"/>
    <col min="2" max="2" width="10.00390625" style="92" customWidth="1"/>
    <col min="3" max="3" width="8.125" style="92" customWidth="1"/>
    <col min="4" max="5" width="10.25390625" style="92" customWidth="1"/>
    <col min="6" max="6" width="10.75390625" style="92" customWidth="1"/>
    <col min="7" max="7" width="43.125" style="92" customWidth="1"/>
    <col min="8" max="8" width="10.75390625" style="92" customWidth="1"/>
    <col min="9" max="9" width="8.375" style="92" customWidth="1"/>
    <col min="10" max="10" width="9.875" style="92" customWidth="1"/>
    <col min="11" max="11" width="10.25390625" style="92" customWidth="1"/>
    <col min="12" max="12" width="10.75390625" style="96" customWidth="1"/>
    <col min="13" max="16384" width="9.25390625" style="96" customWidth="1"/>
  </cols>
  <sheetData>
    <row r="1" spans="1:12" ht="12">
      <c r="A1" s="115"/>
      <c r="B1" s="115"/>
      <c r="C1" s="115"/>
      <c r="D1" s="135" t="s">
        <v>0</v>
      </c>
      <c r="E1" s="135"/>
      <c r="F1" s="135"/>
      <c r="G1" s="135"/>
      <c r="H1" s="116"/>
      <c r="I1" s="26"/>
      <c r="J1" s="26"/>
      <c r="K1" s="26"/>
      <c r="L1" s="27"/>
    </row>
    <row r="2" spans="1:12" ht="12">
      <c r="A2" s="115"/>
      <c r="B2" s="115"/>
      <c r="C2" s="115"/>
      <c r="D2" s="116"/>
      <c r="E2" s="116"/>
      <c r="F2" s="116"/>
      <c r="G2" s="116"/>
      <c r="H2" s="116"/>
      <c r="I2" s="26"/>
      <c r="J2" s="26"/>
      <c r="K2" s="116"/>
      <c r="L2" s="27"/>
    </row>
    <row r="3" spans="1:12" ht="14.25">
      <c r="A3" s="25" t="s">
        <v>1</v>
      </c>
      <c r="B3" s="25"/>
      <c r="C3" s="25"/>
      <c r="D3" s="28"/>
      <c r="E3" s="28" t="s">
        <v>503</v>
      </c>
      <c r="F3" s="28"/>
      <c r="G3" s="28"/>
      <c r="H3" s="118"/>
      <c r="I3" s="119" t="s">
        <v>2</v>
      </c>
      <c r="J3" s="26"/>
      <c r="K3" s="26">
        <v>121207124</v>
      </c>
      <c r="L3" s="27"/>
    </row>
    <row r="4" spans="1:12" ht="14.25">
      <c r="A4" s="25" t="s">
        <v>535</v>
      </c>
      <c r="B4" s="25"/>
      <c r="C4" s="25"/>
      <c r="D4" s="118"/>
      <c r="E4" s="118"/>
      <c r="F4" s="118"/>
      <c r="G4" s="118"/>
      <c r="H4" s="118"/>
      <c r="I4" s="120" t="s">
        <v>4</v>
      </c>
      <c r="J4" s="26"/>
      <c r="K4" s="118"/>
      <c r="L4" s="27"/>
    </row>
    <row r="5" spans="1:12" ht="14.25" customHeight="1">
      <c r="A5" s="121"/>
      <c r="B5" s="25"/>
      <c r="C5" s="25"/>
      <c r="D5" s="118"/>
      <c r="E5" s="118"/>
      <c r="F5" s="118"/>
      <c r="G5" s="118"/>
      <c r="H5" s="118"/>
      <c r="I5" s="26"/>
      <c r="J5" s="26"/>
      <c r="K5" s="118"/>
      <c r="L5" s="28" t="s">
        <v>5</v>
      </c>
    </row>
    <row r="6" spans="1:12" ht="12">
      <c r="A6" s="136" t="s">
        <v>6</v>
      </c>
      <c r="B6" s="137"/>
      <c r="C6" s="137"/>
      <c r="D6" s="137"/>
      <c r="E6" s="137"/>
      <c r="F6" s="137"/>
      <c r="G6" s="136" t="s">
        <v>7</v>
      </c>
      <c r="H6" s="137"/>
      <c r="I6" s="137"/>
      <c r="J6" s="137"/>
      <c r="K6" s="137"/>
      <c r="L6" s="137"/>
    </row>
    <row r="7" spans="1:12" ht="13.5" customHeight="1">
      <c r="A7" s="88"/>
      <c r="B7" s="87" t="s">
        <v>8</v>
      </c>
      <c r="C7" s="132" t="s">
        <v>9</v>
      </c>
      <c r="D7" s="133"/>
      <c r="E7" s="134"/>
      <c r="F7" s="324" t="s">
        <v>10</v>
      </c>
      <c r="G7" s="88"/>
      <c r="H7" s="87" t="s">
        <v>8</v>
      </c>
      <c r="I7" s="132" t="s">
        <v>9</v>
      </c>
      <c r="J7" s="133"/>
      <c r="K7" s="134"/>
      <c r="L7" s="324" t="s">
        <v>10</v>
      </c>
    </row>
    <row r="8" spans="1:12" ht="24">
      <c r="A8" s="89" t="s">
        <v>11</v>
      </c>
      <c r="B8" s="87" t="s">
        <v>12</v>
      </c>
      <c r="C8" s="57" t="s">
        <v>13</v>
      </c>
      <c r="D8" s="30" t="s">
        <v>14</v>
      </c>
      <c r="E8" s="104" t="s">
        <v>15</v>
      </c>
      <c r="F8" s="325"/>
      <c r="G8" s="89" t="s">
        <v>11</v>
      </c>
      <c r="H8" s="87" t="s">
        <v>12</v>
      </c>
      <c r="I8" s="57" t="s">
        <v>13</v>
      </c>
      <c r="J8" s="30" t="s">
        <v>14</v>
      </c>
      <c r="K8" s="104" t="s">
        <v>15</v>
      </c>
      <c r="L8" s="325"/>
    </row>
    <row r="9" spans="1:12" ht="12">
      <c r="A9" s="89" t="s">
        <v>16</v>
      </c>
      <c r="B9" s="47" t="s">
        <v>17</v>
      </c>
      <c r="C9" s="47" t="s">
        <v>18</v>
      </c>
      <c r="D9" s="29">
        <v>2</v>
      </c>
      <c r="E9" s="29">
        <v>3</v>
      </c>
      <c r="F9" s="30">
        <v>4</v>
      </c>
      <c r="G9" s="90" t="s">
        <v>16</v>
      </c>
      <c r="H9" s="30" t="s">
        <v>17</v>
      </c>
      <c r="I9" s="30">
        <v>1</v>
      </c>
      <c r="J9" s="30">
        <v>2</v>
      </c>
      <c r="K9" s="29">
        <v>3</v>
      </c>
      <c r="L9" s="29">
        <v>4</v>
      </c>
    </row>
    <row r="10" spans="1:12" ht="24">
      <c r="A10" s="46" t="s">
        <v>19</v>
      </c>
      <c r="B10" s="47"/>
      <c r="C10" s="308"/>
      <c r="D10" s="308"/>
      <c r="E10" s="308"/>
      <c r="F10" s="309"/>
      <c r="G10" s="38" t="s">
        <v>20</v>
      </c>
      <c r="H10" s="35"/>
      <c r="I10" s="30"/>
      <c r="J10" s="30"/>
      <c r="K10" s="108"/>
      <c r="L10" s="29"/>
    </row>
    <row r="11" spans="1:12" ht="12">
      <c r="A11" s="38" t="s">
        <v>21</v>
      </c>
      <c r="B11" s="37"/>
      <c r="C11" s="310"/>
      <c r="D11" s="308"/>
      <c r="E11" s="308"/>
      <c r="F11" s="309"/>
      <c r="G11" s="31" t="s">
        <v>22</v>
      </c>
      <c r="H11" s="35"/>
      <c r="I11" s="30"/>
      <c r="J11" s="30"/>
      <c r="K11" s="108"/>
      <c r="L11" s="29"/>
    </row>
    <row r="12" spans="1:17" ht="12">
      <c r="A12" s="55" t="s">
        <v>23</v>
      </c>
      <c r="B12" s="35" t="s">
        <v>24</v>
      </c>
      <c r="C12" s="257">
        <v>774</v>
      </c>
      <c r="D12" s="296"/>
      <c r="E12" s="297">
        <f>C12+D12</f>
        <v>774</v>
      </c>
      <c r="F12" s="267">
        <v>774</v>
      </c>
      <c r="G12" s="125" t="s">
        <v>25</v>
      </c>
      <c r="H12" s="123" t="s">
        <v>26</v>
      </c>
      <c r="I12" s="267"/>
      <c r="J12" s="267">
        <v>5575</v>
      </c>
      <c r="K12" s="297">
        <f>I12+J12</f>
        <v>5575</v>
      </c>
      <c r="L12" s="267">
        <v>5575</v>
      </c>
      <c r="M12" s="124"/>
      <c r="N12" s="124"/>
      <c r="O12" s="124"/>
      <c r="P12" s="124"/>
      <c r="Q12" s="124"/>
    </row>
    <row r="13" spans="1:17" ht="12">
      <c r="A13" s="55" t="s">
        <v>27</v>
      </c>
      <c r="B13" s="35" t="s">
        <v>28</v>
      </c>
      <c r="C13" s="258">
        <v>311</v>
      </c>
      <c r="D13" s="296"/>
      <c r="E13" s="297">
        <f aca="true" t="shared" si="0" ref="E13:E71">C13+D13</f>
        <v>311</v>
      </c>
      <c r="F13" s="267">
        <v>310</v>
      </c>
      <c r="G13" s="141" t="s">
        <v>29</v>
      </c>
      <c r="H13" s="123" t="s">
        <v>30</v>
      </c>
      <c r="I13" s="268"/>
      <c r="J13" s="268"/>
      <c r="K13" s="297">
        <f>I13+J13</f>
        <v>0</v>
      </c>
      <c r="L13" s="268"/>
      <c r="M13" s="124"/>
      <c r="N13" s="124"/>
      <c r="O13" s="124"/>
      <c r="P13" s="124"/>
      <c r="Q13" s="124"/>
    </row>
    <row r="14" spans="1:17" ht="12">
      <c r="A14" s="34" t="s">
        <v>31</v>
      </c>
      <c r="B14" s="35" t="s">
        <v>32</v>
      </c>
      <c r="C14" s="258">
        <v>35</v>
      </c>
      <c r="D14" s="296"/>
      <c r="E14" s="297">
        <f t="shared" si="0"/>
        <v>35</v>
      </c>
      <c r="F14" s="267">
        <v>35</v>
      </c>
      <c r="G14" s="141" t="s">
        <v>33</v>
      </c>
      <c r="H14" s="123" t="s">
        <v>34</v>
      </c>
      <c r="I14" s="268"/>
      <c r="J14" s="268"/>
      <c r="K14" s="297">
        <f>I14+J14</f>
        <v>0</v>
      </c>
      <c r="L14" s="268"/>
      <c r="M14" s="124"/>
      <c r="N14" s="124"/>
      <c r="O14" s="124"/>
      <c r="P14" s="124"/>
      <c r="Q14" s="124"/>
    </row>
    <row r="15" spans="1:17" ht="12">
      <c r="A15" s="34" t="s">
        <v>35</v>
      </c>
      <c r="B15" s="35" t="s">
        <v>36</v>
      </c>
      <c r="C15" s="258"/>
      <c r="D15" s="296"/>
      <c r="E15" s="297">
        <f t="shared" si="0"/>
        <v>0</v>
      </c>
      <c r="F15" s="267"/>
      <c r="G15" s="141" t="s">
        <v>37</v>
      </c>
      <c r="H15" s="123" t="s">
        <v>38</v>
      </c>
      <c r="I15" s="304"/>
      <c r="J15" s="304"/>
      <c r="K15" s="297">
        <f>I15+J15</f>
        <v>0</v>
      </c>
      <c r="L15" s="304"/>
      <c r="M15" s="124"/>
      <c r="N15" s="124"/>
      <c r="O15" s="124"/>
      <c r="P15" s="124"/>
      <c r="Q15" s="124"/>
    </row>
    <row r="16" spans="1:22" ht="12">
      <c r="A16" s="34" t="s">
        <v>489</v>
      </c>
      <c r="B16" s="35" t="s">
        <v>40</v>
      </c>
      <c r="C16" s="258">
        <v>14</v>
      </c>
      <c r="D16" s="296"/>
      <c r="E16" s="297">
        <f t="shared" si="0"/>
        <v>14</v>
      </c>
      <c r="F16" s="267">
        <v>5</v>
      </c>
      <c r="G16" s="142" t="s">
        <v>41</v>
      </c>
      <c r="H16" s="128" t="s">
        <v>42</v>
      </c>
      <c r="I16" s="266">
        <f>I15+I12</f>
        <v>0</v>
      </c>
      <c r="J16" s="266">
        <f>J15+J12</f>
        <v>5575</v>
      </c>
      <c r="K16" s="266">
        <f>K15+K12</f>
        <v>5575</v>
      </c>
      <c r="L16" s="266">
        <f>L15+L12</f>
        <v>5575</v>
      </c>
      <c r="M16" s="124"/>
      <c r="N16" s="124"/>
      <c r="O16" s="124"/>
      <c r="P16" s="124"/>
      <c r="Q16" s="124"/>
      <c r="R16" s="124"/>
      <c r="S16" s="124"/>
      <c r="T16" s="124"/>
      <c r="U16" s="124"/>
      <c r="V16" s="124"/>
    </row>
    <row r="17" spans="1:16" ht="12">
      <c r="A17" s="34" t="s">
        <v>490</v>
      </c>
      <c r="B17" s="97" t="s">
        <v>44</v>
      </c>
      <c r="C17" s="258">
        <v>7</v>
      </c>
      <c r="D17" s="296"/>
      <c r="E17" s="297">
        <f t="shared" si="0"/>
        <v>7</v>
      </c>
      <c r="F17" s="267">
        <v>19</v>
      </c>
      <c r="G17" s="141"/>
      <c r="H17" s="128"/>
      <c r="I17" s="266"/>
      <c r="J17" s="266"/>
      <c r="K17" s="297"/>
      <c r="L17" s="297"/>
      <c r="M17" s="124"/>
      <c r="N17" s="124"/>
      <c r="O17" s="124"/>
      <c r="P17" s="124"/>
    </row>
    <row r="18" spans="1:17" ht="24">
      <c r="A18" s="34" t="s">
        <v>491</v>
      </c>
      <c r="B18" s="35" t="s">
        <v>45</v>
      </c>
      <c r="C18" s="258"/>
      <c r="D18" s="296"/>
      <c r="E18" s="297">
        <f t="shared" si="0"/>
        <v>0</v>
      </c>
      <c r="F18" s="267"/>
      <c r="G18" s="122" t="s">
        <v>46</v>
      </c>
      <c r="H18" s="128" t="s">
        <v>47</v>
      </c>
      <c r="I18" s="305"/>
      <c r="J18" s="305">
        <v>-1516</v>
      </c>
      <c r="K18" s="297">
        <f>I18+J18</f>
        <v>-1516</v>
      </c>
      <c r="L18" s="306">
        <v>2986</v>
      </c>
      <c r="M18" s="124"/>
      <c r="N18" s="124"/>
      <c r="O18" s="124"/>
      <c r="P18" s="124"/>
      <c r="Q18" s="124"/>
    </row>
    <row r="19" spans="1:17" ht="12">
      <c r="A19" s="34" t="s">
        <v>48</v>
      </c>
      <c r="B19" s="35" t="s">
        <v>49</v>
      </c>
      <c r="C19" s="259"/>
      <c r="D19" s="298"/>
      <c r="E19" s="297">
        <f t="shared" si="0"/>
        <v>0</v>
      </c>
      <c r="F19" s="268"/>
      <c r="G19" s="122" t="s">
        <v>50</v>
      </c>
      <c r="H19" s="128" t="s">
        <v>51</v>
      </c>
      <c r="I19" s="305"/>
      <c r="J19" s="305">
        <v>-61</v>
      </c>
      <c r="K19" s="297">
        <f>I19+J19</f>
        <v>-61</v>
      </c>
      <c r="L19" s="306">
        <v>-172</v>
      </c>
      <c r="M19" s="124"/>
      <c r="N19" s="124"/>
      <c r="O19" s="124"/>
      <c r="P19" s="124"/>
      <c r="Q19" s="124"/>
    </row>
    <row r="20" spans="1:16" ht="12">
      <c r="A20" s="34" t="s">
        <v>150</v>
      </c>
      <c r="B20" s="35" t="s">
        <v>53</v>
      </c>
      <c r="C20" s="258"/>
      <c r="D20" s="296"/>
      <c r="E20" s="297">
        <f t="shared" si="0"/>
        <v>0</v>
      </c>
      <c r="F20" s="267"/>
      <c r="G20" s="143"/>
      <c r="H20" s="144"/>
      <c r="I20" s="266"/>
      <c r="J20" s="266"/>
      <c r="K20" s="297"/>
      <c r="L20" s="303"/>
      <c r="M20" s="124"/>
      <c r="N20" s="124"/>
      <c r="O20" s="124"/>
      <c r="P20" s="124"/>
    </row>
    <row r="21" spans="1:17" ht="12">
      <c r="A21" s="36" t="s">
        <v>41</v>
      </c>
      <c r="B21" s="40" t="s">
        <v>54</v>
      </c>
      <c r="C21" s="260">
        <f>SUM(C12:C18)+C20</f>
        <v>1141</v>
      </c>
      <c r="D21" s="261">
        <f>SUM(D12:D18)+D20</f>
        <v>0</v>
      </c>
      <c r="E21" s="297">
        <f t="shared" si="0"/>
        <v>1141</v>
      </c>
      <c r="F21" s="261">
        <f>SUM(F12:F18)+F20</f>
        <v>1143</v>
      </c>
      <c r="G21" s="122" t="s">
        <v>55</v>
      </c>
      <c r="H21" s="123"/>
      <c r="I21" s="266"/>
      <c r="J21" s="266"/>
      <c r="K21" s="297"/>
      <c r="L21" s="303"/>
      <c r="M21" s="124"/>
      <c r="N21" s="124"/>
      <c r="O21" s="124"/>
      <c r="P21" s="124"/>
      <c r="Q21" s="124"/>
    </row>
    <row r="22" spans="1:12" ht="24">
      <c r="A22" s="36"/>
      <c r="B22" s="40"/>
      <c r="C22" s="260"/>
      <c r="D22" s="299"/>
      <c r="E22" s="300"/>
      <c r="F22" s="265"/>
      <c r="G22" s="32" t="s">
        <v>56</v>
      </c>
      <c r="H22" s="35" t="s">
        <v>57</v>
      </c>
      <c r="I22" s="267"/>
      <c r="J22" s="267"/>
      <c r="K22" s="300">
        <f>I22+J22</f>
        <v>0</v>
      </c>
      <c r="L22" s="267"/>
    </row>
    <row r="23" spans="1:12" ht="12">
      <c r="A23" s="38" t="s">
        <v>58</v>
      </c>
      <c r="B23" s="98"/>
      <c r="C23" s="260"/>
      <c r="D23" s="299"/>
      <c r="E23" s="300"/>
      <c r="F23" s="265"/>
      <c r="G23" s="34" t="s">
        <v>59</v>
      </c>
      <c r="H23" s="35" t="s">
        <v>60</v>
      </c>
      <c r="I23" s="305"/>
      <c r="J23" s="305">
        <v>-35156</v>
      </c>
      <c r="K23" s="300">
        <f>I23+J23</f>
        <v>-35156</v>
      </c>
      <c r="L23" s="305">
        <v>-37980</v>
      </c>
    </row>
    <row r="24" spans="1:22" ht="12">
      <c r="A24" s="34" t="s">
        <v>61</v>
      </c>
      <c r="B24" s="35" t="s">
        <v>62</v>
      </c>
      <c r="C24" s="257"/>
      <c r="D24" s="257"/>
      <c r="E24" s="297">
        <f t="shared" si="0"/>
        <v>0</v>
      </c>
      <c r="F24" s="257"/>
      <c r="G24" s="142" t="s">
        <v>63</v>
      </c>
      <c r="H24" s="128" t="s">
        <v>64</v>
      </c>
      <c r="I24" s="307">
        <f>I23+I22</f>
        <v>0</v>
      </c>
      <c r="J24" s="307">
        <f>J23+J22</f>
        <v>-35156</v>
      </c>
      <c r="K24" s="307">
        <f>K23+K22</f>
        <v>-35156</v>
      </c>
      <c r="L24" s="307">
        <f>L23+L22</f>
        <v>-37980</v>
      </c>
      <c r="M24" s="124"/>
      <c r="N24" s="124"/>
      <c r="O24" s="124"/>
      <c r="P24" s="124"/>
      <c r="Q24" s="124"/>
      <c r="R24" s="124"/>
      <c r="S24" s="124"/>
      <c r="T24" s="124"/>
      <c r="U24" s="124"/>
      <c r="V24" s="124"/>
    </row>
    <row r="25" spans="1:16" ht="12">
      <c r="A25" s="311" t="s">
        <v>65</v>
      </c>
      <c r="B25" s="35" t="s">
        <v>66</v>
      </c>
      <c r="C25" s="267"/>
      <c r="D25" s="267"/>
      <c r="E25" s="297">
        <f t="shared" si="0"/>
        <v>0</v>
      </c>
      <c r="F25" s="267"/>
      <c r="G25" s="142"/>
      <c r="H25" s="128"/>
      <c r="I25" s="266"/>
      <c r="J25" s="266"/>
      <c r="K25" s="297"/>
      <c r="L25" s="303"/>
      <c r="M25" s="124"/>
      <c r="N25" s="124"/>
      <c r="O25" s="124"/>
      <c r="P25" s="124"/>
    </row>
    <row r="26" spans="1:22" ht="12">
      <c r="A26" s="34" t="s">
        <v>67</v>
      </c>
      <c r="B26" s="35" t="s">
        <v>68</v>
      </c>
      <c r="C26" s="257"/>
      <c r="D26" s="257"/>
      <c r="E26" s="297">
        <f t="shared" si="0"/>
        <v>0</v>
      </c>
      <c r="F26" s="257"/>
      <c r="G26" s="145" t="s">
        <v>69</v>
      </c>
      <c r="H26" s="129" t="s">
        <v>70</v>
      </c>
      <c r="I26" s="266">
        <f>I24+I18+I16+I19</f>
        <v>0</v>
      </c>
      <c r="J26" s="266">
        <f>J24+J18+J16+J19</f>
        <v>-31158</v>
      </c>
      <c r="K26" s="266">
        <f>K24+K18+K16+K19</f>
        <v>-31158</v>
      </c>
      <c r="L26" s="266">
        <f>L24+L18+L16+L19</f>
        <v>-29591</v>
      </c>
      <c r="M26" s="124"/>
      <c r="N26" s="124"/>
      <c r="O26" s="124"/>
      <c r="P26" s="124"/>
      <c r="Q26" s="124"/>
      <c r="R26" s="124"/>
      <c r="S26" s="124"/>
      <c r="T26" s="124"/>
      <c r="U26" s="124"/>
      <c r="V26" s="124"/>
    </row>
    <row r="27" spans="1:17" ht="12">
      <c r="A27" s="34" t="s">
        <v>71</v>
      </c>
      <c r="B27" s="35" t="s">
        <v>72</v>
      </c>
      <c r="C27" s="257"/>
      <c r="D27" s="257"/>
      <c r="E27" s="297">
        <f t="shared" si="0"/>
        <v>0</v>
      </c>
      <c r="F27" s="257"/>
      <c r="G27" s="146" t="s">
        <v>73</v>
      </c>
      <c r="H27" s="123"/>
      <c r="I27" s="312"/>
      <c r="J27" s="312"/>
      <c r="K27" s="312"/>
      <c r="L27" s="313"/>
      <c r="M27" s="124"/>
      <c r="N27" s="124"/>
      <c r="O27" s="124"/>
      <c r="P27" s="124"/>
      <c r="Q27" s="124"/>
    </row>
    <row r="28" spans="1:17" ht="24">
      <c r="A28" s="36" t="s">
        <v>74</v>
      </c>
      <c r="B28" s="98" t="s">
        <v>75</v>
      </c>
      <c r="C28" s="260">
        <f>SUM(C24:C27)</f>
        <v>0</v>
      </c>
      <c r="D28" s="261">
        <f>SUM(D24:D27)</f>
        <v>0</v>
      </c>
      <c r="E28" s="297">
        <f t="shared" si="0"/>
        <v>0</v>
      </c>
      <c r="F28" s="261">
        <f>SUM(F24:F27)</f>
        <v>0</v>
      </c>
      <c r="G28" s="122" t="s">
        <v>76</v>
      </c>
      <c r="H28" s="123"/>
      <c r="I28" s="266"/>
      <c r="J28" s="266"/>
      <c r="K28" s="297"/>
      <c r="L28" s="303"/>
      <c r="M28" s="124"/>
      <c r="N28" s="124"/>
      <c r="O28" s="124"/>
      <c r="P28" s="124"/>
      <c r="Q28" s="124"/>
    </row>
    <row r="29" spans="1:21" ht="12">
      <c r="A29" s="38" t="s">
        <v>77</v>
      </c>
      <c r="B29" s="35"/>
      <c r="C29" s="260"/>
      <c r="D29" s="299"/>
      <c r="E29" s="300"/>
      <c r="F29" s="265"/>
      <c r="G29" s="32" t="s">
        <v>78</v>
      </c>
      <c r="H29" s="35" t="s">
        <v>79</v>
      </c>
      <c r="I29" s="267"/>
      <c r="J29" s="267"/>
      <c r="K29" s="297">
        <f aca="true" t="shared" si="1" ref="K29:K39">I29+J29</f>
        <v>0</v>
      </c>
      <c r="L29" s="267"/>
      <c r="M29" s="124"/>
      <c r="N29" s="124"/>
      <c r="O29" s="124"/>
      <c r="P29" s="124"/>
      <c r="Q29" s="124"/>
      <c r="R29" s="124"/>
      <c r="S29" s="124"/>
      <c r="T29" s="124"/>
      <c r="U29" s="124"/>
    </row>
    <row r="30" spans="1:21" ht="24">
      <c r="A30" s="32" t="s">
        <v>80</v>
      </c>
      <c r="B30" s="35" t="s">
        <v>81</v>
      </c>
      <c r="C30" s="258"/>
      <c r="D30" s="258"/>
      <c r="E30" s="297">
        <f t="shared" si="0"/>
        <v>0</v>
      </c>
      <c r="F30" s="258"/>
      <c r="G30" s="126" t="s">
        <v>82</v>
      </c>
      <c r="H30" s="123" t="s">
        <v>83</v>
      </c>
      <c r="I30" s="267">
        <v>16755</v>
      </c>
      <c r="J30" s="267"/>
      <c r="K30" s="297">
        <f t="shared" si="1"/>
        <v>16755</v>
      </c>
      <c r="L30" s="267">
        <v>15755</v>
      </c>
      <c r="M30" s="124"/>
      <c r="N30" s="124"/>
      <c r="O30" s="124"/>
      <c r="P30" s="124"/>
      <c r="Q30" s="124"/>
      <c r="R30" s="124"/>
      <c r="S30" s="124"/>
      <c r="T30" s="124"/>
      <c r="U30" s="124"/>
    </row>
    <row r="31" spans="1:21" ht="12">
      <c r="A31" s="34" t="s">
        <v>84</v>
      </c>
      <c r="B31" s="97" t="s">
        <v>85</v>
      </c>
      <c r="C31" s="258"/>
      <c r="D31" s="258"/>
      <c r="E31" s="297">
        <f t="shared" si="0"/>
        <v>0</v>
      </c>
      <c r="F31" s="258"/>
      <c r="G31" s="126" t="s">
        <v>86</v>
      </c>
      <c r="H31" s="123" t="s">
        <v>87</v>
      </c>
      <c r="I31" s="267"/>
      <c r="J31" s="267"/>
      <c r="K31" s="297">
        <f t="shared" si="1"/>
        <v>0</v>
      </c>
      <c r="L31" s="267"/>
      <c r="M31" s="124"/>
      <c r="N31" s="124"/>
      <c r="O31" s="124"/>
      <c r="P31" s="124"/>
      <c r="Q31" s="124"/>
      <c r="R31" s="124"/>
      <c r="S31" s="124"/>
      <c r="T31" s="124"/>
      <c r="U31" s="124"/>
    </row>
    <row r="32" spans="1:21" ht="12">
      <c r="A32" s="34" t="s">
        <v>88</v>
      </c>
      <c r="B32" s="35" t="s">
        <v>89</v>
      </c>
      <c r="C32" s="258"/>
      <c r="D32" s="258"/>
      <c r="E32" s="297">
        <f t="shared" si="0"/>
        <v>0</v>
      </c>
      <c r="F32" s="258"/>
      <c r="G32" s="126" t="s">
        <v>90</v>
      </c>
      <c r="H32" s="123" t="s">
        <v>91</v>
      </c>
      <c r="I32" s="267">
        <v>6038</v>
      </c>
      <c r="J32" s="267"/>
      <c r="K32" s="297">
        <f t="shared" si="1"/>
        <v>6038</v>
      </c>
      <c r="L32" s="267">
        <v>6038</v>
      </c>
      <c r="M32" s="124"/>
      <c r="N32" s="124"/>
      <c r="O32" s="124"/>
      <c r="P32" s="124"/>
      <c r="Q32" s="124"/>
      <c r="R32" s="124"/>
      <c r="S32" s="124"/>
      <c r="T32" s="124"/>
      <c r="U32" s="124"/>
    </row>
    <row r="33" spans="1:21" ht="12">
      <c r="A33" s="34" t="s">
        <v>92</v>
      </c>
      <c r="B33" s="35" t="s">
        <v>93</v>
      </c>
      <c r="C33" s="257"/>
      <c r="D33" s="257"/>
      <c r="E33" s="297">
        <f t="shared" si="0"/>
        <v>0</v>
      </c>
      <c r="F33" s="257"/>
      <c r="G33" s="126" t="s">
        <v>94</v>
      </c>
      <c r="H33" s="123" t="s">
        <v>95</v>
      </c>
      <c r="I33" s="267"/>
      <c r="J33" s="267"/>
      <c r="K33" s="297">
        <f t="shared" si="1"/>
        <v>0</v>
      </c>
      <c r="L33" s="267"/>
      <c r="M33" s="124"/>
      <c r="N33" s="124"/>
      <c r="O33" s="124"/>
      <c r="P33" s="124"/>
      <c r="Q33" s="124"/>
      <c r="R33" s="124"/>
      <c r="S33" s="124"/>
      <c r="T33" s="124"/>
      <c r="U33" s="124"/>
    </row>
    <row r="34" spans="1:21" ht="12">
      <c r="A34" s="34" t="s">
        <v>96</v>
      </c>
      <c r="B34" s="35" t="s">
        <v>97</v>
      </c>
      <c r="C34" s="267"/>
      <c r="D34" s="267"/>
      <c r="E34" s="297">
        <f t="shared" si="0"/>
        <v>0</v>
      </c>
      <c r="F34" s="267"/>
      <c r="G34" s="125" t="s">
        <v>98</v>
      </c>
      <c r="H34" s="123" t="s">
        <v>99</v>
      </c>
      <c r="I34" s="267"/>
      <c r="J34" s="267">
        <v>798</v>
      </c>
      <c r="K34" s="297">
        <f t="shared" si="1"/>
        <v>798</v>
      </c>
      <c r="L34" s="267">
        <v>798</v>
      </c>
      <c r="M34" s="124"/>
      <c r="N34" s="124"/>
      <c r="O34" s="124"/>
      <c r="P34" s="124"/>
      <c r="Q34" s="124"/>
      <c r="R34" s="124"/>
      <c r="S34" s="124"/>
      <c r="T34" s="124"/>
      <c r="U34" s="124"/>
    </row>
    <row r="35" spans="1:21" ht="12">
      <c r="A35" s="36" t="s">
        <v>100</v>
      </c>
      <c r="B35" s="40" t="s">
        <v>101</v>
      </c>
      <c r="C35" s="262">
        <f>SUM(C30:C34)</f>
        <v>0</v>
      </c>
      <c r="D35" s="263">
        <f>SUM(D30:D34)</f>
        <v>0</v>
      </c>
      <c r="E35" s="297">
        <f t="shared" si="0"/>
        <v>0</v>
      </c>
      <c r="F35" s="263">
        <f>SUM(F30:F34)</f>
        <v>0</v>
      </c>
      <c r="G35" s="125" t="s">
        <v>102</v>
      </c>
      <c r="H35" s="123" t="s">
        <v>103</v>
      </c>
      <c r="I35" s="267"/>
      <c r="J35" s="267">
        <v>80</v>
      </c>
      <c r="K35" s="297">
        <f t="shared" si="1"/>
        <v>80</v>
      </c>
      <c r="L35" s="267">
        <v>70</v>
      </c>
      <c r="M35" s="124"/>
      <c r="N35" s="124"/>
      <c r="O35" s="124"/>
      <c r="P35" s="124"/>
      <c r="Q35" s="124"/>
      <c r="R35" s="124"/>
      <c r="S35" s="124"/>
      <c r="T35" s="124"/>
      <c r="U35" s="124"/>
    </row>
    <row r="36" spans="1:21" ht="24">
      <c r="A36" s="46" t="s">
        <v>104</v>
      </c>
      <c r="B36" s="40" t="s">
        <v>105</v>
      </c>
      <c r="C36" s="260">
        <f>C35+C28+C21</f>
        <v>1141</v>
      </c>
      <c r="D36" s="261">
        <f>D35+D28+D21</f>
        <v>0</v>
      </c>
      <c r="E36" s="297">
        <f t="shared" si="0"/>
        <v>1141</v>
      </c>
      <c r="F36" s="261">
        <f>F35+F28+F21</f>
        <v>1143</v>
      </c>
      <c r="G36" s="125" t="s">
        <v>106</v>
      </c>
      <c r="H36" s="123" t="s">
        <v>107</v>
      </c>
      <c r="I36" s="267"/>
      <c r="J36" s="267">
        <v>163</v>
      </c>
      <c r="K36" s="297">
        <f t="shared" si="1"/>
        <v>163</v>
      </c>
      <c r="L36" s="267">
        <v>174</v>
      </c>
      <c r="M36" s="124"/>
      <c r="N36" s="124"/>
      <c r="O36" s="124"/>
      <c r="P36" s="124"/>
      <c r="Q36" s="124"/>
      <c r="R36" s="124"/>
      <c r="S36" s="124"/>
      <c r="T36" s="124"/>
      <c r="U36" s="124"/>
    </row>
    <row r="37" spans="1:21" ht="24">
      <c r="A37" s="38" t="s">
        <v>108</v>
      </c>
      <c r="B37" s="35"/>
      <c r="C37" s="260"/>
      <c r="D37" s="299"/>
      <c r="E37" s="300"/>
      <c r="F37" s="265"/>
      <c r="G37" s="32" t="s">
        <v>109</v>
      </c>
      <c r="H37" s="35" t="s">
        <v>110</v>
      </c>
      <c r="I37" s="267"/>
      <c r="J37" s="267"/>
      <c r="K37" s="297">
        <f t="shared" si="1"/>
        <v>0</v>
      </c>
      <c r="L37" s="267"/>
      <c r="M37" s="124"/>
      <c r="N37" s="124"/>
      <c r="O37" s="124"/>
      <c r="P37" s="124"/>
      <c r="Q37" s="124"/>
      <c r="R37" s="124"/>
      <c r="S37" s="124"/>
      <c r="T37" s="124"/>
      <c r="U37" s="124"/>
    </row>
    <row r="38" spans="1:21" ht="12">
      <c r="A38" s="38" t="s">
        <v>111</v>
      </c>
      <c r="B38" s="35"/>
      <c r="C38" s="260"/>
      <c r="D38" s="299"/>
      <c r="E38" s="300"/>
      <c r="F38" s="265"/>
      <c r="G38" s="32" t="s">
        <v>112</v>
      </c>
      <c r="H38" s="35" t="s">
        <v>113</v>
      </c>
      <c r="I38" s="267"/>
      <c r="J38" s="267"/>
      <c r="K38" s="297">
        <f t="shared" si="1"/>
        <v>0</v>
      </c>
      <c r="L38" s="267"/>
      <c r="M38" s="124"/>
      <c r="N38" s="124"/>
      <c r="O38" s="124"/>
      <c r="P38" s="124"/>
      <c r="Q38" s="124"/>
      <c r="R38" s="124"/>
      <c r="S38" s="124"/>
      <c r="T38" s="124"/>
      <c r="U38" s="124"/>
    </row>
    <row r="39" spans="1:21" ht="12">
      <c r="A39" s="34" t="s">
        <v>114</v>
      </c>
      <c r="B39" s="35" t="s">
        <v>115</v>
      </c>
      <c r="C39" s="264"/>
      <c r="D39" s="264"/>
      <c r="E39" s="297">
        <f t="shared" si="0"/>
        <v>0</v>
      </c>
      <c r="F39" s="264"/>
      <c r="G39" s="126" t="s">
        <v>116</v>
      </c>
      <c r="H39" s="147" t="s">
        <v>117</v>
      </c>
      <c r="I39" s="267"/>
      <c r="J39" s="267">
        <v>9447</v>
      </c>
      <c r="K39" s="297">
        <f t="shared" si="1"/>
        <v>9447</v>
      </c>
      <c r="L39" s="267">
        <v>9447</v>
      </c>
      <c r="M39" s="124"/>
      <c r="N39" s="124"/>
      <c r="O39" s="124"/>
      <c r="P39" s="124"/>
      <c r="Q39" s="124"/>
      <c r="R39" s="124"/>
      <c r="S39" s="124"/>
      <c r="T39" s="124"/>
      <c r="U39" s="124"/>
    </row>
    <row r="40" spans="1:22" ht="12">
      <c r="A40" s="34" t="s">
        <v>118</v>
      </c>
      <c r="B40" s="35" t="s">
        <v>119</v>
      </c>
      <c r="C40" s="258"/>
      <c r="D40" s="258"/>
      <c r="E40" s="297">
        <f t="shared" si="0"/>
        <v>0</v>
      </c>
      <c r="F40" s="258"/>
      <c r="G40" s="142" t="s">
        <v>41</v>
      </c>
      <c r="H40" s="148" t="s">
        <v>120</v>
      </c>
      <c r="I40" s="266">
        <f>SUM(I29:I39)</f>
        <v>22793</v>
      </c>
      <c r="J40" s="266">
        <f>SUM(J29:J39)</f>
        <v>10488</v>
      </c>
      <c r="K40" s="266">
        <f>SUM(K29:K39)</f>
        <v>33281</v>
      </c>
      <c r="L40" s="266">
        <f>SUM(L29:L39)</f>
        <v>32282</v>
      </c>
      <c r="M40" s="124"/>
      <c r="N40" s="124"/>
      <c r="O40" s="124"/>
      <c r="P40" s="124"/>
      <c r="Q40" s="124"/>
      <c r="R40" s="124"/>
      <c r="S40" s="124"/>
      <c r="T40" s="124"/>
      <c r="U40" s="124"/>
      <c r="V40" s="124"/>
    </row>
    <row r="41" spans="1:16" ht="12">
      <c r="A41" s="34" t="s">
        <v>121</v>
      </c>
      <c r="B41" s="35" t="s">
        <v>122</v>
      </c>
      <c r="C41" s="258"/>
      <c r="D41" s="258"/>
      <c r="E41" s="297">
        <f t="shared" si="0"/>
        <v>0</v>
      </c>
      <c r="F41" s="258"/>
      <c r="G41" s="122"/>
      <c r="H41" s="149"/>
      <c r="I41" s="266"/>
      <c r="J41" s="266"/>
      <c r="K41" s="297"/>
      <c r="L41" s="303"/>
      <c r="M41" s="124"/>
      <c r="N41" s="124"/>
      <c r="O41" s="124"/>
      <c r="P41" s="124"/>
    </row>
    <row r="42" spans="1:17" ht="24">
      <c r="A42" s="34" t="s">
        <v>123</v>
      </c>
      <c r="B42" s="97" t="s">
        <v>124</v>
      </c>
      <c r="C42" s="258"/>
      <c r="D42" s="258"/>
      <c r="E42" s="297">
        <f t="shared" si="0"/>
        <v>0</v>
      </c>
      <c r="F42" s="258"/>
      <c r="G42" s="122" t="s">
        <v>125</v>
      </c>
      <c r="H42" s="149"/>
      <c r="I42" s="266"/>
      <c r="J42" s="266"/>
      <c r="K42" s="297"/>
      <c r="L42" s="303"/>
      <c r="M42" s="124"/>
      <c r="N42" s="124"/>
      <c r="O42" s="124"/>
      <c r="P42" s="124"/>
      <c r="Q42" s="124"/>
    </row>
    <row r="43" spans="1:21" ht="12">
      <c r="A43" s="34" t="s">
        <v>96</v>
      </c>
      <c r="B43" s="35" t="s">
        <v>126</v>
      </c>
      <c r="C43" s="258"/>
      <c r="D43" s="258"/>
      <c r="E43" s="297">
        <f t="shared" si="0"/>
        <v>0</v>
      </c>
      <c r="F43" s="258"/>
      <c r="G43" s="126" t="s">
        <v>127</v>
      </c>
      <c r="H43" s="123" t="s">
        <v>128</v>
      </c>
      <c r="I43" s="267"/>
      <c r="J43" s="267">
        <v>25</v>
      </c>
      <c r="K43" s="297">
        <f aca="true" t="shared" si="2" ref="K43:K50">I43+J43</f>
        <v>25</v>
      </c>
      <c r="L43" s="267">
        <v>9</v>
      </c>
      <c r="M43" s="124"/>
      <c r="N43" s="124"/>
      <c r="O43" s="124"/>
      <c r="P43" s="124"/>
      <c r="Q43" s="124"/>
      <c r="R43" s="124"/>
      <c r="S43" s="124"/>
      <c r="T43" s="124"/>
      <c r="U43" s="124"/>
    </row>
    <row r="44" spans="1:21" ht="12">
      <c r="A44" s="36" t="s">
        <v>41</v>
      </c>
      <c r="B44" s="40" t="s">
        <v>129</v>
      </c>
      <c r="C44" s="260">
        <f>SUM(C39:C43)</f>
        <v>0</v>
      </c>
      <c r="D44" s="261">
        <f>SUM(D39:D43)</f>
        <v>0</v>
      </c>
      <c r="E44" s="297">
        <f t="shared" si="0"/>
        <v>0</v>
      </c>
      <c r="F44" s="261">
        <f>SUM(F39:F43)</f>
        <v>0</v>
      </c>
      <c r="G44" s="126" t="s">
        <v>130</v>
      </c>
      <c r="H44" s="123" t="s">
        <v>131</v>
      </c>
      <c r="I44" s="267"/>
      <c r="J44" s="267"/>
      <c r="K44" s="297">
        <f t="shared" si="2"/>
        <v>0</v>
      </c>
      <c r="L44" s="267"/>
      <c r="M44" s="124"/>
      <c r="N44" s="124"/>
      <c r="O44" s="124"/>
      <c r="P44" s="124"/>
      <c r="Q44" s="124"/>
      <c r="R44" s="124"/>
      <c r="S44" s="124"/>
      <c r="T44" s="124"/>
      <c r="U44" s="124"/>
    </row>
    <row r="45" spans="1:21" ht="12">
      <c r="A45" s="36"/>
      <c r="B45" s="40"/>
      <c r="C45" s="260"/>
      <c r="D45" s="299"/>
      <c r="E45" s="300"/>
      <c r="F45" s="265"/>
      <c r="G45" s="32" t="s">
        <v>132</v>
      </c>
      <c r="H45" s="35" t="s">
        <v>133</v>
      </c>
      <c r="I45" s="267"/>
      <c r="J45" s="267">
        <v>8</v>
      </c>
      <c r="K45" s="297">
        <f t="shared" si="2"/>
        <v>8</v>
      </c>
      <c r="L45" s="267">
        <v>6</v>
      </c>
      <c r="M45" s="124"/>
      <c r="N45" s="124"/>
      <c r="O45" s="124"/>
      <c r="P45" s="124"/>
      <c r="Q45" s="124"/>
      <c r="R45" s="124"/>
      <c r="S45" s="124"/>
      <c r="T45" s="124"/>
      <c r="U45" s="124"/>
    </row>
    <row r="46" spans="1:21" ht="12">
      <c r="A46" s="38" t="s">
        <v>134</v>
      </c>
      <c r="B46" s="35"/>
      <c r="C46" s="260"/>
      <c r="D46" s="299"/>
      <c r="E46" s="300"/>
      <c r="F46" s="265"/>
      <c r="G46" s="32" t="s">
        <v>135</v>
      </c>
      <c r="H46" s="35" t="s">
        <v>136</v>
      </c>
      <c r="I46" s="267"/>
      <c r="J46" s="267">
        <v>7</v>
      </c>
      <c r="K46" s="297">
        <f t="shared" si="2"/>
        <v>7</v>
      </c>
      <c r="L46" s="267">
        <v>4</v>
      </c>
      <c r="M46" s="124"/>
      <c r="N46" s="124"/>
      <c r="O46" s="124"/>
      <c r="P46" s="124"/>
      <c r="Q46" s="124"/>
      <c r="R46" s="124"/>
      <c r="S46" s="124"/>
      <c r="T46" s="124"/>
      <c r="U46" s="124"/>
    </row>
    <row r="47" spans="1:21" ht="12">
      <c r="A47" s="34" t="s">
        <v>137</v>
      </c>
      <c r="B47" s="35" t="s">
        <v>138</v>
      </c>
      <c r="C47" s="258">
        <v>124</v>
      </c>
      <c r="D47" s="258"/>
      <c r="E47" s="297">
        <f t="shared" si="0"/>
        <v>124</v>
      </c>
      <c r="F47" s="258">
        <v>120</v>
      </c>
      <c r="G47" s="126" t="s">
        <v>139</v>
      </c>
      <c r="H47" s="123" t="s">
        <v>128</v>
      </c>
      <c r="I47" s="267"/>
      <c r="J47" s="267"/>
      <c r="K47" s="297">
        <f t="shared" si="2"/>
        <v>0</v>
      </c>
      <c r="L47" s="267"/>
      <c r="M47" s="124"/>
      <c r="N47" s="124"/>
      <c r="O47" s="124"/>
      <c r="P47" s="124"/>
      <c r="Q47" s="124"/>
      <c r="R47" s="124"/>
      <c r="S47" s="124"/>
      <c r="T47" s="124"/>
      <c r="U47" s="124"/>
    </row>
    <row r="48" spans="1:21" ht="12">
      <c r="A48" s="34" t="s">
        <v>140</v>
      </c>
      <c r="B48" s="35" t="s">
        <v>141</v>
      </c>
      <c r="C48" s="258">
        <v>110</v>
      </c>
      <c r="D48" s="258"/>
      <c r="E48" s="297">
        <f t="shared" si="0"/>
        <v>110</v>
      </c>
      <c r="F48" s="258">
        <v>129</v>
      </c>
      <c r="G48" s="126" t="s">
        <v>142</v>
      </c>
      <c r="H48" s="123" t="s">
        <v>143</v>
      </c>
      <c r="I48" s="267"/>
      <c r="J48" s="267">
        <v>80</v>
      </c>
      <c r="K48" s="297">
        <f t="shared" si="2"/>
        <v>80</v>
      </c>
      <c r="L48" s="267">
        <v>18</v>
      </c>
      <c r="M48" s="124"/>
      <c r="N48" s="124"/>
      <c r="O48" s="124"/>
      <c r="P48" s="124"/>
      <c r="Q48" s="124"/>
      <c r="R48" s="124"/>
      <c r="S48" s="124"/>
      <c r="T48" s="124"/>
      <c r="U48" s="124"/>
    </row>
    <row r="49" spans="1:21" ht="12">
      <c r="A49" s="34" t="s">
        <v>144</v>
      </c>
      <c r="B49" s="35" t="s">
        <v>145</v>
      </c>
      <c r="C49" s="257"/>
      <c r="D49" s="257"/>
      <c r="E49" s="297">
        <f t="shared" si="0"/>
        <v>0</v>
      </c>
      <c r="F49" s="257"/>
      <c r="G49" s="126" t="s">
        <v>146</v>
      </c>
      <c r="H49" s="123" t="s">
        <v>147</v>
      </c>
      <c r="I49" s="267"/>
      <c r="J49" s="267">
        <v>3</v>
      </c>
      <c r="K49" s="297">
        <f t="shared" si="2"/>
        <v>3</v>
      </c>
      <c r="L49" s="267">
        <v>5</v>
      </c>
      <c r="M49" s="124"/>
      <c r="N49" s="124"/>
      <c r="O49" s="124"/>
      <c r="P49" s="124"/>
      <c r="Q49" s="124"/>
      <c r="R49" s="124"/>
      <c r="S49" s="124"/>
      <c r="T49" s="124"/>
      <c r="U49" s="124"/>
    </row>
    <row r="50" spans="1:21" ht="12">
      <c r="A50" s="34" t="s">
        <v>148</v>
      </c>
      <c r="B50" s="97" t="s">
        <v>149</v>
      </c>
      <c r="C50" s="258"/>
      <c r="D50" s="258"/>
      <c r="E50" s="297">
        <f t="shared" si="0"/>
        <v>0</v>
      </c>
      <c r="F50" s="258"/>
      <c r="G50" s="126" t="s">
        <v>150</v>
      </c>
      <c r="H50" s="123" t="s">
        <v>151</v>
      </c>
      <c r="I50" s="267"/>
      <c r="J50" s="267">
        <v>3</v>
      </c>
      <c r="K50" s="297">
        <f t="shared" si="2"/>
        <v>3</v>
      </c>
      <c r="L50" s="267">
        <v>51</v>
      </c>
      <c r="M50" s="124"/>
      <c r="N50" s="124"/>
      <c r="O50" s="124"/>
      <c r="P50" s="124"/>
      <c r="Q50" s="124"/>
      <c r="R50" s="124"/>
      <c r="S50" s="124"/>
      <c r="T50" s="124"/>
      <c r="U50" s="124"/>
    </row>
    <row r="51" spans="1:22" ht="12">
      <c r="A51" s="34" t="s">
        <v>152</v>
      </c>
      <c r="B51" s="35" t="s">
        <v>153</v>
      </c>
      <c r="C51" s="258"/>
      <c r="D51" s="258"/>
      <c r="E51" s="297">
        <f t="shared" si="0"/>
        <v>0</v>
      </c>
      <c r="F51" s="258"/>
      <c r="G51" s="142" t="s">
        <v>74</v>
      </c>
      <c r="H51" s="128" t="s">
        <v>154</v>
      </c>
      <c r="I51" s="307">
        <f>SUM(I43:I50)</f>
        <v>0</v>
      </c>
      <c r="J51" s="307">
        <f>SUM(J43:J50)</f>
        <v>126</v>
      </c>
      <c r="K51" s="307">
        <f>SUM(K43:K50)</f>
        <v>126</v>
      </c>
      <c r="L51" s="307">
        <f>SUM(L43:L50)</f>
        <v>93</v>
      </c>
      <c r="M51" s="124"/>
      <c r="N51" s="124"/>
      <c r="O51" s="124"/>
      <c r="P51" s="124"/>
      <c r="Q51" s="124"/>
      <c r="R51" s="124"/>
      <c r="S51" s="124"/>
      <c r="T51" s="124"/>
      <c r="U51" s="124"/>
      <c r="V51" s="124"/>
    </row>
    <row r="52" spans="1:22" ht="12">
      <c r="A52" s="34" t="s">
        <v>155</v>
      </c>
      <c r="B52" s="35" t="s">
        <v>156</v>
      </c>
      <c r="C52" s="258">
        <v>854</v>
      </c>
      <c r="D52" s="258"/>
      <c r="E52" s="297">
        <f t="shared" si="0"/>
        <v>854</v>
      </c>
      <c r="F52" s="258">
        <v>1273</v>
      </c>
      <c r="G52" s="146" t="s">
        <v>157</v>
      </c>
      <c r="H52" s="128" t="s">
        <v>158</v>
      </c>
      <c r="I52" s="266">
        <f>I40+I51</f>
        <v>22793</v>
      </c>
      <c r="J52" s="266">
        <f>J40+J51</f>
        <v>10614</v>
      </c>
      <c r="K52" s="266">
        <f>K40+K51</f>
        <v>33407</v>
      </c>
      <c r="L52" s="266">
        <f>L40+L51</f>
        <v>32375</v>
      </c>
      <c r="M52" s="124"/>
      <c r="N52" s="124"/>
      <c r="O52" s="124"/>
      <c r="P52" s="124"/>
      <c r="Q52" s="124"/>
      <c r="R52" s="124"/>
      <c r="S52" s="124"/>
      <c r="T52" s="124"/>
      <c r="U52" s="124"/>
      <c r="V52" s="124"/>
    </row>
    <row r="53" spans="1:16" ht="12">
      <c r="A53" s="36" t="s">
        <v>74</v>
      </c>
      <c r="B53" s="40" t="s">
        <v>159</v>
      </c>
      <c r="C53" s="260">
        <f>SUM(C47:C52)</f>
        <v>1088</v>
      </c>
      <c r="D53" s="261">
        <f>SUM(D47:D52)</f>
        <v>0</v>
      </c>
      <c r="E53" s="297">
        <f t="shared" si="0"/>
        <v>1088</v>
      </c>
      <c r="F53" s="261">
        <f>SUM(F47:F52)</f>
        <v>1522</v>
      </c>
      <c r="G53" s="126"/>
      <c r="H53" s="128"/>
      <c r="I53" s="266"/>
      <c r="J53" s="266"/>
      <c r="K53" s="297"/>
      <c r="L53" s="303"/>
      <c r="M53" s="124"/>
      <c r="N53" s="124"/>
      <c r="O53" s="124"/>
      <c r="P53" s="124"/>
    </row>
    <row r="54" spans="1:12" ht="24">
      <c r="A54" s="38" t="s">
        <v>160</v>
      </c>
      <c r="B54" s="40"/>
      <c r="C54" s="265"/>
      <c r="D54" s="299"/>
      <c r="E54" s="300"/>
      <c r="F54" s="265"/>
      <c r="G54" s="32"/>
      <c r="H54" s="57"/>
      <c r="I54" s="265"/>
      <c r="J54" s="265"/>
      <c r="K54" s="300"/>
      <c r="L54" s="299"/>
    </row>
    <row r="55" spans="1:16" ht="12">
      <c r="A55" s="34" t="s">
        <v>161</v>
      </c>
      <c r="B55" s="97" t="s">
        <v>162</v>
      </c>
      <c r="C55" s="265">
        <f>SUM(C56:C59)</f>
        <v>10</v>
      </c>
      <c r="D55" s="266">
        <f>SUM(D56:D59)</f>
        <v>0</v>
      </c>
      <c r="E55" s="297">
        <f t="shared" si="0"/>
        <v>10</v>
      </c>
      <c r="F55" s="266">
        <f>SUM(F56:F59)</f>
        <v>10</v>
      </c>
      <c r="G55" s="126"/>
      <c r="H55" s="129"/>
      <c r="I55" s="266"/>
      <c r="J55" s="266"/>
      <c r="K55" s="297"/>
      <c r="L55" s="303"/>
      <c r="M55" s="124"/>
      <c r="N55" s="124"/>
      <c r="O55" s="124"/>
      <c r="P55" s="124"/>
    </row>
    <row r="56" spans="1:16" ht="12">
      <c r="A56" s="39" t="s">
        <v>163</v>
      </c>
      <c r="B56" s="35" t="s">
        <v>164</v>
      </c>
      <c r="C56" s="267">
        <v>5</v>
      </c>
      <c r="D56" s="267"/>
      <c r="E56" s="297">
        <f t="shared" si="0"/>
        <v>5</v>
      </c>
      <c r="F56" s="267">
        <v>5</v>
      </c>
      <c r="G56" s="126"/>
      <c r="H56" s="129"/>
      <c r="I56" s="266"/>
      <c r="J56" s="266"/>
      <c r="K56" s="297"/>
      <c r="L56" s="303"/>
      <c r="M56" s="124"/>
      <c r="N56" s="124"/>
      <c r="O56" s="124"/>
      <c r="P56" s="124"/>
    </row>
    <row r="57" spans="1:16" ht="12">
      <c r="A57" s="34" t="s">
        <v>165</v>
      </c>
      <c r="B57" s="35" t="s">
        <v>166</v>
      </c>
      <c r="C57" s="267"/>
      <c r="D57" s="267"/>
      <c r="E57" s="297">
        <f t="shared" si="0"/>
        <v>0</v>
      </c>
      <c r="F57" s="267"/>
      <c r="G57" s="126"/>
      <c r="H57" s="150"/>
      <c r="I57" s="266"/>
      <c r="J57" s="266"/>
      <c r="K57" s="297"/>
      <c r="L57" s="303"/>
      <c r="M57" s="124"/>
      <c r="N57" s="124"/>
      <c r="O57" s="124"/>
      <c r="P57" s="124"/>
    </row>
    <row r="58" spans="1:16" ht="12">
      <c r="A58" s="34" t="s">
        <v>167</v>
      </c>
      <c r="B58" s="35" t="s">
        <v>168</v>
      </c>
      <c r="C58" s="267"/>
      <c r="D58" s="267"/>
      <c r="E58" s="297">
        <f t="shared" si="0"/>
        <v>0</v>
      </c>
      <c r="F58" s="267"/>
      <c r="G58" s="126"/>
      <c r="H58" s="123"/>
      <c r="I58" s="266"/>
      <c r="J58" s="266"/>
      <c r="K58" s="297"/>
      <c r="L58" s="303"/>
      <c r="M58" s="124"/>
      <c r="N58" s="124"/>
      <c r="O58" s="124"/>
      <c r="P58" s="124"/>
    </row>
    <row r="59" spans="1:16" ht="12">
      <c r="A59" s="34" t="s">
        <v>169</v>
      </c>
      <c r="B59" s="35" t="s">
        <v>170</v>
      </c>
      <c r="C59" s="267">
        <v>5</v>
      </c>
      <c r="D59" s="267"/>
      <c r="E59" s="297">
        <f t="shared" si="0"/>
        <v>5</v>
      </c>
      <c r="F59" s="267">
        <v>5</v>
      </c>
      <c r="G59" s="126"/>
      <c r="H59" s="151"/>
      <c r="I59" s="266"/>
      <c r="J59" s="266"/>
      <c r="K59" s="297"/>
      <c r="L59" s="303"/>
      <c r="M59" s="124"/>
      <c r="N59" s="124"/>
      <c r="O59" s="124"/>
      <c r="P59" s="124"/>
    </row>
    <row r="60" spans="1:16" ht="12">
      <c r="A60" s="34" t="s">
        <v>171</v>
      </c>
      <c r="B60" s="35" t="s">
        <v>172</v>
      </c>
      <c r="C60" s="267"/>
      <c r="D60" s="296"/>
      <c r="E60" s="297">
        <f t="shared" si="0"/>
        <v>0</v>
      </c>
      <c r="F60" s="267"/>
      <c r="G60" s="126"/>
      <c r="H60" s="150"/>
      <c r="I60" s="266"/>
      <c r="J60" s="266"/>
      <c r="K60" s="297"/>
      <c r="L60" s="303"/>
      <c r="M60" s="124"/>
      <c r="N60" s="124"/>
      <c r="O60" s="124"/>
      <c r="P60" s="124"/>
    </row>
    <row r="61" spans="1:16" ht="12">
      <c r="A61" s="34" t="s">
        <v>173</v>
      </c>
      <c r="B61" s="35" t="s">
        <v>174</v>
      </c>
      <c r="C61" s="267"/>
      <c r="D61" s="296"/>
      <c r="E61" s="297">
        <f t="shared" si="0"/>
        <v>0</v>
      </c>
      <c r="F61" s="267"/>
      <c r="G61" s="126"/>
      <c r="H61" s="123"/>
      <c r="I61" s="266"/>
      <c r="J61" s="266"/>
      <c r="K61" s="297"/>
      <c r="L61" s="303"/>
      <c r="M61" s="124"/>
      <c r="N61" s="124"/>
      <c r="O61" s="124"/>
      <c r="P61" s="124"/>
    </row>
    <row r="62" spans="1:16" ht="12">
      <c r="A62" s="34" t="s">
        <v>175</v>
      </c>
      <c r="B62" s="35" t="s">
        <v>176</v>
      </c>
      <c r="C62" s="268"/>
      <c r="D62" s="298"/>
      <c r="E62" s="297">
        <f t="shared" si="0"/>
        <v>0</v>
      </c>
      <c r="F62" s="268"/>
      <c r="G62" s="126"/>
      <c r="H62" s="123"/>
      <c r="I62" s="266"/>
      <c r="J62" s="266"/>
      <c r="K62" s="297"/>
      <c r="L62" s="303"/>
      <c r="M62" s="124"/>
      <c r="N62" s="124"/>
      <c r="O62" s="124"/>
      <c r="P62" s="124"/>
    </row>
    <row r="63" spans="1:16" ht="12">
      <c r="A63" s="34" t="s">
        <v>177</v>
      </c>
      <c r="B63" s="35" t="s">
        <v>178</v>
      </c>
      <c r="C63" s="267"/>
      <c r="D63" s="296"/>
      <c r="E63" s="297">
        <f t="shared" si="0"/>
        <v>0</v>
      </c>
      <c r="F63" s="267"/>
      <c r="G63" s="126"/>
      <c r="H63" s="123"/>
      <c r="I63" s="266"/>
      <c r="J63" s="266"/>
      <c r="K63" s="297"/>
      <c r="L63" s="303"/>
      <c r="M63" s="124"/>
      <c r="N63" s="124"/>
      <c r="O63" s="124"/>
      <c r="P63" s="124"/>
    </row>
    <row r="64" spans="1:16" ht="12">
      <c r="A64" s="56" t="s">
        <v>96</v>
      </c>
      <c r="B64" s="35" t="s">
        <v>179</v>
      </c>
      <c r="C64" s="267"/>
      <c r="D64" s="296"/>
      <c r="E64" s="297">
        <f t="shared" si="0"/>
        <v>0</v>
      </c>
      <c r="F64" s="267"/>
      <c r="G64" s="126"/>
      <c r="H64" s="123"/>
      <c r="I64" s="266"/>
      <c r="J64" s="266"/>
      <c r="K64" s="297"/>
      <c r="L64" s="303"/>
      <c r="M64" s="124"/>
      <c r="N64" s="124"/>
      <c r="O64" s="124"/>
      <c r="P64" s="124"/>
    </row>
    <row r="65" spans="1:16" ht="12">
      <c r="A65" s="36" t="s">
        <v>100</v>
      </c>
      <c r="B65" s="98" t="s">
        <v>180</v>
      </c>
      <c r="C65" s="265">
        <f>C55+C60+C61+C63+C64</f>
        <v>10</v>
      </c>
      <c r="D65" s="266">
        <f>D55+D60+D61+D63+D64</f>
        <v>0</v>
      </c>
      <c r="E65" s="297">
        <f t="shared" si="0"/>
        <v>10</v>
      </c>
      <c r="F65" s="266">
        <f>F55+F60+F61+F63+F64</f>
        <v>10</v>
      </c>
      <c r="G65" s="126"/>
      <c r="H65" s="123"/>
      <c r="I65" s="266"/>
      <c r="J65" s="266"/>
      <c r="K65" s="297"/>
      <c r="L65" s="303"/>
      <c r="M65" s="124"/>
      <c r="N65" s="124"/>
      <c r="O65" s="124"/>
      <c r="P65" s="124"/>
    </row>
    <row r="66" spans="1:12" ht="12">
      <c r="A66" s="58" t="s">
        <v>181</v>
      </c>
      <c r="B66" s="33"/>
      <c r="C66" s="265"/>
      <c r="D66" s="265"/>
      <c r="E66" s="300"/>
      <c r="F66" s="301"/>
      <c r="G66" s="36"/>
      <c r="H66" s="35"/>
      <c r="I66" s="265"/>
      <c r="J66" s="265"/>
      <c r="K66" s="300"/>
      <c r="L66" s="302"/>
    </row>
    <row r="67" spans="1:16" ht="12">
      <c r="A67" s="56" t="s">
        <v>182</v>
      </c>
      <c r="B67" s="35" t="s">
        <v>183</v>
      </c>
      <c r="C67" s="267">
        <v>4</v>
      </c>
      <c r="D67" s="267"/>
      <c r="E67" s="297">
        <f t="shared" si="0"/>
        <v>4</v>
      </c>
      <c r="F67" s="267">
        <v>15</v>
      </c>
      <c r="G67" s="122"/>
      <c r="H67" s="123"/>
      <c r="I67" s="266"/>
      <c r="J67" s="266"/>
      <c r="K67" s="297"/>
      <c r="L67" s="303"/>
      <c r="M67" s="124"/>
      <c r="N67" s="124"/>
      <c r="O67" s="124"/>
      <c r="P67" s="124"/>
    </row>
    <row r="68" spans="1:16" ht="12">
      <c r="A68" s="56" t="s">
        <v>184</v>
      </c>
      <c r="B68" s="35" t="s">
        <v>185</v>
      </c>
      <c r="C68" s="267">
        <v>6</v>
      </c>
      <c r="D68" s="267"/>
      <c r="E68" s="297">
        <f t="shared" si="0"/>
        <v>6</v>
      </c>
      <c r="F68" s="267">
        <v>94</v>
      </c>
      <c r="G68" s="152"/>
      <c r="H68" s="123"/>
      <c r="I68" s="266"/>
      <c r="J68" s="266"/>
      <c r="K68" s="297"/>
      <c r="L68" s="303"/>
      <c r="M68" s="124"/>
      <c r="N68" s="124"/>
      <c r="O68" s="124"/>
      <c r="P68" s="124"/>
    </row>
    <row r="69" spans="1:16" ht="12">
      <c r="A69" s="36" t="s">
        <v>63</v>
      </c>
      <c r="B69" s="40" t="s">
        <v>186</v>
      </c>
      <c r="C69" s="262">
        <f>C68+C67</f>
        <v>10</v>
      </c>
      <c r="D69" s="263">
        <f>D68+D67</f>
        <v>0</v>
      </c>
      <c r="E69" s="297">
        <f t="shared" si="0"/>
        <v>10</v>
      </c>
      <c r="F69" s="263">
        <f>F68+F67</f>
        <v>109</v>
      </c>
      <c r="G69" s="122"/>
      <c r="H69" s="123"/>
      <c r="I69" s="266"/>
      <c r="J69" s="266"/>
      <c r="K69" s="297"/>
      <c r="L69" s="303"/>
      <c r="M69" s="124"/>
      <c r="N69" s="124"/>
      <c r="O69" s="124"/>
      <c r="P69" s="124"/>
    </row>
    <row r="70" spans="1:16" ht="24">
      <c r="A70" s="38" t="s">
        <v>187</v>
      </c>
      <c r="B70" s="57" t="s">
        <v>188</v>
      </c>
      <c r="C70" s="265">
        <f>C69+C65+C53+C44</f>
        <v>1108</v>
      </c>
      <c r="D70" s="266">
        <f>D69+D65+D53+D44</f>
        <v>0</v>
      </c>
      <c r="E70" s="297">
        <f t="shared" si="0"/>
        <v>1108</v>
      </c>
      <c r="F70" s="266">
        <f>F69+F65+F53+F44</f>
        <v>1641</v>
      </c>
      <c r="G70" s="122"/>
      <c r="H70" s="128"/>
      <c r="I70" s="266"/>
      <c r="J70" s="266"/>
      <c r="K70" s="297"/>
      <c r="L70" s="303"/>
      <c r="M70" s="124"/>
      <c r="N70" s="124"/>
      <c r="O70" s="124"/>
      <c r="P70" s="124"/>
    </row>
    <row r="71" spans="1:22" ht="24">
      <c r="A71" s="71" t="s">
        <v>189</v>
      </c>
      <c r="B71" s="57" t="s">
        <v>190</v>
      </c>
      <c r="C71" s="260">
        <f>C70+C36</f>
        <v>2249</v>
      </c>
      <c r="D71" s="261">
        <f>D70+D36</f>
        <v>0</v>
      </c>
      <c r="E71" s="297">
        <f t="shared" si="0"/>
        <v>2249</v>
      </c>
      <c r="F71" s="261">
        <f>F70+F36</f>
        <v>2784</v>
      </c>
      <c r="G71" s="130" t="s">
        <v>191</v>
      </c>
      <c r="H71" s="129" t="s">
        <v>192</v>
      </c>
      <c r="I71" s="266">
        <f>I52+I26</f>
        <v>22793</v>
      </c>
      <c r="J71" s="266">
        <f>J52+J26</f>
        <v>-20544</v>
      </c>
      <c r="K71" s="266">
        <f>K52+K26</f>
        <v>2249</v>
      </c>
      <c r="L71" s="266">
        <f>L52+L26</f>
        <v>2784</v>
      </c>
      <c r="M71" s="124"/>
      <c r="N71" s="124"/>
      <c r="O71" s="124"/>
      <c r="P71" s="124"/>
      <c r="Q71" s="124"/>
      <c r="R71" s="124"/>
      <c r="S71" s="124"/>
      <c r="T71" s="124"/>
      <c r="U71" s="124"/>
      <c r="V71" s="124"/>
    </row>
    <row r="72" spans="1:12" ht="12">
      <c r="A72" s="48"/>
      <c r="B72" s="99"/>
      <c r="C72" s="109"/>
      <c r="D72" s="110"/>
      <c r="E72" s="110"/>
      <c r="F72" s="111"/>
      <c r="G72" s="49"/>
      <c r="H72" s="99"/>
      <c r="I72" s="50"/>
      <c r="J72" s="50"/>
      <c r="K72" s="110"/>
      <c r="L72" s="51"/>
    </row>
    <row r="73" spans="1:12" ht="12">
      <c r="A73" s="288" t="s">
        <v>487</v>
      </c>
      <c r="B73" s="99"/>
      <c r="C73" s="109"/>
      <c r="D73" s="110"/>
      <c r="E73" s="110"/>
      <c r="F73" s="111"/>
      <c r="G73" s="49"/>
      <c r="H73" s="99"/>
      <c r="I73" s="50"/>
      <c r="J73" s="50"/>
      <c r="K73" s="110"/>
      <c r="L73" s="51"/>
    </row>
    <row r="74" spans="1:12" ht="12">
      <c r="A74" s="288"/>
      <c r="B74" s="99"/>
      <c r="C74" s="109"/>
      <c r="D74" s="110"/>
      <c r="E74" s="110"/>
      <c r="F74" s="111"/>
      <c r="G74" s="49"/>
      <c r="H74" s="99"/>
      <c r="I74" s="50"/>
      <c r="J74" s="50"/>
      <c r="K74" s="110"/>
      <c r="L74" s="51"/>
    </row>
    <row r="75" spans="1:12" ht="12">
      <c r="A75" s="270" t="s">
        <v>538</v>
      </c>
      <c r="B75" s="271"/>
      <c r="C75" s="272"/>
      <c r="D75" s="273" t="s">
        <v>193</v>
      </c>
      <c r="E75" s="273"/>
      <c r="F75" s="113" t="s">
        <v>194</v>
      </c>
      <c r="G75" s="274" t="s">
        <v>481</v>
      </c>
      <c r="H75" s="275"/>
      <c r="I75" s="27" t="s">
        <v>194</v>
      </c>
      <c r="J75" s="27"/>
      <c r="K75" s="273"/>
      <c r="L75" s="27"/>
    </row>
    <row r="76" spans="1:12" ht="12">
      <c r="A76" s="270"/>
      <c r="B76" s="271"/>
      <c r="C76" s="272"/>
      <c r="D76" s="273"/>
      <c r="E76" s="273"/>
      <c r="F76" s="113"/>
      <c r="G76" s="274"/>
      <c r="H76" s="275"/>
      <c r="I76" s="27"/>
      <c r="J76" s="27"/>
      <c r="K76" s="273"/>
      <c r="L76" s="27"/>
    </row>
    <row r="77" spans="1:12" ht="12">
      <c r="A77" s="270"/>
      <c r="B77" s="271"/>
      <c r="C77" s="272"/>
      <c r="D77" s="273"/>
      <c r="E77" s="273"/>
      <c r="F77" s="113"/>
      <c r="G77" s="274"/>
      <c r="H77" s="275"/>
      <c r="I77" s="27"/>
      <c r="J77" s="27"/>
      <c r="K77" s="273"/>
      <c r="L77" s="27"/>
    </row>
    <row r="78" spans="1:12" ht="14.25" customHeight="1">
      <c r="A78" s="276"/>
      <c r="B78" s="271"/>
      <c r="C78" s="277"/>
      <c r="D78" s="277"/>
      <c r="E78" s="277"/>
      <c r="F78" s="277"/>
      <c r="G78" s="278"/>
      <c r="H78" s="275"/>
      <c r="I78" s="279"/>
      <c r="J78" s="279"/>
      <c r="K78" s="277"/>
      <c r="L78" s="279"/>
    </row>
    <row r="79" spans="1:12" ht="12">
      <c r="A79" s="280"/>
      <c r="B79" s="275"/>
      <c r="C79" s="281"/>
      <c r="D79" s="282"/>
      <c r="E79" s="282"/>
      <c r="F79" s="283"/>
      <c r="G79" s="284"/>
      <c r="H79" s="271"/>
      <c r="I79" s="279"/>
      <c r="J79" s="279"/>
      <c r="K79" s="282"/>
      <c r="L79" s="279"/>
    </row>
    <row r="80" spans="1:12" ht="12">
      <c r="A80" s="285"/>
      <c r="B80" s="271"/>
      <c r="C80" s="286"/>
      <c r="D80" s="286"/>
      <c r="E80" s="286"/>
      <c r="F80" s="286"/>
      <c r="G80" s="285"/>
      <c r="H80" s="287"/>
      <c r="I80" s="285"/>
      <c r="J80" s="285"/>
      <c r="K80" s="286"/>
      <c r="L80" s="121"/>
    </row>
    <row r="81" spans="1:12" ht="12">
      <c r="A81" s="285"/>
      <c r="B81" s="271"/>
      <c r="C81" s="286"/>
      <c r="D81" s="286"/>
      <c r="E81" s="286"/>
      <c r="F81" s="286"/>
      <c r="G81" s="285"/>
      <c r="H81" s="287"/>
      <c r="I81" s="285"/>
      <c r="J81" s="285"/>
      <c r="K81" s="286"/>
      <c r="L81" s="121"/>
    </row>
    <row r="82" spans="2:11" ht="12">
      <c r="B82" s="94"/>
      <c r="C82" s="114"/>
      <c r="D82" s="114"/>
      <c r="E82" s="114"/>
      <c r="F82" s="114"/>
      <c r="H82" s="93"/>
      <c r="K82" s="114"/>
    </row>
    <row r="83" spans="2:11" ht="12">
      <c r="B83" s="99"/>
      <c r="C83" s="114"/>
      <c r="D83" s="114"/>
      <c r="E83" s="114"/>
      <c r="F83" s="114"/>
      <c r="H83" s="93"/>
      <c r="K83" s="114"/>
    </row>
    <row r="84" spans="2:11" ht="12">
      <c r="B84" s="99"/>
      <c r="C84" s="114"/>
      <c r="D84" s="114"/>
      <c r="E84" s="114"/>
      <c r="F84" s="114"/>
      <c r="H84" s="95"/>
      <c r="K84" s="114"/>
    </row>
    <row r="85" spans="2:11" ht="12">
      <c r="B85" s="99"/>
      <c r="C85" s="114"/>
      <c r="D85" s="114"/>
      <c r="E85" s="114"/>
      <c r="F85" s="114"/>
      <c r="H85" s="101"/>
      <c r="K85" s="114"/>
    </row>
    <row r="86" spans="2:11" ht="12">
      <c r="B86" s="99"/>
      <c r="C86" s="114"/>
      <c r="D86" s="114"/>
      <c r="E86" s="114"/>
      <c r="F86" s="114"/>
      <c r="H86" s="93"/>
      <c r="K86" s="114"/>
    </row>
    <row r="87" spans="2:11" ht="12">
      <c r="B87" s="99"/>
      <c r="C87" s="114"/>
      <c r="D87" s="114"/>
      <c r="E87" s="114"/>
      <c r="F87" s="114"/>
      <c r="H87" s="93"/>
      <c r="K87" s="114"/>
    </row>
    <row r="88" spans="2:11" ht="12">
      <c r="B88" s="99"/>
      <c r="C88" s="114"/>
      <c r="D88" s="114"/>
      <c r="E88" s="114"/>
      <c r="F88" s="114"/>
      <c r="H88" s="93"/>
      <c r="K88" s="114"/>
    </row>
    <row r="89" spans="2:11" ht="12">
      <c r="B89" s="99"/>
      <c r="C89" s="114"/>
      <c r="D89" s="114"/>
      <c r="E89" s="114"/>
      <c r="F89" s="114"/>
      <c r="H89" s="95"/>
      <c r="K89" s="114"/>
    </row>
    <row r="90" spans="2:11" ht="12">
      <c r="B90" s="100"/>
      <c r="C90" s="114"/>
      <c r="D90" s="114"/>
      <c r="E90" s="114"/>
      <c r="F90" s="114"/>
      <c r="H90" s="101"/>
      <c r="K90" s="114"/>
    </row>
    <row r="91" spans="2:11" ht="12">
      <c r="B91" s="99"/>
      <c r="C91" s="114"/>
      <c r="D91" s="114"/>
      <c r="E91" s="114"/>
      <c r="F91" s="114"/>
      <c r="H91" s="102"/>
      <c r="K91" s="114"/>
    </row>
    <row r="92" spans="2:11" ht="12">
      <c r="B92" s="99"/>
      <c r="C92" s="114"/>
      <c r="D92" s="114"/>
      <c r="E92" s="114"/>
      <c r="F92" s="114"/>
      <c r="H92" s="102"/>
      <c r="K92" s="114"/>
    </row>
    <row r="93" spans="2:11" ht="12">
      <c r="B93" s="99"/>
      <c r="C93" s="114"/>
      <c r="D93" s="114"/>
      <c r="E93" s="114"/>
      <c r="F93" s="114"/>
      <c r="H93" s="102"/>
      <c r="K93" s="114"/>
    </row>
    <row r="94" spans="2:11" ht="12">
      <c r="B94" s="99"/>
      <c r="C94" s="114"/>
      <c r="D94" s="114"/>
      <c r="E94" s="114"/>
      <c r="F94" s="114"/>
      <c r="H94" s="102"/>
      <c r="K94" s="114"/>
    </row>
    <row r="95" spans="2:11" ht="12">
      <c r="B95" s="99"/>
      <c r="C95" s="114"/>
      <c r="D95" s="114"/>
      <c r="E95" s="114"/>
      <c r="F95" s="114"/>
      <c r="H95" s="102"/>
      <c r="K95" s="114"/>
    </row>
    <row r="96" spans="2:11" ht="12">
      <c r="B96" s="100"/>
      <c r="C96" s="114"/>
      <c r="D96" s="114"/>
      <c r="E96" s="114"/>
      <c r="F96" s="114"/>
      <c r="H96" s="102"/>
      <c r="K96" s="114"/>
    </row>
    <row r="97" spans="2:11" ht="12">
      <c r="B97" s="100"/>
      <c r="C97" s="114"/>
      <c r="D97" s="114"/>
      <c r="E97" s="114"/>
      <c r="F97" s="114"/>
      <c r="H97" s="93"/>
      <c r="K97" s="114"/>
    </row>
    <row r="98" spans="2:11" ht="12">
      <c r="B98" s="93"/>
      <c r="C98" s="114"/>
      <c r="D98" s="114"/>
      <c r="E98" s="114"/>
      <c r="F98" s="114"/>
      <c r="H98" s="102"/>
      <c r="K98" s="114"/>
    </row>
    <row r="99" spans="2:11" ht="12">
      <c r="B99" s="93"/>
      <c r="C99" s="114"/>
      <c r="D99" s="114"/>
      <c r="E99" s="114"/>
      <c r="F99" s="114"/>
      <c r="H99" s="102"/>
      <c r="K99" s="114"/>
    </row>
    <row r="100" spans="2:11" ht="12">
      <c r="B100" s="95"/>
      <c r="C100" s="114"/>
      <c r="D100" s="114"/>
      <c r="E100" s="114"/>
      <c r="F100" s="114"/>
      <c r="H100" s="102"/>
      <c r="K100" s="114"/>
    </row>
    <row r="101" spans="2:11" ht="12">
      <c r="B101" s="102"/>
      <c r="C101" s="114"/>
      <c r="D101" s="114"/>
      <c r="E101" s="114"/>
      <c r="F101" s="114"/>
      <c r="H101" s="102"/>
      <c r="K101" s="114"/>
    </row>
    <row r="102" spans="2:11" ht="12">
      <c r="B102" s="102"/>
      <c r="C102" s="114"/>
      <c r="D102" s="114"/>
      <c r="E102" s="114"/>
      <c r="F102" s="114"/>
      <c r="H102" s="102"/>
      <c r="K102" s="114"/>
    </row>
    <row r="103" spans="2:11" ht="12">
      <c r="B103" s="102"/>
      <c r="C103" s="114"/>
      <c r="D103" s="114"/>
      <c r="E103" s="114"/>
      <c r="F103" s="114"/>
      <c r="H103" s="102"/>
      <c r="K103" s="114"/>
    </row>
    <row r="104" spans="2:11" ht="12">
      <c r="B104" s="102"/>
      <c r="C104" s="114"/>
      <c r="D104" s="114"/>
      <c r="E104" s="114"/>
      <c r="F104" s="114"/>
      <c r="H104" s="102"/>
      <c r="K104" s="114"/>
    </row>
    <row r="105" spans="2:11" ht="12">
      <c r="B105" s="102"/>
      <c r="C105" s="114"/>
      <c r="D105" s="114"/>
      <c r="E105" s="114"/>
      <c r="F105" s="114"/>
      <c r="K105" s="114"/>
    </row>
    <row r="106" spans="2:11" ht="12">
      <c r="B106" s="102"/>
      <c r="C106" s="114"/>
      <c r="D106" s="114"/>
      <c r="E106" s="114"/>
      <c r="F106" s="114"/>
      <c r="K106" s="114"/>
    </row>
    <row r="107" spans="2:11" ht="12">
      <c r="B107" s="102"/>
      <c r="C107" s="114"/>
      <c r="D107" s="114"/>
      <c r="E107" s="114"/>
      <c r="F107" s="114"/>
      <c r="K107" s="114"/>
    </row>
    <row r="108" spans="2:11" ht="12">
      <c r="B108" s="102"/>
      <c r="C108" s="114"/>
      <c r="D108" s="114"/>
      <c r="E108" s="114"/>
      <c r="F108" s="114"/>
      <c r="K108" s="114"/>
    </row>
    <row r="109" spans="2:11" ht="12">
      <c r="B109" s="102"/>
      <c r="C109" s="114"/>
      <c r="D109" s="114"/>
      <c r="E109" s="114"/>
      <c r="F109" s="114"/>
      <c r="K109" s="114"/>
    </row>
    <row r="110" spans="2:11" ht="12">
      <c r="B110" s="102"/>
      <c r="C110" s="114"/>
      <c r="D110" s="114"/>
      <c r="E110" s="114"/>
      <c r="F110" s="114"/>
      <c r="K110" s="114"/>
    </row>
    <row r="111" spans="2:11" ht="12">
      <c r="B111" s="102"/>
      <c r="C111" s="114"/>
      <c r="D111" s="114"/>
      <c r="E111" s="114"/>
      <c r="F111" s="114"/>
      <c r="K111" s="114"/>
    </row>
    <row r="112" spans="2:11" ht="12">
      <c r="B112" s="102"/>
      <c r="C112" s="114"/>
      <c r="D112" s="114"/>
      <c r="E112" s="114"/>
      <c r="F112" s="114"/>
      <c r="K112" s="114"/>
    </row>
    <row r="113" spans="2:11" ht="12">
      <c r="B113" s="102"/>
      <c r="C113" s="114"/>
      <c r="D113" s="114"/>
      <c r="E113" s="114"/>
      <c r="F113" s="114"/>
      <c r="K113" s="114"/>
    </row>
    <row r="114" spans="2:11" ht="12">
      <c r="B114" s="102"/>
      <c r="C114" s="114"/>
      <c r="D114" s="114"/>
      <c r="E114" s="114"/>
      <c r="F114" s="114"/>
      <c r="K114" s="114"/>
    </row>
    <row r="115" spans="2:11" ht="12">
      <c r="B115" s="102"/>
      <c r="C115" s="114"/>
      <c r="D115" s="114"/>
      <c r="E115" s="114"/>
      <c r="F115" s="114"/>
      <c r="K115" s="114"/>
    </row>
    <row r="116" spans="2:11" ht="12">
      <c r="B116" s="102"/>
      <c r="C116" s="114"/>
      <c r="D116" s="114"/>
      <c r="E116" s="114"/>
      <c r="F116" s="114"/>
      <c r="K116" s="114"/>
    </row>
    <row r="117" spans="3:11" ht="12">
      <c r="C117" s="114"/>
      <c r="D117" s="114"/>
      <c r="E117" s="114"/>
      <c r="F117" s="114"/>
      <c r="K117" s="114"/>
    </row>
    <row r="118" spans="3:11" ht="12">
      <c r="C118" s="114"/>
      <c r="D118" s="114"/>
      <c r="E118" s="114"/>
      <c r="F118" s="114"/>
      <c r="K118" s="114"/>
    </row>
    <row r="119" spans="3:11" ht="12">
      <c r="C119" s="114"/>
      <c r="D119" s="114"/>
      <c r="E119" s="114"/>
      <c r="F119" s="114"/>
      <c r="K119" s="114"/>
    </row>
    <row r="120" spans="3:11" ht="12">
      <c r="C120" s="114"/>
      <c r="D120" s="114"/>
      <c r="E120" s="114"/>
      <c r="F120" s="114"/>
      <c r="K120" s="114"/>
    </row>
    <row r="121" spans="3:11" ht="12">
      <c r="C121" s="114"/>
      <c r="D121" s="114"/>
      <c r="E121" s="114"/>
      <c r="F121" s="114"/>
      <c r="K121" s="114"/>
    </row>
    <row r="122" spans="3:11" ht="12">
      <c r="C122" s="114"/>
      <c r="D122" s="114"/>
      <c r="E122" s="114"/>
      <c r="F122" s="114"/>
      <c r="K122" s="114"/>
    </row>
    <row r="123" spans="3:11" ht="12">
      <c r="C123" s="114"/>
      <c r="D123" s="114"/>
      <c r="E123" s="114"/>
      <c r="F123" s="114"/>
      <c r="K123" s="114"/>
    </row>
    <row r="124" spans="3:11" ht="12">
      <c r="C124" s="114"/>
      <c r="D124" s="114"/>
      <c r="E124" s="114"/>
      <c r="F124" s="114"/>
      <c r="K124" s="114"/>
    </row>
    <row r="125" spans="3:11" ht="12">
      <c r="C125" s="114"/>
      <c r="D125" s="114"/>
      <c r="E125" s="114"/>
      <c r="F125" s="114"/>
      <c r="K125" s="114"/>
    </row>
    <row r="126" spans="3:11" ht="12">
      <c r="C126" s="114"/>
      <c r="D126" s="114"/>
      <c r="E126" s="114"/>
      <c r="F126" s="114"/>
      <c r="K126" s="114"/>
    </row>
    <row r="127" spans="3:11" ht="12">
      <c r="C127" s="114"/>
      <c r="D127" s="114"/>
      <c r="E127" s="114"/>
      <c r="F127" s="114"/>
      <c r="K127" s="114"/>
    </row>
    <row r="128" spans="3:11" ht="12">
      <c r="C128" s="114"/>
      <c r="D128" s="114"/>
      <c r="E128" s="114"/>
      <c r="F128" s="114"/>
      <c r="K128" s="114"/>
    </row>
    <row r="129" spans="3:11" ht="12">
      <c r="C129" s="114"/>
      <c r="D129" s="114"/>
      <c r="E129" s="114"/>
      <c r="F129" s="114"/>
      <c r="K129" s="114"/>
    </row>
    <row r="130" spans="3:11" ht="12">
      <c r="C130" s="114"/>
      <c r="D130" s="114"/>
      <c r="E130" s="114"/>
      <c r="F130" s="114"/>
      <c r="K130" s="114"/>
    </row>
    <row r="131" spans="3:11" ht="12">
      <c r="C131" s="114"/>
      <c r="D131" s="114"/>
      <c r="E131" s="114"/>
      <c r="F131" s="114"/>
      <c r="K131" s="114"/>
    </row>
    <row r="132" spans="3:11" ht="12">
      <c r="C132" s="114"/>
      <c r="D132" s="114"/>
      <c r="E132" s="114"/>
      <c r="F132" s="114"/>
      <c r="K132" s="114"/>
    </row>
    <row r="133" spans="3:11" ht="12">
      <c r="C133" s="114"/>
      <c r="D133" s="114"/>
      <c r="E133" s="114"/>
      <c r="F133" s="114"/>
      <c r="K133" s="114"/>
    </row>
    <row r="134" spans="3:11" ht="12">
      <c r="C134" s="114"/>
      <c r="D134" s="114"/>
      <c r="E134" s="114"/>
      <c r="F134" s="114"/>
      <c r="K134" s="114"/>
    </row>
    <row r="135" spans="3:11" ht="12">
      <c r="C135" s="114"/>
      <c r="D135" s="114"/>
      <c r="E135" s="114"/>
      <c r="F135" s="114"/>
      <c r="K135" s="114"/>
    </row>
    <row r="136" spans="3:11" ht="12">
      <c r="C136" s="114"/>
      <c r="D136" s="114"/>
      <c r="E136" s="114"/>
      <c r="F136" s="114"/>
      <c r="K136" s="114"/>
    </row>
    <row r="137" spans="3:11" ht="12">
      <c r="C137" s="114"/>
      <c r="D137" s="114"/>
      <c r="E137" s="114"/>
      <c r="F137" s="114"/>
      <c r="K137" s="114"/>
    </row>
    <row r="138" spans="3:11" ht="12">
      <c r="C138" s="114"/>
      <c r="D138" s="114"/>
      <c r="E138" s="114"/>
      <c r="F138" s="114"/>
      <c r="K138" s="114"/>
    </row>
    <row r="139" spans="3:11" ht="12">
      <c r="C139" s="114"/>
      <c r="D139" s="114"/>
      <c r="E139" s="114"/>
      <c r="F139" s="114"/>
      <c r="K139" s="114"/>
    </row>
    <row r="140" spans="3:11" ht="12">
      <c r="C140" s="114"/>
      <c r="D140" s="114"/>
      <c r="E140" s="114"/>
      <c r="F140" s="114"/>
      <c r="K140" s="114"/>
    </row>
    <row r="141" spans="3:11" ht="12">
      <c r="C141" s="114"/>
      <c r="D141" s="114"/>
      <c r="E141" s="114"/>
      <c r="F141" s="114"/>
      <c r="K141" s="114"/>
    </row>
    <row r="142" spans="3:11" ht="12">
      <c r="C142" s="114"/>
      <c r="D142" s="114"/>
      <c r="E142" s="114"/>
      <c r="F142" s="114"/>
      <c r="K142" s="114"/>
    </row>
    <row r="143" spans="3:11" ht="12">
      <c r="C143" s="114"/>
      <c r="D143" s="114"/>
      <c r="E143" s="114"/>
      <c r="F143" s="114"/>
      <c r="K143" s="114"/>
    </row>
    <row r="144" spans="3:11" ht="12">
      <c r="C144" s="114"/>
      <c r="D144" s="114"/>
      <c r="E144" s="114"/>
      <c r="F144" s="114"/>
      <c r="K144" s="114"/>
    </row>
    <row r="145" spans="3:11" ht="12">
      <c r="C145" s="114"/>
      <c r="D145" s="114"/>
      <c r="E145" s="114"/>
      <c r="F145" s="114"/>
      <c r="K145" s="114"/>
    </row>
    <row r="146" spans="3:11" ht="12">
      <c r="C146" s="114"/>
      <c r="D146" s="114"/>
      <c r="E146" s="114"/>
      <c r="F146" s="114"/>
      <c r="K146" s="114"/>
    </row>
    <row r="147" spans="3:11" ht="12">
      <c r="C147" s="114"/>
      <c r="D147" s="114"/>
      <c r="E147" s="114"/>
      <c r="F147" s="114"/>
      <c r="K147" s="114"/>
    </row>
    <row r="148" spans="3:11" ht="12">
      <c r="C148" s="114"/>
      <c r="D148" s="114"/>
      <c r="E148" s="114"/>
      <c r="F148" s="114"/>
      <c r="K148" s="114"/>
    </row>
    <row r="149" spans="3:11" ht="12">
      <c r="C149" s="114"/>
      <c r="D149" s="114"/>
      <c r="E149" s="114"/>
      <c r="F149" s="114"/>
      <c r="K149" s="114"/>
    </row>
    <row r="150" spans="3:11" ht="12">
      <c r="C150" s="114"/>
      <c r="D150" s="114"/>
      <c r="E150" s="114"/>
      <c r="F150" s="114"/>
      <c r="K150" s="114"/>
    </row>
    <row r="151" spans="3:11" ht="12">
      <c r="C151" s="114"/>
      <c r="D151" s="114"/>
      <c r="E151" s="114"/>
      <c r="F151" s="114"/>
      <c r="K151" s="114"/>
    </row>
    <row r="152" spans="3:11" ht="12">
      <c r="C152" s="114"/>
      <c r="D152" s="114"/>
      <c r="E152" s="114"/>
      <c r="F152" s="114"/>
      <c r="K152" s="114"/>
    </row>
    <row r="153" spans="3:11" ht="12">
      <c r="C153" s="114"/>
      <c r="D153" s="114"/>
      <c r="E153" s="114"/>
      <c r="F153" s="114"/>
      <c r="K153" s="114"/>
    </row>
    <row r="154" spans="3:11" ht="12">
      <c r="C154" s="114"/>
      <c r="D154" s="114"/>
      <c r="E154" s="114"/>
      <c r="F154" s="114"/>
      <c r="K154" s="114"/>
    </row>
    <row r="155" spans="3:11" ht="12">
      <c r="C155" s="114"/>
      <c r="D155" s="114"/>
      <c r="E155" s="114"/>
      <c r="F155" s="114"/>
      <c r="K155" s="114"/>
    </row>
    <row r="156" spans="3:11" ht="12">
      <c r="C156" s="114"/>
      <c r="D156" s="114"/>
      <c r="E156" s="114"/>
      <c r="F156" s="114"/>
      <c r="K156" s="114"/>
    </row>
    <row r="157" spans="3:11" ht="12">
      <c r="C157" s="114"/>
      <c r="D157" s="114"/>
      <c r="E157" s="114"/>
      <c r="F157" s="114"/>
      <c r="K157" s="114"/>
    </row>
    <row r="158" spans="3:11" ht="12">
      <c r="C158" s="114"/>
      <c r="D158" s="114"/>
      <c r="E158" s="114"/>
      <c r="F158" s="114"/>
      <c r="K158" s="114"/>
    </row>
    <row r="159" spans="3:11" ht="12">
      <c r="C159" s="114"/>
      <c r="D159" s="114"/>
      <c r="E159" s="114"/>
      <c r="F159" s="114"/>
      <c r="K159" s="114"/>
    </row>
    <row r="160" spans="3:11" ht="12">
      <c r="C160" s="114"/>
      <c r="D160" s="114"/>
      <c r="E160" s="114"/>
      <c r="F160" s="114"/>
      <c r="K160" s="114"/>
    </row>
    <row r="161" spans="3:11" ht="12">
      <c r="C161" s="114"/>
      <c r="D161" s="114"/>
      <c r="E161" s="114"/>
      <c r="F161" s="114"/>
      <c r="K161" s="114"/>
    </row>
    <row r="162" spans="3:11" ht="12">
      <c r="C162" s="114"/>
      <c r="D162" s="114"/>
      <c r="E162" s="114"/>
      <c r="F162" s="114"/>
      <c r="K162" s="114"/>
    </row>
    <row r="163" spans="3:11" ht="12">
      <c r="C163" s="114"/>
      <c r="D163" s="114"/>
      <c r="E163" s="114"/>
      <c r="F163" s="114"/>
      <c r="K163" s="114"/>
    </row>
    <row r="164" spans="3:11" ht="12">
      <c r="C164" s="114"/>
      <c r="D164" s="114"/>
      <c r="E164" s="114"/>
      <c r="F164" s="114"/>
      <c r="K164" s="114"/>
    </row>
    <row r="165" spans="3:11" ht="12">
      <c r="C165" s="114"/>
      <c r="D165" s="114"/>
      <c r="E165" s="114"/>
      <c r="F165" s="114"/>
      <c r="K165" s="114"/>
    </row>
    <row r="166" spans="3:11" ht="12">
      <c r="C166" s="114"/>
      <c r="D166" s="114"/>
      <c r="E166" s="114"/>
      <c r="F166" s="114"/>
      <c r="K166" s="114"/>
    </row>
    <row r="167" spans="3:11" ht="12">
      <c r="C167" s="114"/>
      <c r="D167" s="114"/>
      <c r="E167" s="114"/>
      <c r="F167" s="114"/>
      <c r="K167" s="114"/>
    </row>
    <row r="168" spans="3:11" ht="12">
      <c r="C168" s="114"/>
      <c r="D168" s="114"/>
      <c r="E168" s="114"/>
      <c r="F168" s="114"/>
      <c r="K168" s="114"/>
    </row>
    <row r="169" spans="3:11" ht="12">
      <c r="C169" s="114"/>
      <c r="D169" s="114"/>
      <c r="E169" s="114"/>
      <c r="F169" s="114"/>
      <c r="K169" s="114"/>
    </row>
    <row r="170" spans="3:11" ht="12">
      <c r="C170" s="114"/>
      <c r="D170" s="114"/>
      <c r="E170" s="114"/>
      <c r="F170" s="114"/>
      <c r="K170" s="114"/>
    </row>
    <row r="171" spans="3:11" ht="12">
      <c r="C171" s="114"/>
      <c r="D171" s="114"/>
      <c r="E171" s="114"/>
      <c r="F171" s="114"/>
      <c r="K171" s="114"/>
    </row>
    <row r="172" spans="3:11" ht="12">
      <c r="C172" s="114"/>
      <c r="D172" s="114"/>
      <c r="E172" s="114"/>
      <c r="F172" s="114"/>
      <c r="K172" s="114"/>
    </row>
    <row r="173" spans="3:11" ht="12">
      <c r="C173" s="114"/>
      <c r="D173" s="114"/>
      <c r="E173" s="114"/>
      <c r="F173" s="114"/>
      <c r="K173" s="114"/>
    </row>
    <row r="174" spans="3:11" ht="12">
      <c r="C174" s="114"/>
      <c r="D174" s="114"/>
      <c r="E174" s="114"/>
      <c r="F174" s="114"/>
      <c r="K174" s="114"/>
    </row>
    <row r="175" spans="3:11" ht="12">
      <c r="C175" s="114"/>
      <c r="D175" s="114"/>
      <c r="E175" s="114"/>
      <c r="F175" s="114"/>
      <c r="K175" s="114"/>
    </row>
    <row r="176" spans="3:11" ht="12">
      <c r="C176" s="114"/>
      <c r="D176" s="114"/>
      <c r="E176" s="114"/>
      <c r="F176" s="114"/>
      <c r="K176" s="114"/>
    </row>
    <row r="177" spans="3:11" ht="12">
      <c r="C177" s="114"/>
      <c r="D177" s="114"/>
      <c r="E177" s="114"/>
      <c r="F177" s="114"/>
      <c r="K177" s="114"/>
    </row>
    <row r="178" spans="3:11" ht="12">
      <c r="C178" s="114"/>
      <c r="D178" s="114"/>
      <c r="E178" s="114"/>
      <c r="F178" s="114"/>
      <c r="K178" s="114"/>
    </row>
    <row r="179" spans="3:11" ht="12">
      <c r="C179" s="114"/>
      <c r="D179" s="114"/>
      <c r="E179" s="114"/>
      <c r="F179" s="114"/>
      <c r="K179" s="114"/>
    </row>
    <row r="180" spans="3:11" ht="12">
      <c r="C180" s="114"/>
      <c r="D180" s="114"/>
      <c r="E180" s="114"/>
      <c r="F180" s="114"/>
      <c r="K180" s="114"/>
    </row>
    <row r="181" spans="3:11" ht="12">
      <c r="C181" s="114"/>
      <c r="D181" s="114"/>
      <c r="E181" s="114"/>
      <c r="F181" s="114"/>
      <c r="K181" s="114"/>
    </row>
    <row r="182" spans="3:11" ht="12">
      <c r="C182" s="114"/>
      <c r="D182" s="114"/>
      <c r="E182" s="114"/>
      <c r="F182" s="114"/>
      <c r="K182" s="114"/>
    </row>
    <row r="183" spans="3:11" ht="12">
      <c r="C183" s="114"/>
      <c r="D183" s="114"/>
      <c r="E183" s="114"/>
      <c r="F183" s="114"/>
      <c r="K183" s="114"/>
    </row>
    <row r="184" spans="3:11" ht="12">
      <c r="C184" s="114"/>
      <c r="D184" s="114"/>
      <c r="E184" s="114"/>
      <c r="F184" s="114"/>
      <c r="K184" s="114"/>
    </row>
    <row r="185" spans="3:11" ht="12">
      <c r="C185" s="114"/>
      <c r="D185" s="114"/>
      <c r="E185" s="114"/>
      <c r="F185" s="114"/>
      <c r="K185" s="114"/>
    </row>
    <row r="186" spans="3:11" ht="12">
      <c r="C186" s="114"/>
      <c r="D186" s="114"/>
      <c r="E186" s="114"/>
      <c r="F186" s="114"/>
      <c r="K186" s="114"/>
    </row>
    <row r="187" spans="3:11" ht="12">
      <c r="C187" s="114"/>
      <c r="D187" s="114"/>
      <c r="E187" s="114"/>
      <c r="F187" s="114"/>
      <c r="K187" s="114"/>
    </row>
    <row r="188" spans="3:11" ht="12">
      <c r="C188" s="114"/>
      <c r="D188" s="114"/>
      <c r="E188" s="114"/>
      <c r="F188" s="114"/>
      <c r="K188" s="114"/>
    </row>
    <row r="189" spans="3:11" ht="12">
      <c r="C189" s="114"/>
      <c r="D189" s="114"/>
      <c r="E189" s="114"/>
      <c r="F189" s="114"/>
      <c r="K189" s="114"/>
    </row>
    <row r="190" spans="3:11" ht="12">
      <c r="C190" s="114"/>
      <c r="D190" s="114"/>
      <c r="E190" s="114"/>
      <c r="F190" s="114"/>
      <c r="K190" s="114"/>
    </row>
    <row r="191" spans="3:11" ht="12">
      <c r="C191" s="114"/>
      <c r="D191" s="114"/>
      <c r="E191" s="114"/>
      <c r="F191" s="114"/>
      <c r="K191" s="114"/>
    </row>
    <row r="192" spans="3:11" ht="12">
      <c r="C192" s="114"/>
      <c r="D192" s="114"/>
      <c r="E192" s="114"/>
      <c r="F192" s="114"/>
      <c r="K192" s="114"/>
    </row>
    <row r="193" spans="3:11" ht="12">
      <c r="C193" s="114"/>
      <c r="D193" s="114"/>
      <c r="E193" s="114"/>
      <c r="F193" s="114"/>
      <c r="K193" s="114"/>
    </row>
    <row r="194" spans="3:11" ht="12">
      <c r="C194" s="114"/>
      <c r="D194" s="114"/>
      <c r="E194" s="114"/>
      <c r="F194" s="114"/>
      <c r="K194" s="114"/>
    </row>
    <row r="195" spans="3:11" ht="12">
      <c r="C195" s="114"/>
      <c r="D195" s="114"/>
      <c r="E195" s="114"/>
      <c r="F195" s="114"/>
      <c r="K195" s="114"/>
    </row>
    <row r="196" spans="3:11" ht="12">
      <c r="C196" s="114"/>
      <c r="D196" s="114"/>
      <c r="E196" s="114"/>
      <c r="F196" s="114"/>
      <c r="K196" s="114"/>
    </row>
    <row r="197" spans="3:11" ht="12">
      <c r="C197" s="114"/>
      <c r="D197" s="114"/>
      <c r="E197" s="114"/>
      <c r="F197" s="114"/>
      <c r="K197" s="114"/>
    </row>
    <row r="198" spans="3:11" ht="12">
      <c r="C198" s="114"/>
      <c r="D198" s="114"/>
      <c r="E198" s="114"/>
      <c r="F198" s="114"/>
      <c r="K198" s="114"/>
    </row>
    <row r="199" spans="3:11" ht="12">
      <c r="C199" s="114"/>
      <c r="D199" s="114"/>
      <c r="E199" s="114"/>
      <c r="F199" s="114"/>
      <c r="K199" s="114"/>
    </row>
    <row r="200" spans="3:11" ht="12">
      <c r="C200" s="114"/>
      <c r="D200" s="114"/>
      <c r="E200" s="114"/>
      <c r="F200" s="114"/>
      <c r="K200" s="114"/>
    </row>
    <row r="201" spans="3:11" ht="12">
      <c r="C201" s="114"/>
      <c r="D201" s="114"/>
      <c r="E201" s="114"/>
      <c r="F201" s="114"/>
      <c r="K201" s="114"/>
    </row>
    <row r="202" spans="3:11" ht="12">
      <c r="C202" s="114"/>
      <c r="D202" s="114"/>
      <c r="E202" s="114"/>
      <c r="F202" s="114"/>
      <c r="K202" s="114"/>
    </row>
    <row r="203" spans="3:11" ht="12">
      <c r="C203" s="114"/>
      <c r="D203" s="114"/>
      <c r="E203" s="114"/>
      <c r="F203" s="114"/>
      <c r="K203" s="114"/>
    </row>
    <row r="204" spans="3:11" ht="12">
      <c r="C204" s="114"/>
      <c r="D204" s="114"/>
      <c r="E204" s="114"/>
      <c r="F204" s="114"/>
      <c r="K204" s="114"/>
    </row>
    <row r="205" spans="3:11" ht="12">
      <c r="C205" s="114"/>
      <c r="D205" s="114"/>
      <c r="E205" s="114"/>
      <c r="F205" s="114"/>
      <c r="K205" s="114"/>
    </row>
    <row r="206" spans="3:11" ht="12">
      <c r="C206" s="114"/>
      <c r="D206" s="114"/>
      <c r="E206" s="114"/>
      <c r="F206" s="114"/>
      <c r="K206" s="114"/>
    </row>
    <row r="207" spans="3:11" ht="12">
      <c r="C207" s="114"/>
      <c r="D207" s="114"/>
      <c r="E207" s="114"/>
      <c r="F207" s="114"/>
      <c r="K207" s="114"/>
    </row>
    <row r="208" spans="3:11" ht="12">
      <c r="C208" s="114"/>
      <c r="D208" s="114"/>
      <c r="E208" s="114"/>
      <c r="F208" s="114"/>
      <c r="K208" s="114"/>
    </row>
    <row r="209" spans="3:11" ht="12">
      <c r="C209" s="114"/>
      <c r="D209" s="114"/>
      <c r="E209" s="114"/>
      <c r="F209" s="114"/>
      <c r="K209" s="114"/>
    </row>
    <row r="210" spans="3:11" ht="12">
      <c r="C210" s="114"/>
      <c r="D210" s="114"/>
      <c r="E210" s="114"/>
      <c r="F210" s="114"/>
      <c r="K210" s="114"/>
    </row>
    <row r="211" spans="3:11" ht="12">
      <c r="C211" s="114"/>
      <c r="D211" s="114"/>
      <c r="E211" s="114"/>
      <c r="F211" s="114"/>
      <c r="K211" s="114"/>
    </row>
    <row r="212" spans="3:11" ht="12">
      <c r="C212" s="114"/>
      <c r="D212" s="114"/>
      <c r="E212" s="114"/>
      <c r="F212" s="114"/>
      <c r="K212" s="114"/>
    </row>
    <row r="213" spans="3:11" ht="12">
      <c r="C213" s="114"/>
      <c r="D213" s="114"/>
      <c r="E213" s="114"/>
      <c r="F213" s="114"/>
      <c r="K213" s="114"/>
    </row>
    <row r="214" spans="3:11" ht="12">
      <c r="C214" s="114"/>
      <c r="D214" s="114"/>
      <c r="E214" s="114"/>
      <c r="F214" s="114"/>
      <c r="K214" s="114"/>
    </row>
    <row r="215" spans="3:11" ht="12">
      <c r="C215" s="114"/>
      <c r="D215" s="114"/>
      <c r="E215" s="114"/>
      <c r="F215" s="114"/>
      <c r="K215" s="114"/>
    </row>
    <row r="216" spans="3:11" ht="12">
      <c r="C216" s="114"/>
      <c r="D216" s="114"/>
      <c r="E216" s="114"/>
      <c r="F216" s="114"/>
      <c r="K216" s="114"/>
    </row>
    <row r="217" spans="3:11" ht="12">
      <c r="C217" s="114"/>
      <c r="D217" s="114"/>
      <c r="E217" s="114"/>
      <c r="F217" s="114"/>
      <c r="K217" s="114"/>
    </row>
    <row r="218" spans="3:11" ht="12">
      <c r="C218" s="114"/>
      <c r="D218" s="114"/>
      <c r="E218" s="114"/>
      <c r="F218" s="114"/>
      <c r="K218" s="114"/>
    </row>
    <row r="219" spans="3:11" ht="12">
      <c r="C219" s="114"/>
      <c r="D219" s="114"/>
      <c r="E219" s="114"/>
      <c r="F219" s="114"/>
      <c r="K219" s="114"/>
    </row>
    <row r="220" spans="3:11" ht="12">
      <c r="C220" s="114"/>
      <c r="D220" s="114"/>
      <c r="E220" s="114"/>
      <c r="F220" s="114"/>
      <c r="K220" s="114"/>
    </row>
    <row r="221" spans="3:11" ht="12">
      <c r="C221" s="114"/>
      <c r="D221" s="114"/>
      <c r="E221" s="114"/>
      <c r="F221" s="114"/>
      <c r="K221" s="114"/>
    </row>
    <row r="222" spans="3:11" ht="12">
      <c r="C222" s="114"/>
      <c r="D222" s="114"/>
      <c r="E222" s="114"/>
      <c r="F222" s="114"/>
      <c r="K222" s="114"/>
    </row>
    <row r="223" spans="3:11" ht="12">
      <c r="C223" s="114"/>
      <c r="D223" s="114"/>
      <c r="E223" s="114"/>
      <c r="F223" s="114"/>
      <c r="K223" s="114"/>
    </row>
    <row r="224" spans="3:11" ht="12">
      <c r="C224" s="114"/>
      <c r="D224" s="114"/>
      <c r="E224" s="114"/>
      <c r="F224" s="114"/>
      <c r="K224" s="114"/>
    </row>
    <row r="225" spans="3:11" ht="12">
      <c r="C225" s="114"/>
      <c r="D225" s="114"/>
      <c r="E225" s="114"/>
      <c r="F225" s="114"/>
      <c r="K225" s="114"/>
    </row>
    <row r="226" spans="3:11" ht="12">
      <c r="C226" s="114"/>
      <c r="D226" s="114"/>
      <c r="E226" s="114"/>
      <c r="F226" s="114"/>
      <c r="K226" s="114"/>
    </row>
    <row r="227" spans="3:11" ht="12">
      <c r="C227" s="114"/>
      <c r="D227" s="114"/>
      <c r="E227" s="114"/>
      <c r="F227" s="114"/>
      <c r="K227" s="114"/>
    </row>
    <row r="228" spans="3:11" ht="12">
      <c r="C228" s="114"/>
      <c r="D228" s="114"/>
      <c r="E228" s="114"/>
      <c r="F228" s="114"/>
      <c r="K228" s="114"/>
    </row>
    <row r="229" spans="3:11" ht="12">
      <c r="C229" s="114"/>
      <c r="D229" s="114"/>
      <c r="E229" s="114"/>
      <c r="F229" s="114"/>
      <c r="K229" s="114"/>
    </row>
    <row r="230" spans="3:11" ht="12">
      <c r="C230" s="114"/>
      <c r="D230" s="114"/>
      <c r="E230" s="114"/>
      <c r="F230" s="114"/>
      <c r="K230" s="114"/>
    </row>
    <row r="231" spans="3:11" ht="12">
      <c r="C231" s="114"/>
      <c r="D231" s="114"/>
      <c r="E231" s="114"/>
      <c r="F231" s="114"/>
      <c r="K231" s="114"/>
    </row>
    <row r="232" spans="3:11" ht="12">
      <c r="C232" s="114"/>
      <c r="D232" s="114"/>
      <c r="E232" s="114"/>
      <c r="F232" s="114"/>
      <c r="K232" s="114"/>
    </row>
    <row r="233" spans="3:11" ht="12">
      <c r="C233" s="114"/>
      <c r="D233" s="114"/>
      <c r="E233" s="114"/>
      <c r="F233" s="114"/>
      <c r="K233" s="114"/>
    </row>
    <row r="234" spans="3:11" ht="12">
      <c r="C234" s="114"/>
      <c r="D234" s="114"/>
      <c r="E234" s="114"/>
      <c r="F234" s="114"/>
      <c r="K234" s="114"/>
    </row>
    <row r="235" spans="3:11" ht="12">
      <c r="C235" s="114"/>
      <c r="D235" s="114"/>
      <c r="E235" s="114"/>
      <c r="F235" s="114"/>
      <c r="K235" s="114"/>
    </row>
    <row r="236" spans="3:11" ht="12">
      <c r="C236" s="114"/>
      <c r="D236" s="114"/>
      <c r="E236" s="114"/>
      <c r="F236" s="114"/>
      <c r="K236" s="114"/>
    </row>
    <row r="237" spans="3:11" ht="12">
      <c r="C237" s="114"/>
      <c r="D237" s="114"/>
      <c r="E237" s="114"/>
      <c r="F237" s="114"/>
      <c r="K237" s="114"/>
    </row>
    <row r="238" spans="3:11" ht="12">
      <c r="C238" s="114"/>
      <c r="D238" s="114"/>
      <c r="E238" s="114"/>
      <c r="F238" s="114"/>
      <c r="K238" s="114"/>
    </row>
    <row r="239" spans="3:11" ht="12">
      <c r="C239" s="114"/>
      <c r="D239" s="114"/>
      <c r="E239" s="114"/>
      <c r="F239" s="114"/>
      <c r="K239" s="114"/>
    </row>
    <row r="240" spans="3:11" ht="12">
      <c r="C240" s="114"/>
      <c r="D240" s="114"/>
      <c r="E240" s="114"/>
      <c r="F240" s="114"/>
      <c r="K240" s="114"/>
    </row>
    <row r="241" spans="3:11" ht="12">
      <c r="C241" s="114"/>
      <c r="D241" s="114"/>
      <c r="E241" s="114"/>
      <c r="F241" s="114"/>
      <c r="K241" s="114"/>
    </row>
    <row r="242" spans="3:11" ht="12">
      <c r="C242" s="114"/>
      <c r="D242" s="114"/>
      <c r="E242" s="114"/>
      <c r="F242" s="114"/>
      <c r="K242" s="114"/>
    </row>
    <row r="243" spans="3:11" ht="12">
      <c r="C243" s="114"/>
      <c r="D243" s="114"/>
      <c r="E243" s="114"/>
      <c r="F243" s="114"/>
      <c r="K243" s="114"/>
    </row>
    <row r="244" spans="3:11" ht="12">
      <c r="C244" s="114"/>
      <c r="D244" s="114"/>
      <c r="E244" s="114"/>
      <c r="F244" s="114"/>
      <c r="K244" s="114"/>
    </row>
    <row r="245" spans="3:11" ht="12">
      <c r="C245" s="114"/>
      <c r="D245" s="114"/>
      <c r="E245" s="114"/>
      <c r="F245" s="114"/>
      <c r="K245" s="114"/>
    </row>
    <row r="246" spans="3:11" ht="12">
      <c r="C246" s="114"/>
      <c r="D246" s="114"/>
      <c r="E246" s="114"/>
      <c r="F246" s="114"/>
      <c r="K246" s="114"/>
    </row>
    <row r="247" spans="3:11" ht="12">
      <c r="C247" s="114"/>
      <c r="D247" s="114"/>
      <c r="E247" s="114"/>
      <c r="F247" s="114"/>
      <c r="K247" s="114"/>
    </row>
    <row r="248" spans="3:11" ht="12">
      <c r="C248" s="114"/>
      <c r="D248" s="114"/>
      <c r="E248" s="114"/>
      <c r="F248" s="114"/>
      <c r="K248" s="114"/>
    </row>
    <row r="249" spans="3:11" ht="12">
      <c r="C249" s="114"/>
      <c r="D249" s="114"/>
      <c r="E249" s="114"/>
      <c r="F249" s="114"/>
      <c r="K249" s="114"/>
    </row>
    <row r="250" spans="3:11" ht="12">
      <c r="C250" s="114"/>
      <c r="D250" s="114"/>
      <c r="E250" s="114"/>
      <c r="F250" s="114"/>
      <c r="K250" s="114"/>
    </row>
    <row r="251" spans="3:11" ht="12">
      <c r="C251" s="114"/>
      <c r="D251" s="114"/>
      <c r="E251" s="114"/>
      <c r="F251" s="114"/>
      <c r="K251" s="114"/>
    </row>
    <row r="252" spans="3:11" ht="12">
      <c r="C252" s="114"/>
      <c r="D252" s="114"/>
      <c r="E252" s="114"/>
      <c r="F252" s="114"/>
      <c r="K252" s="114"/>
    </row>
    <row r="253" spans="3:11" ht="12">
      <c r="C253" s="114"/>
      <c r="D253" s="114"/>
      <c r="E253" s="114"/>
      <c r="F253" s="114"/>
      <c r="K253" s="114"/>
    </row>
    <row r="254" spans="3:11" ht="12">
      <c r="C254" s="114"/>
      <c r="D254" s="114"/>
      <c r="E254" s="114"/>
      <c r="F254" s="114"/>
      <c r="K254" s="114"/>
    </row>
    <row r="255" spans="3:11" ht="12">
      <c r="C255" s="114"/>
      <c r="D255" s="114"/>
      <c r="E255" s="114"/>
      <c r="F255" s="114"/>
      <c r="K255" s="114"/>
    </row>
    <row r="256" spans="3:11" ht="12">
      <c r="C256" s="114"/>
      <c r="D256" s="114"/>
      <c r="E256" s="114"/>
      <c r="F256" s="114"/>
      <c r="K256" s="114"/>
    </row>
    <row r="257" spans="3:11" ht="12">
      <c r="C257" s="114"/>
      <c r="D257" s="114"/>
      <c r="E257" s="114"/>
      <c r="F257" s="114"/>
      <c r="K257" s="114"/>
    </row>
    <row r="258" spans="3:11" ht="12">
      <c r="C258" s="114"/>
      <c r="D258" s="114"/>
      <c r="E258" s="114"/>
      <c r="F258" s="114"/>
      <c r="K258" s="114"/>
    </row>
    <row r="259" spans="3:11" ht="12">
      <c r="C259" s="114"/>
      <c r="D259" s="114"/>
      <c r="E259" s="114"/>
      <c r="F259" s="114"/>
      <c r="K259" s="114"/>
    </row>
    <row r="260" spans="3:11" ht="12">
      <c r="C260" s="114"/>
      <c r="D260" s="114"/>
      <c r="E260" s="114"/>
      <c r="F260" s="114"/>
      <c r="K260" s="114"/>
    </row>
    <row r="261" spans="3:11" ht="12">
      <c r="C261" s="114"/>
      <c r="D261" s="114"/>
      <c r="E261" s="114"/>
      <c r="F261" s="114"/>
      <c r="K261" s="114"/>
    </row>
    <row r="262" spans="3:11" ht="12">
      <c r="C262" s="114"/>
      <c r="D262" s="114"/>
      <c r="E262" s="114"/>
      <c r="F262" s="114"/>
      <c r="K262" s="114"/>
    </row>
    <row r="263" spans="3:11" ht="12">
      <c r="C263" s="114"/>
      <c r="D263" s="114"/>
      <c r="E263" s="114"/>
      <c r="F263" s="114"/>
      <c r="K263" s="114"/>
    </row>
    <row r="264" spans="3:11" ht="12">
      <c r="C264" s="114"/>
      <c r="D264" s="114"/>
      <c r="E264" s="114"/>
      <c r="F264" s="114"/>
      <c r="K264" s="114"/>
    </row>
    <row r="265" spans="3:11" ht="12">
      <c r="C265" s="114"/>
      <c r="D265" s="114"/>
      <c r="E265" s="114"/>
      <c r="F265" s="114"/>
      <c r="K265" s="114"/>
    </row>
    <row r="266" spans="3:11" ht="12">
      <c r="C266" s="114"/>
      <c r="D266" s="114"/>
      <c r="E266" s="114"/>
      <c r="F266" s="114"/>
      <c r="K266" s="114"/>
    </row>
    <row r="267" spans="3:11" ht="12">
      <c r="C267" s="114"/>
      <c r="D267" s="114"/>
      <c r="E267" s="114"/>
      <c r="F267" s="114"/>
      <c r="K267" s="114"/>
    </row>
    <row r="268" spans="3:11" ht="12">
      <c r="C268" s="114"/>
      <c r="D268" s="114"/>
      <c r="E268" s="114"/>
      <c r="F268" s="114"/>
      <c r="K268" s="114"/>
    </row>
    <row r="269" spans="3:11" ht="12">
      <c r="C269" s="114"/>
      <c r="D269" s="114"/>
      <c r="E269" s="114"/>
      <c r="F269" s="114"/>
      <c r="K269" s="114"/>
    </row>
    <row r="270" spans="3:11" ht="12">
      <c r="C270" s="114"/>
      <c r="D270" s="114"/>
      <c r="E270" s="114"/>
      <c r="F270" s="114"/>
      <c r="K270" s="114"/>
    </row>
    <row r="271" spans="3:11" ht="12">
      <c r="C271" s="114"/>
      <c r="D271" s="114"/>
      <c r="E271" s="114"/>
      <c r="F271" s="114"/>
      <c r="K271" s="114"/>
    </row>
    <row r="272" spans="3:11" ht="12">
      <c r="C272" s="114"/>
      <c r="D272" s="114"/>
      <c r="E272" s="114"/>
      <c r="F272" s="114"/>
      <c r="K272" s="114"/>
    </row>
    <row r="273" spans="3:11" ht="12">
      <c r="C273" s="114"/>
      <c r="D273" s="114"/>
      <c r="E273" s="114"/>
      <c r="F273" s="114"/>
      <c r="K273" s="114"/>
    </row>
    <row r="274" spans="3:11" ht="12">
      <c r="C274" s="114"/>
      <c r="D274" s="114"/>
      <c r="E274" s="114"/>
      <c r="F274" s="114"/>
      <c r="K274" s="114"/>
    </row>
    <row r="275" spans="3:11" ht="12">
      <c r="C275" s="114"/>
      <c r="D275" s="114"/>
      <c r="E275" s="114"/>
      <c r="F275" s="114"/>
      <c r="K275" s="114"/>
    </row>
    <row r="276" spans="3:11" ht="12">
      <c r="C276" s="114"/>
      <c r="D276" s="114"/>
      <c r="E276" s="114"/>
      <c r="F276" s="114"/>
      <c r="K276" s="114"/>
    </row>
    <row r="277" spans="3:11" ht="12">
      <c r="C277" s="114"/>
      <c r="D277" s="114"/>
      <c r="E277" s="114"/>
      <c r="F277" s="114"/>
      <c r="K277" s="114"/>
    </row>
    <row r="278" spans="3:11" ht="12">
      <c r="C278" s="114"/>
      <c r="D278" s="114"/>
      <c r="E278" s="114"/>
      <c r="F278" s="114"/>
      <c r="K278" s="114"/>
    </row>
    <row r="279" spans="3:11" ht="12">
      <c r="C279" s="114"/>
      <c r="D279" s="114"/>
      <c r="E279" s="114"/>
      <c r="F279" s="114"/>
      <c r="K279" s="114"/>
    </row>
    <row r="280" spans="3:11" ht="12">
      <c r="C280" s="114"/>
      <c r="D280" s="114"/>
      <c r="E280" s="114"/>
      <c r="F280" s="114"/>
      <c r="K280" s="114"/>
    </row>
    <row r="281" spans="3:11" ht="12">
      <c r="C281" s="114"/>
      <c r="D281" s="114"/>
      <c r="E281" s="114"/>
      <c r="F281" s="114"/>
      <c r="K281" s="114"/>
    </row>
    <row r="282" spans="3:11" ht="12">
      <c r="C282" s="114"/>
      <c r="D282" s="114"/>
      <c r="E282" s="114"/>
      <c r="F282" s="114"/>
      <c r="K282" s="114"/>
    </row>
    <row r="283" spans="3:11" ht="12">
      <c r="C283" s="114"/>
      <c r="D283" s="114"/>
      <c r="E283" s="114"/>
      <c r="F283" s="114"/>
      <c r="K283" s="114"/>
    </row>
    <row r="284" spans="3:11" ht="12">
      <c r="C284" s="114"/>
      <c r="D284" s="114"/>
      <c r="E284" s="114"/>
      <c r="F284" s="114"/>
      <c r="K284" s="114"/>
    </row>
    <row r="285" spans="3:11" ht="12">
      <c r="C285" s="114"/>
      <c r="D285" s="114"/>
      <c r="E285" s="114"/>
      <c r="F285" s="114"/>
      <c r="K285" s="114"/>
    </row>
    <row r="286" spans="3:11" ht="12">
      <c r="C286" s="114"/>
      <c r="D286" s="114"/>
      <c r="E286" s="114"/>
      <c r="F286" s="114"/>
      <c r="K286" s="114"/>
    </row>
    <row r="287" spans="3:11" ht="12">
      <c r="C287" s="114"/>
      <c r="D287" s="114"/>
      <c r="E287" s="114"/>
      <c r="F287" s="114"/>
      <c r="K287" s="114"/>
    </row>
    <row r="288" spans="3:11" ht="12">
      <c r="C288" s="114"/>
      <c r="D288" s="114"/>
      <c r="E288" s="114"/>
      <c r="F288" s="114"/>
      <c r="K288" s="114"/>
    </row>
    <row r="289" spans="3:11" ht="12">
      <c r="C289" s="114"/>
      <c r="D289" s="114"/>
      <c r="E289" s="114"/>
      <c r="F289" s="114"/>
      <c r="K289" s="114"/>
    </row>
    <row r="290" spans="3:11" ht="12">
      <c r="C290" s="114"/>
      <c r="D290" s="114"/>
      <c r="E290" s="114"/>
      <c r="F290" s="114"/>
      <c r="K290" s="114"/>
    </row>
    <row r="291" spans="3:11" ht="12">
      <c r="C291" s="114"/>
      <c r="D291" s="114"/>
      <c r="E291" s="114"/>
      <c r="F291" s="114"/>
      <c r="K291" s="114"/>
    </row>
    <row r="292" spans="3:11" ht="12">
      <c r="C292" s="114"/>
      <c r="D292" s="114"/>
      <c r="E292" s="114"/>
      <c r="F292" s="114"/>
      <c r="K292" s="114"/>
    </row>
    <row r="293" spans="3:11" ht="12">
      <c r="C293" s="114"/>
      <c r="D293" s="114"/>
      <c r="E293" s="114"/>
      <c r="F293" s="114"/>
      <c r="K293" s="114"/>
    </row>
    <row r="294" spans="3:11" ht="12">
      <c r="C294" s="114"/>
      <c r="D294" s="114"/>
      <c r="E294" s="114"/>
      <c r="F294" s="114"/>
      <c r="K294" s="114"/>
    </row>
    <row r="295" spans="3:11" ht="12">
      <c r="C295" s="114"/>
      <c r="D295" s="114"/>
      <c r="E295" s="114"/>
      <c r="F295" s="114"/>
      <c r="K295" s="114"/>
    </row>
    <row r="296" spans="3:11" ht="12">
      <c r="C296" s="114"/>
      <c r="D296" s="114"/>
      <c r="E296" s="114"/>
      <c r="F296" s="114"/>
      <c r="K296" s="114"/>
    </row>
    <row r="297" spans="3:11" ht="12">
      <c r="C297" s="114"/>
      <c r="D297" s="114"/>
      <c r="E297" s="114"/>
      <c r="F297" s="114"/>
      <c r="K297" s="114"/>
    </row>
    <row r="298" spans="3:11" ht="12">
      <c r="C298" s="114"/>
      <c r="D298" s="114"/>
      <c r="E298" s="114"/>
      <c r="F298" s="114"/>
      <c r="K298" s="114"/>
    </row>
    <row r="299" spans="3:11" ht="12">
      <c r="C299" s="114"/>
      <c r="D299" s="114"/>
      <c r="E299" s="114"/>
      <c r="F299" s="114"/>
      <c r="K299" s="114"/>
    </row>
    <row r="300" spans="3:11" ht="12">
      <c r="C300" s="114"/>
      <c r="D300" s="114"/>
      <c r="E300" s="114"/>
      <c r="F300" s="114"/>
      <c r="K300" s="114"/>
    </row>
    <row r="301" spans="3:11" ht="12">
      <c r="C301" s="114"/>
      <c r="D301" s="114"/>
      <c r="E301" s="114"/>
      <c r="F301" s="114"/>
      <c r="K301" s="114"/>
    </row>
    <row r="302" spans="3:11" ht="12">
      <c r="C302" s="114"/>
      <c r="D302" s="114"/>
      <c r="E302" s="114"/>
      <c r="F302" s="114"/>
      <c r="K302" s="114"/>
    </row>
    <row r="303" spans="3:11" ht="12">
      <c r="C303" s="114"/>
      <c r="D303" s="114"/>
      <c r="E303" s="114"/>
      <c r="F303" s="114"/>
      <c r="K303" s="114"/>
    </row>
    <row r="304" spans="3:11" ht="12">
      <c r="C304" s="114"/>
      <c r="D304" s="114"/>
      <c r="E304" s="114"/>
      <c r="F304" s="114"/>
      <c r="K304" s="114"/>
    </row>
    <row r="305" spans="3:11" ht="12">
      <c r="C305" s="114"/>
      <c r="D305" s="114"/>
      <c r="E305" s="114"/>
      <c r="F305" s="114"/>
      <c r="K305" s="114"/>
    </row>
    <row r="306" spans="3:11" ht="12">
      <c r="C306" s="114"/>
      <c r="D306" s="114"/>
      <c r="E306" s="114"/>
      <c r="F306" s="114"/>
      <c r="K306" s="114"/>
    </row>
    <row r="307" spans="3:11" ht="12">
      <c r="C307" s="114"/>
      <c r="D307" s="114"/>
      <c r="E307" s="114"/>
      <c r="F307" s="114"/>
      <c r="K307" s="114"/>
    </row>
    <row r="308" spans="3:11" ht="12">
      <c r="C308" s="114"/>
      <c r="D308" s="114"/>
      <c r="E308" s="114"/>
      <c r="F308" s="114"/>
      <c r="K308" s="114"/>
    </row>
    <row r="309" spans="3:11" ht="12">
      <c r="C309" s="114"/>
      <c r="D309" s="114"/>
      <c r="E309" s="114"/>
      <c r="F309" s="114"/>
      <c r="K309" s="114"/>
    </row>
    <row r="310" spans="3:11" ht="12">
      <c r="C310" s="114"/>
      <c r="D310" s="114"/>
      <c r="E310" s="114"/>
      <c r="F310" s="114"/>
      <c r="K310" s="114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landscape" paperSize="9" scale="75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C29" sqref="C29"/>
    </sheetView>
  </sheetViews>
  <sheetFormatPr defaultColWidth="9.25390625" defaultRowHeight="12.75"/>
  <cols>
    <col min="1" max="1" width="48.25390625" style="3" customWidth="1"/>
    <col min="2" max="2" width="10.25390625" style="3" customWidth="1"/>
    <col min="3" max="3" width="10.125" style="1" customWidth="1"/>
    <col min="4" max="4" width="11.25390625" style="1" customWidth="1"/>
    <col min="5" max="5" width="56.75390625" style="3" customWidth="1"/>
    <col min="6" max="6" width="9.375" style="3" customWidth="1"/>
    <col min="7" max="7" width="8.75390625" style="1" customWidth="1"/>
    <col min="8" max="8" width="11.375" style="1" customWidth="1"/>
    <col min="9" max="16384" width="9.25390625" style="1" customWidth="1"/>
  </cols>
  <sheetData>
    <row r="1" spans="1:8" ht="12.75">
      <c r="A1" s="171" t="s">
        <v>196</v>
      </c>
      <c r="B1" s="171"/>
      <c r="C1" s="172"/>
      <c r="D1" s="172"/>
      <c r="E1" s="173"/>
      <c r="F1" s="173"/>
      <c r="G1" s="153"/>
      <c r="H1" s="153"/>
    </row>
    <row r="2" spans="1:8" ht="12.75">
      <c r="A2" s="171"/>
      <c r="B2" s="171"/>
      <c r="C2" s="172"/>
      <c r="D2" s="172"/>
      <c r="E2" s="173" t="s">
        <v>505</v>
      </c>
      <c r="F2" s="173"/>
      <c r="G2" s="153"/>
      <c r="H2" s="153"/>
    </row>
    <row r="3" spans="1:8" ht="15">
      <c r="A3" s="4" t="s">
        <v>1</v>
      </c>
      <c r="B3" s="4" t="s">
        <v>504</v>
      </c>
      <c r="C3" s="6"/>
      <c r="D3" s="6"/>
      <c r="E3" s="2"/>
      <c r="F3" s="119" t="s">
        <v>2</v>
      </c>
      <c r="G3" s="153"/>
      <c r="H3" s="26">
        <v>121207124</v>
      </c>
    </row>
    <row r="4" spans="1:8" ht="15">
      <c r="A4" s="25" t="s">
        <v>536</v>
      </c>
      <c r="B4" s="4"/>
      <c r="C4" s="153"/>
      <c r="D4" s="153"/>
      <c r="E4" s="15"/>
      <c r="F4" s="120" t="s">
        <v>4</v>
      </c>
      <c r="G4" s="153"/>
      <c r="H4" s="26"/>
    </row>
    <row r="5" spans="1:8" ht="12.75">
      <c r="A5" s="4"/>
      <c r="B5" s="4"/>
      <c r="E5" s="15"/>
      <c r="F5" s="15"/>
      <c r="H5" s="15" t="s">
        <v>197</v>
      </c>
    </row>
    <row r="6" spans="1:8" ht="25.5">
      <c r="A6" s="85" t="s">
        <v>198</v>
      </c>
      <c r="B6" s="43" t="s">
        <v>199</v>
      </c>
      <c r="C6" s="68" t="s">
        <v>9</v>
      </c>
      <c r="D6" s="43" t="s">
        <v>200</v>
      </c>
      <c r="E6" s="85" t="s">
        <v>201</v>
      </c>
      <c r="F6" s="43" t="s">
        <v>199</v>
      </c>
      <c r="G6" s="68" t="s">
        <v>9</v>
      </c>
      <c r="H6" s="43" t="s">
        <v>200</v>
      </c>
    </row>
    <row r="7" spans="1:8" ht="12.75">
      <c r="A7" s="60" t="s">
        <v>16</v>
      </c>
      <c r="B7" s="69" t="s">
        <v>17</v>
      </c>
      <c r="C7" s="61">
        <v>1</v>
      </c>
      <c r="D7" s="61">
        <v>2</v>
      </c>
      <c r="E7" s="60" t="s">
        <v>16</v>
      </c>
      <c r="F7" s="69" t="s">
        <v>17</v>
      </c>
      <c r="G7" s="61">
        <v>1</v>
      </c>
      <c r="H7" s="61">
        <v>2</v>
      </c>
    </row>
    <row r="8" spans="1:8" ht="12.75">
      <c r="A8" s="62" t="s">
        <v>202</v>
      </c>
      <c r="B8" s="62"/>
      <c r="C8" s="269"/>
      <c r="D8" s="269"/>
      <c r="E8" s="9" t="s">
        <v>203</v>
      </c>
      <c r="F8" s="9"/>
      <c r="G8" s="63"/>
      <c r="H8" s="63"/>
    </row>
    <row r="9" spans="1:18" ht="12.75">
      <c r="A9" s="64" t="s">
        <v>204</v>
      </c>
      <c r="B9" s="45" t="s">
        <v>205</v>
      </c>
      <c r="C9" s="157"/>
      <c r="D9" s="157"/>
      <c r="E9" s="7" t="s">
        <v>206</v>
      </c>
      <c r="F9" s="41" t="s">
        <v>207</v>
      </c>
      <c r="G9" s="22">
        <f>SUM(G10:G12)</f>
        <v>0</v>
      </c>
      <c r="H9" s="159">
        <f>SUM(H10:H12)</f>
        <v>0</v>
      </c>
      <c r="I9" s="162"/>
      <c r="J9" s="162"/>
      <c r="K9" s="162"/>
      <c r="L9" s="162"/>
      <c r="M9" s="162"/>
      <c r="N9" s="162"/>
      <c r="O9" s="162"/>
      <c r="P9" s="162"/>
      <c r="Q9" s="162"/>
      <c r="R9" s="162"/>
    </row>
    <row r="10" spans="1:8" ht="12.75">
      <c r="A10" s="64" t="s">
        <v>208</v>
      </c>
      <c r="B10" s="45" t="s">
        <v>209</v>
      </c>
      <c r="C10" s="157">
        <v>35</v>
      </c>
      <c r="D10" s="157"/>
      <c r="E10" s="7" t="s">
        <v>210</v>
      </c>
      <c r="F10" s="41" t="s">
        <v>211</v>
      </c>
      <c r="G10" s="157"/>
      <c r="H10" s="157"/>
    </row>
    <row r="11" spans="1:8" ht="12.75">
      <c r="A11" s="64" t="s">
        <v>212</v>
      </c>
      <c r="B11" s="45" t="s">
        <v>213</v>
      </c>
      <c r="C11" s="157">
        <v>59</v>
      </c>
      <c r="D11" s="157"/>
      <c r="E11" s="7" t="s">
        <v>214</v>
      </c>
      <c r="F11" s="41" t="s">
        <v>215</v>
      </c>
      <c r="G11" s="157"/>
      <c r="H11" s="157"/>
    </row>
    <row r="12" spans="1:8" ht="12.75">
      <c r="A12" s="64" t="s">
        <v>216</v>
      </c>
      <c r="B12" s="45" t="s">
        <v>217</v>
      </c>
      <c r="C12" s="157"/>
      <c r="D12" s="157"/>
      <c r="E12" s="7" t="s">
        <v>399</v>
      </c>
      <c r="F12" s="41" t="s">
        <v>218</v>
      </c>
      <c r="G12" s="157"/>
      <c r="H12" s="157"/>
    </row>
    <row r="13" spans="1:8" ht="25.5">
      <c r="A13" s="64" t="s">
        <v>219</v>
      </c>
      <c r="B13" s="45" t="s">
        <v>220</v>
      </c>
      <c r="C13" s="157"/>
      <c r="D13" s="157"/>
      <c r="E13" s="7" t="s">
        <v>221</v>
      </c>
      <c r="F13" s="41" t="s">
        <v>222</v>
      </c>
      <c r="G13" s="157"/>
      <c r="H13" s="157"/>
    </row>
    <row r="14" spans="1:8" ht="12.75">
      <c r="A14" s="64" t="s">
        <v>223</v>
      </c>
      <c r="B14" s="45" t="s">
        <v>224</v>
      </c>
      <c r="C14" s="157">
        <v>1422</v>
      </c>
      <c r="D14" s="157"/>
      <c r="E14" s="7" t="s">
        <v>225</v>
      </c>
      <c r="F14" s="41" t="s">
        <v>226</v>
      </c>
      <c r="G14" s="157"/>
      <c r="H14" s="157"/>
    </row>
    <row r="15" spans="1:8" ht="12.75">
      <c r="A15" s="64" t="s">
        <v>227</v>
      </c>
      <c r="B15" s="45" t="s">
        <v>228</v>
      </c>
      <c r="C15" s="157"/>
      <c r="D15" s="157"/>
      <c r="E15" s="65" t="s">
        <v>229</v>
      </c>
      <c r="F15" s="44" t="s">
        <v>230</v>
      </c>
      <c r="G15" s="158"/>
      <c r="H15" s="158"/>
    </row>
    <row r="16" spans="1:8" ht="12.75">
      <c r="A16" s="65" t="s">
        <v>231</v>
      </c>
      <c r="B16" s="45" t="s">
        <v>232</v>
      </c>
      <c r="C16" s="158"/>
      <c r="D16" s="158"/>
      <c r="E16" s="7" t="s">
        <v>233</v>
      </c>
      <c r="F16" s="44" t="s">
        <v>234</v>
      </c>
      <c r="G16" s="157"/>
      <c r="H16" s="157"/>
    </row>
    <row r="17" spans="1:18" ht="13.5">
      <c r="A17" s="7" t="s">
        <v>235</v>
      </c>
      <c r="B17" s="44" t="s">
        <v>236</v>
      </c>
      <c r="C17" s="157"/>
      <c r="D17" s="157"/>
      <c r="E17" s="23" t="s">
        <v>237</v>
      </c>
      <c r="F17" s="42" t="s">
        <v>238</v>
      </c>
      <c r="G17" s="22">
        <f>+G16+G14+G13+G9</f>
        <v>0</v>
      </c>
      <c r="H17" s="22">
        <f>+H16+H14+H13+H9</f>
        <v>0</v>
      </c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4" ht="13.5">
      <c r="A18" s="23" t="s">
        <v>239</v>
      </c>
      <c r="B18" s="72" t="s">
        <v>240</v>
      </c>
      <c r="C18" s="22">
        <f>SUM(C9:C15)+C17</f>
        <v>1516</v>
      </c>
      <c r="D18" s="22">
        <f>SUM(D9:D15)+D17</f>
        <v>0</v>
      </c>
      <c r="E18" s="160"/>
      <c r="F18" s="161"/>
      <c r="G18" s="170"/>
      <c r="H18" s="170"/>
      <c r="I18" s="162"/>
      <c r="J18" s="162"/>
      <c r="K18" s="162"/>
      <c r="L18" s="162"/>
      <c r="M18" s="162"/>
      <c r="N18" s="162"/>
    </row>
    <row r="19" spans="1:18" ht="13.5">
      <c r="A19" s="24" t="s">
        <v>241</v>
      </c>
      <c r="B19" s="42" t="s">
        <v>242</v>
      </c>
      <c r="C19" s="131">
        <f>+IF((G17-C18)&lt;0,0,(G17-C18))</f>
        <v>0</v>
      </c>
      <c r="D19" s="131">
        <f>+IF((H17-D18)&lt;0,0,(H17-D18))</f>
        <v>0</v>
      </c>
      <c r="E19" s="164" t="s">
        <v>243</v>
      </c>
      <c r="F19" s="165" t="s">
        <v>244</v>
      </c>
      <c r="G19" s="159">
        <f>+IF((C18-G17)&lt;0,0,(C18-G17))</f>
        <v>1516</v>
      </c>
      <c r="H19" s="159">
        <f>+IF((D18-H17)&lt;0,0,(D18-H17))</f>
        <v>0</v>
      </c>
      <c r="I19" s="162"/>
      <c r="J19" s="162"/>
      <c r="K19" s="162"/>
      <c r="L19" s="162"/>
      <c r="M19" s="162"/>
      <c r="N19" s="162"/>
      <c r="O19" s="162"/>
      <c r="P19" s="162"/>
      <c r="Q19" s="162"/>
      <c r="R19" s="162"/>
    </row>
    <row r="20" spans="1:18" ht="13.5">
      <c r="A20" s="24" t="s">
        <v>245</v>
      </c>
      <c r="B20" s="72" t="s">
        <v>246</v>
      </c>
      <c r="C20" s="157"/>
      <c r="D20" s="157"/>
      <c r="E20" s="24" t="s">
        <v>247</v>
      </c>
      <c r="F20" s="59" t="s">
        <v>248</v>
      </c>
      <c r="G20" s="22">
        <f>IF((C19=0),(G19+C20),IF((C19-C20)&lt;0,C20-C19,0))</f>
        <v>1516</v>
      </c>
      <c r="H20" s="22">
        <f>IF((D19=0),(H19+D20),IF((D19-D20)&lt;0,D20-D19,0))</f>
        <v>0</v>
      </c>
      <c r="I20" s="162"/>
      <c r="J20" s="162"/>
      <c r="K20" s="162"/>
      <c r="L20" s="162"/>
      <c r="M20" s="162"/>
      <c r="N20" s="162"/>
      <c r="O20" s="162"/>
      <c r="P20" s="162"/>
      <c r="Q20" s="162"/>
      <c r="R20" s="162"/>
    </row>
    <row r="21" spans="1:14" ht="13.5">
      <c r="A21" s="24" t="s">
        <v>249</v>
      </c>
      <c r="B21" s="73" t="s">
        <v>250</v>
      </c>
      <c r="C21" s="140">
        <f>IF((C19-C20&gt;0),(C19-C20),0)</f>
        <v>0</v>
      </c>
      <c r="D21" s="140">
        <f>IF((D19-D20&gt;0),(D19-D20),0)</f>
        <v>0</v>
      </c>
      <c r="E21" s="164"/>
      <c r="F21" s="165"/>
      <c r="G21" s="170"/>
      <c r="H21" s="170"/>
      <c r="I21" s="162"/>
      <c r="J21" s="162"/>
      <c r="K21" s="162"/>
      <c r="L21" s="162"/>
      <c r="M21" s="162"/>
      <c r="N21" s="162"/>
    </row>
    <row r="22" spans="1:8" ht="13.5">
      <c r="A22" s="24"/>
      <c r="B22" s="42"/>
      <c r="C22" s="166"/>
      <c r="D22" s="166"/>
      <c r="E22" s="24"/>
      <c r="F22" s="43"/>
      <c r="G22" s="166"/>
      <c r="H22" s="166"/>
    </row>
    <row r="23" spans="1:8" ht="12.75">
      <c r="A23" s="9" t="s">
        <v>251</v>
      </c>
      <c r="B23" s="43"/>
      <c r="C23" s="166"/>
      <c r="D23" s="166"/>
      <c r="E23" s="9" t="s">
        <v>252</v>
      </c>
      <c r="F23" s="8"/>
      <c r="G23" s="166"/>
      <c r="H23" s="166"/>
    </row>
    <row r="24" spans="1:18" ht="12.75">
      <c r="A24" s="7" t="s">
        <v>253</v>
      </c>
      <c r="B24" s="45" t="s">
        <v>254</v>
      </c>
      <c r="C24" s="157"/>
      <c r="D24" s="157"/>
      <c r="E24" s="7" t="s">
        <v>206</v>
      </c>
      <c r="F24" s="41"/>
      <c r="G24" s="22">
        <f>SUM(G25:G27)</f>
        <v>0</v>
      </c>
      <c r="H24" s="22">
        <f>SUM(H25:H27)</f>
        <v>0</v>
      </c>
      <c r="I24" s="162"/>
      <c r="J24" s="162"/>
      <c r="K24" s="162"/>
      <c r="L24" s="162"/>
      <c r="M24" s="162"/>
      <c r="N24" s="162"/>
      <c r="O24" s="162"/>
      <c r="P24" s="162"/>
      <c r="Q24" s="162"/>
      <c r="R24" s="162"/>
    </row>
    <row r="25" spans="1:8" ht="12.75">
      <c r="A25" s="7" t="s">
        <v>255</v>
      </c>
      <c r="B25" s="75" t="s">
        <v>256</v>
      </c>
      <c r="C25" s="157">
        <v>74</v>
      </c>
      <c r="D25" s="157"/>
      <c r="E25" s="7" t="s">
        <v>257</v>
      </c>
      <c r="F25" s="41" t="s">
        <v>258</v>
      </c>
      <c r="G25" s="157"/>
      <c r="H25" s="157"/>
    </row>
    <row r="26" spans="1:8" ht="12.75">
      <c r="A26" s="7" t="s">
        <v>259</v>
      </c>
      <c r="B26" s="41" t="s">
        <v>213</v>
      </c>
      <c r="C26" s="157"/>
      <c r="D26" s="157"/>
      <c r="E26" s="7" t="s">
        <v>260</v>
      </c>
      <c r="F26" s="41" t="s">
        <v>261</v>
      </c>
      <c r="G26" s="157"/>
      <c r="H26" s="157"/>
    </row>
    <row r="27" spans="1:8" ht="12.75">
      <c r="A27" s="7" t="s">
        <v>262</v>
      </c>
      <c r="B27" s="41" t="s">
        <v>263</v>
      </c>
      <c r="C27" s="157"/>
      <c r="D27" s="157"/>
      <c r="E27" s="7" t="s">
        <v>264</v>
      </c>
      <c r="F27" s="41" t="s">
        <v>265</v>
      </c>
      <c r="G27" s="157"/>
      <c r="H27" s="157"/>
    </row>
    <row r="28" spans="1:8" ht="12.75">
      <c r="A28" s="7" t="s">
        <v>266</v>
      </c>
      <c r="B28" s="41" t="s">
        <v>228</v>
      </c>
      <c r="C28" s="157">
        <v>14</v>
      </c>
      <c r="D28" s="157"/>
      <c r="E28" s="7" t="s">
        <v>267</v>
      </c>
      <c r="F28" s="41" t="s">
        <v>268</v>
      </c>
      <c r="G28" s="157">
        <v>27</v>
      </c>
      <c r="H28" s="157"/>
    </row>
    <row r="29" spans="1:8" ht="12.75">
      <c r="A29" s="7" t="s">
        <v>269</v>
      </c>
      <c r="B29" s="41" t="s">
        <v>217</v>
      </c>
      <c r="C29" s="158"/>
      <c r="D29" s="158"/>
      <c r="E29" s="7" t="s">
        <v>270</v>
      </c>
      <c r="F29" s="41" t="s">
        <v>271</v>
      </c>
      <c r="G29" s="158">
        <v>20</v>
      </c>
      <c r="H29" s="158"/>
    </row>
    <row r="30" spans="1:8" ht="12.75">
      <c r="A30" s="66" t="s">
        <v>272</v>
      </c>
      <c r="B30" s="41" t="s">
        <v>220</v>
      </c>
      <c r="C30" s="157"/>
      <c r="D30" s="157"/>
      <c r="E30" s="7" t="s">
        <v>273</v>
      </c>
      <c r="F30" s="41" t="s">
        <v>274</v>
      </c>
      <c r="G30" s="157"/>
      <c r="H30" s="157"/>
    </row>
    <row r="31" spans="1:18" ht="15.75" customHeight="1">
      <c r="A31" s="7" t="s">
        <v>275</v>
      </c>
      <c r="B31" s="41" t="s">
        <v>224</v>
      </c>
      <c r="C31" s="157"/>
      <c r="D31" s="157"/>
      <c r="E31" s="23" t="s">
        <v>276</v>
      </c>
      <c r="F31" s="74" t="s">
        <v>238</v>
      </c>
      <c r="G31" s="139">
        <f>+G24+G28+G30</f>
        <v>27</v>
      </c>
      <c r="H31" s="139">
        <f>+H24+H28+H30</f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</row>
    <row r="32" spans="1:14" ht="13.5">
      <c r="A32" s="23" t="s">
        <v>277</v>
      </c>
      <c r="B32" s="74" t="s">
        <v>240</v>
      </c>
      <c r="C32" s="22">
        <f>SUM(C24:C28)+C30+C31</f>
        <v>88</v>
      </c>
      <c r="D32" s="22">
        <f>SUM(D24:D28)+D30+D31</f>
        <v>0</v>
      </c>
      <c r="E32" s="160"/>
      <c r="F32" s="167"/>
      <c r="G32" s="170"/>
      <c r="H32" s="170"/>
      <c r="I32" s="162"/>
      <c r="J32" s="162"/>
      <c r="K32" s="162"/>
      <c r="L32" s="162"/>
      <c r="M32" s="162"/>
      <c r="N32" s="162"/>
    </row>
    <row r="33" spans="1:18" ht="13.5">
      <c r="A33" s="24" t="s">
        <v>278</v>
      </c>
      <c r="B33" s="43" t="s">
        <v>242</v>
      </c>
      <c r="C33" s="131">
        <f>+IF((G31-C32)&lt;0,0,(G31-C32))</f>
        <v>0</v>
      </c>
      <c r="D33" s="131">
        <f>+IF((H31-D32)&lt;0,0,(H31-D32))</f>
        <v>0</v>
      </c>
      <c r="E33" s="164" t="s">
        <v>279</v>
      </c>
      <c r="F33" s="161" t="s">
        <v>244</v>
      </c>
      <c r="G33" s="163">
        <f>+IF((C32-G31)&lt;0,0,(C32-G31))</f>
        <v>61</v>
      </c>
      <c r="H33" s="163">
        <f>+IF((D32-H31)&lt;0,0,(D32-H31))</f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</row>
    <row r="34" spans="1:8" ht="13.5">
      <c r="A34" s="24" t="s">
        <v>280</v>
      </c>
      <c r="B34" s="42" t="s">
        <v>246</v>
      </c>
      <c r="C34" s="157"/>
      <c r="D34" s="157"/>
      <c r="E34" s="24"/>
      <c r="F34" s="43"/>
      <c r="G34" s="166"/>
      <c r="H34" s="166"/>
    </row>
    <row r="35" spans="1:18" ht="12.75">
      <c r="A35" s="24" t="s">
        <v>281</v>
      </c>
      <c r="B35" s="59" t="s">
        <v>250</v>
      </c>
      <c r="C35" s="140">
        <f>IF((C33-C34&gt;0),(C33-C34),0)</f>
        <v>0</v>
      </c>
      <c r="D35" s="140">
        <f>IF((D33-D34&gt;0),(D33-D34),0)</f>
        <v>0</v>
      </c>
      <c r="E35" s="164" t="s">
        <v>282</v>
      </c>
      <c r="F35" s="168" t="s">
        <v>248</v>
      </c>
      <c r="G35" s="22">
        <f>IF((C33=0),(G33+C34),IF((C33-C34)&lt;0,C34-C33,0))</f>
        <v>61</v>
      </c>
      <c r="H35" s="22">
        <f>IF((D33=0),(H33+D34),IF((D33-D34)&lt;0,D34-D33,0))</f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</row>
    <row r="36" spans="1:18" ht="12.75">
      <c r="A36" s="67" t="s">
        <v>283</v>
      </c>
      <c r="B36" s="59" t="s">
        <v>284</v>
      </c>
      <c r="C36" s="22">
        <f>+C35+C34+C32+C21+C20+C18</f>
        <v>1604</v>
      </c>
      <c r="D36" s="22">
        <f>+D35+D34+D32+D21+D20+D18</f>
        <v>0</v>
      </c>
      <c r="E36" s="169" t="s">
        <v>285</v>
      </c>
      <c r="F36" s="165" t="s">
        <v>286</v>
      </c>
      <c r="G36" s="159">
        <f>+G35+G31+G20+G17</f>
        <v>1604</v>
      </c>
      <c r="H36" s="159">
        <f>+H35+H31+H20+H17</f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</row>
    <row r="38" spans="1:12" s="294" customFormat="1" ht="12">
      <c r="A38" s="288" t="s">
        <v>488</v>
      </c>
      <c r="B38" s="290"/>
      <c r="C38" s="112"/>
      <c r="D38" s="291"/>
      <c r="E38" s="291"/>
      <c r="F38" s="292"/>
      <c r="G38" s="49"/>
      <c r="H38" s="290"/>
      <c r="I38" s="49"/>
      <c r="J38" s="49"/>
      <c r="K38" s="291"/>
      <c r="L38" s="293"/>
    </row>
    <row r="39" spans="1:8" ht="12.75">
      <c r="A39" s="154" t="s">
        <v>539</v>
      </c>
      <c r="B39" s="154"/>
      <c r="C39" s="155" t="s">
        <v>193</v>
      </c>
      <c r="D39" s="14" t="s">
        <v>194</v>
      </c>
      <c r="E39" s="156" t="s">
        <v>481</v>
      </c>
      <c r="F39" s="156"/>
      <c r="G39" s="5" t="s">
        <v>194</v>
      </c>
      <c r="H39" s="295"/>
    </row>
    <row r="40" spans="1:8" ht="12.75">
      <c r="A40" s="2"/>
      <c r="B40" s="2"/>
      <c r="C40" s="295"/>
      <c r="D40" s="295"/>
      <c r="E40" s="2"/>
      <c r="F40" s="2"/>
      <c r="G40" s="295"/>
      <c r="H40" s="295"/>
    </row>
    <row r="41" spans="1:8" ht="12.75">
      <c r="A41" s="2"/>
      <c r="B41" s="2"/>
      <c r="C41" s="295"/>
      <c r="D41" s="295"/>
      <c r="E41" s="2"/>
      <c r="F41" s="2"/>
      <c r="G41" s="295"/>
      <c r="H41" s="295"/>
    </row>
    <row r="42" spans="1:8" ht="12.75">
      <c r="A42" s="2"/>
      <c r="B42" s="2"/>
      <c r="C42" s="295"/>
      <c r="D42" s="295"/>
      <c r="E42" s="2"/>
      <c r="F42" s="2"/>
      <c r="G42" s="295"/>
      <c r="H42" s="295"/>
    </row>
    <row r="43" spans="1:8" ht="12.75">
      <c r="A43" s="2"/>
      <c r="B43" s="2"/>
      <c r="C43" s="295"/>
      <c r="D43" s="295"/>
      <c r="E43" s="2"/>
      <c r="F43" s="2"/>
      <c r="G43" s="295"/>
      <c r="H43" s="295"/>
    </row>
    <row r="44" spans="1:8" ht="12.75">
      <c r="A44" s="2"/>
      <c r="B44" s="2"/>
      <c r="C44" s="295"/>
      <c r="D44" s="295"/>
      <c r="E44" s="2"/>
      <c r="F44" s="2"/>
      <c r="G44" s="295"/>
      <c r="H44" s="295"/>
    </row>
    <row r="45" spans="1:8" ht="12.75">
      <c r="A45" s="2"/>
      <c r="B45" s="2"/>
      <c r="C45" s="295"/>
      <c r="D45" s="295"/>
      <c r="E45" s="2"/>
      <c r="F45" s="2"/>
      <c r="G45" s="295"/>
      <c r="H45" s="295"/>
    </row>
    <row r="46" spans="1:8" ht="12.75">
      <c r="A46" s="2"/>
      <c r="B46" s="2"/>
      <c r="C46" s="295"/>
      <c r="D46" s="295"/>
      <c r="E46" s="2"/>
      <c r="F46" s="2"/>
      <c r="G46" s="295"/>
      <c r="H46" s="295"/>
    </row>
    <row r="47" spans="1:8" ht="12.75">
      <c r="A47" s="2"/>
      <c r="B47" s="2"/>
      <c r="C47" s="295"/>
      <c r="D47" s="295"/>
      <c r="E47" s="2"/>
      <c r="F47" s="2"/>
      <c r="G47" s="295"/>
      <c r="H47" s="295"/>
    </row>
    <row r="48" spans="1:8" ht="12.75">
      <c r="A48" s="2"/>
      <c r="B48" s="2"/>
      <c r="C48" s="295"/>
      <c r="D48" s="295"/>
      <c r="E48" s="2"/>
      <c r="F48" s="2"/>
      <c r="G48" s="295"/>
      <c r="H48" s="295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4">
      <selection activeCell="C28" sqref="C28"/>
    </sheetView>
  </sheetViews>
  <sheetFormatPr defaultColWidth="9.25390625" defaultRowHeight="12.75"/>
  <cols>
    <col min="1" max="1" width="63.25390625" style="227" customWidth="1"/>
    <col min="2" max="2" width="12.00390625" style="227" customWidth="1"/>
    <col min="3" max="3" width="12.25390625" style="227" customWidth="1"/>
    <col min="4" max="4" width="11.25390625" style="227" customWidth="1"/>
    <col min="5" max="16384" width="9.25390625" style="227" customWidth="1"/>
  </cols>
  <sheetData>
    <row r="1" spans="1:6" ht="12.75">
      <c r="A1" s="230" t="s">
        <v>287</v>
      </c>
      <c r="B1" s="230"/>
      <c r="C1" s="230"/>
      <c r="D1" s="230"/>
      <c r="E1" s="231"/>
      <c r="F1" s="231"/>
    </row>
    <row r="2" spans="1:6" ht="12.75">
      <c r="A2" s="230"/>
      <c r="B2" s="230"/>
      <c r="C2" s="230"/>
      <c r="D2" s="230"/>
      <c r="E2" s="231"/>
      <c r="F2" s="231"/>
    </row>
    <row r="3" spans="1:6" ht="16.5" customHeight="1">
      <c r="A3" s="25" t="s">
        <v>506</v>
      </c>
      <c r="B3" s="25"/>
      <c r="C3" s="76"/>
      <c r="D3" s="232"/>
      <c r="E3" s="231"/>
      <c r="F3" s="231"/>
    </row>
    <row r="4" spans="1:6" ht="15.75" customHeight="1">
      <c r="A4" s="25" t="s">
        <v>535</v>
      </c>
      <c r="B4" s="25" t="s">
        <v>529</v>
      </c>
      <c r="C4" s="233">
        <v>121207124</v>
      </c>
      <c r="D4" s="231"/>
      <c r="E4" s="314"/>
      <c r="F4" s="231"/>
    </row>
    <row r="5" spans="1:6" ht="15.75" customHeight="1">
      <c r="A5" s="25"/>
      <c r="B5" s="25"/>
      <c r="C5" s="233"/>
      <c r="D5" s="120" t="s">
        <v>4</v>
      </c>
      <c r="E5" s="26"/>
      <c r="F5" s="231"/>
    </row>
    <row r="6" spans="1:4" ht="15.75" customHeight="1">
      <c r="A6" s="238"/>
      <c r="B6" s="238"/>
      <c r="C6" s="239"/>
      <c r="D6" s="240" t="s">
        <v>288</v>
      </c>
    </row>
    <row r="7" spans="1:4" ht="24">
      <c r="A7" s="241" t="s">
        <v>289</v>
      </c>
      <c r="B7" s="241" t="s">
        <v>199</v>
      </c>
      <c r="C7" s="242" t="s">
        <v>290</v>
      </c>
      <c r="D7" s="242" t="s">
        <v>200</v>
      </c>
    </row>
    <row r="8" spans="1:4" ht="12.75">
      <c r="A8" s="241" t="s">
        <v>16</v>
      </c>
      <c r="B8" s="241" t="s">
        <v>17</v>
      </c>
      <c r="C8" s="241">
        <v>1</v>
      </c>
      <c r="D8" s="241">
        <v>2</v>
      </c>
    </row>
    <row r="9" spans="1:4" ht="12.75">
      <c r="A9" s="243" t="s">
        <v>291</v>
      </c>
      <c r="B9" s="243"/>
      <c r="C9" s="226"/>
      <c r="D9" s="226"/>
    </row>
    <row r="10" spans="1:4" ht="12.75">
      <c r="A10" s="244" t="s">
        <v>292</v>
      </c>
      <c r="B10" s="245" t="s">
        <v>293</v>
      </c>
      <c r="C10" s="225"/>
      <c r="D10" s="225"/>
    </row>
    <row r="11" spans="1:4" ht="12.75">
      <c r="A11" s="244" t="s">
        <v>294</v>
      </c>
      <c r="B11" s="245" t="s">
        <v>295</v>
      </c>
      <c r="C11" s="225"/>
      <c r="D11" s="225"/>
    </row>
    <row r="12" spans="1:4" ht="12.75">
      <c r="A12" s="244" t="s">
        <v>296</v>
      </c>
      <c r="B12" s="245" t="s">
        <v>297</v>
      </c>
      <c r="C12" s="225"/>
      <c r="D12" s="225"/>
    </row>
    <row r="13" spans="1:4" ht="12.75">
      <c r="A13" s="244" t="s">
        <v>298</v>
      </c>
      <c r="B13" s="245" t="s">
        <v>299</v>
      </c>
      <c r="C13" s="225"/>
      <c r="D13" s="225"/>
    </row>
    <row r="14" spans="1:4" ht="12.75">
      <c r="A14" s="244" t="s">
        <v>300</v>
      </c>
      <c r="B14" s="245" t="s">
        <v>301</v>
      </c>
      <c r="C14" s="225"/>
      <c r="D14" s="225"/>
    </row>
    <row r="15" spans="1:4" ht="12.75">
      <c r="A15" s="244" t="s">
        <v>302</v>
      </c>
      <c r="B15" s="245" t="s">
        <v>303</v>
      </c>
      <c r="C15" s="225"/>
      <c r="D15" s="225"/>
    </row>
    <row r="16" spans="1:4" ht="12.75">
      <c r="A16" s="244" t="s">
        <v>304</v>
      </c>
      <c r="B16" s="245" t="s">
        <v>305</v>
      </c>
      <c r="C16" s="225"/>
      <c r="D16" s="225"/>
    </row>
    <row r="17" spans="1:4" ht="12.75">
      <c r="A17" s="244" t="s">
        <v>306</v>
      </c>
      <c r="B17" s="245" t="s">
        <v>307</v>
      </c>
      <c r="C17" s="225"/>
      <c r="D17" s="225"/>
    </row>
    <row r="18" spans="1:4" ht="12.75">
      <c r="A18" s="244" t="s">
        <v>308</v>
      </c>
      <c r="B18" s="245" t="s">
        <v>309</v>
      </c>
      <c r="C18" s="225"/>
      <c r="D18" s="225"/>
    </row>
    <row r="19" spans="1:4" ht="12.75">
      <c r="A19" s="244" t="s">
        <v>310</v>
      </c>
      <c r="B19" s="245" t="s">
        <v>311</v>
      </c>
      <c r="C19" s="225"/>
      <c r="D19" s="225"/>
    </row>
    <row r="20" spans="1:4" ht="12.75">
      <c r="A20" s="246" t="s">
        <v>312</v>
      </c>
      <c r="B20" s="247" t="s">
        <v>313</v>
      </c>
      <c r="C20" s="226">
        <f>SUM(C10:C19)</f>
        <v>0</v>
      </c>
      <c r="D20" s="226">
        <f>SUM(D10:D19)</f>
        <v>0</v>
      </c>
    </row>
    <row r="21" spans="1:4" ht="12.75">
      <c r="A21" s="244" t="s">
        <v>314</v>
      </c>
      <c r="B21" s="245" t="s">
        <v>315</v>
      </c>
      <c r="C21" s="225"/>
      <c r="D21" s="225"/>
    </row>
    <row r="22" spans="1:4" ht="12.75">
      <c r="A22" s="244" t="s">
        <v>316</v>
      </c>
      <c r="B22" s="245" t="s">
        <v>317</v>
      </c>
      <c r="C22" s="225"/>
      <c r="D22" s="225"/>
    </row>
    <row r="23" spans="1:4" ht="12.75">
      <c r="A23" s="244" t="s">
        <v>318</v>
      </c>
      <c r="B23" s="245" t="s">
        <v>319</v>
      </c>
      <c r="C23" s="225">
        <v>92</v>
      </c>
      <c r="D23" s="225"/>
    </row>
    <row r="24" spans="1:4" ht="12.75">
      <c r="A24" s="244" t="s">
        <v>320</v>
      </c>
      <c r="B24" s="245" t="s">
        <v>321</v>
      </c>
      <c r="C24" s="225"/>
      <c r="D24" s="225"/>
    </row>
    <row r="25" spans="1:4" ht="12.75">
      <c r="A25" s="244" t="s">
        <v>484</v>
      </c>
      <c r="B25" s="245" t="s">
        <v>322</v>
      </c>
      <c r="C25" s="225"/>
      <c r="D25" s="225"/>
    </row>
    <row r="26" spans="1:4" ht="12.75">
      <c r="A26" s="244" t="s">
        <v>485</v>
      </c>
      <c r="B26" s="245" t="s">
        <v>323</v>
      </c>
      <c r="C26" s="225"/>
      <c r="D26" s="225"/>
    </row>
    <row r="27" spans="1:4" ht="12.75">
      <c r="A27" s="244" t="s">
        <v>486</v>
      </c>
      <c r="B27" s="245" t="s">
        <v>324</v>
      </c>
      <c r="C27" s="225">
        <v>2</v>
      </c>
      <c r="D27" s="225"/>
    </row>
    <row r="28" spans="1:4" ht="12.75">
      <c r="A28" s="246" t="s">
        <v>325</v>
      </c>
      <c r="B28" s="247" t="s">
        <v>326</v>
      </c>
      <c r="C28" s="226">
        <f>SUM(C21:C27)</f>
        <v>94</v>
      </c>
      <c r="D28" s="226">
        <f>SUM(D21:D27)</f>
        <v>0</v>
      </c>
    </row>
    <row r="29" spans="1:4" ht="12.75">
      <c r="A29" s="248" t="s">
        <v>327</v>
      </c>
      <c r="B29" s="242" t="s">
        <v>328</v>
      </c>
      <c r="C29" s="226">
        <f>+C20-C28</f>
        <v>-94</v>
      </c>
      <c r="D29" s="226">
        <f>+D20-D28</f>
        <v>0</v>
      </c>
    </row>
    <row r="30" spans="1:4" ht="12.75">
      <c r="A30" s="243" t="s">
        <v>329</v>
      </c>
      <c r="B30" s="249"/>
      <c r="C30" s="237"/>
      <c r="D30" s="237"/>
    </row>
    <row r="31" spans="1:4" ht="12.75">
      <c r="A31" s="244" t="s">
        <v>330</v>
      </c>
      <c r="B31" s="245" t="s">
        <v>331</v>
      </c>
      <c r="C31" s="225">
        <v>41</v>
      </c>
      <c r="D31" s="225">
        <v>98</v>
      </c>
    </row>
    <row r="32" spans="1:4" ht="12.75">
      <c r="A32" s="244" t="s">
        <v>332</v>
      </c>
      <c r="B32" s="245" t="s">
        <v>333</v>
      </c>
      <c r="C32" s="225"/>
      <c r="D32" s="225"/>
    </row>
    <row r="33" spans="1:4" ht="12.75">
      <c r="A33" s="244" t="s">
        <v>334</v>
      </c>
      <c r="B33" s="245" t="s">
        <v>335</v>
      </c>
      <c r="C33" s="225"/>
      <c r="D33" s="225">
        <v>5</v>
      </c>
    </row>
    <row r="34" spans="1:4" ht="12.75">
      <c r="A34" s="246" t="s">
        <v>312</v>
      </c>
      <c r="B34" s="243" t="s">
        <v>336</v>
      </c>
      <c r="C34" s="226">
        <f>SUM(C31:C33)</f>
        <v>41</v>
      </c>
      <c r="D34" s="226">
        <f>SUM(D31:D33)</f>
        <v>103</v>
      </c>
    </row>
    <row r="35" spans="1:4" ht="12.75">
      <c r="A35" s="244" t="s">
        <v>337</v>
      </c>
      <c r="B35" s="245" t="s">
        <v>338</v>
      </c>
      <c r="C35" s="225">
        <v>46</v>
      </c>
      <c r="D35" s="225">
        <v>180</v>
      </c>
    </row>
    <row r="36" spans="1:4" ht="12.75">
      <c r="A36" s="244" t="s">
        <v>339</v>
      </c>
      <c r="B36" s="245" t="s">
        <v>340</v>
      </c>
      <c r="C36" s="225"/>
      <c r="D36" s="225">
        <v>35</v>
      </c>
    </row>
    <row r="37" spans="1:4" ht="12.75">
      <c r="A37" s="244" t="s">
        <v>341</v>
      </c>
      <c r="B37" s="245" t="s">
        <v>342</v>
      </c>
      <c r="C37" s="225"/>
      <c r="D37" s="225">
        <v>1</v>
      </c>
    </row>
    <row r="38" spans="1:4" ht="12.75">
      <c r="A38" s="244" t="s">
        <v>343</v>
      </c>
      <c r="B38" s="245" t="s">
        <v>344</v>
      </c>
      <c r="C38" s="225"/>
      <c r="D38" s="225">
        <v>114</v>
      </c>
    </row>
    <row r="39" spans="1:4" ht="12.75">
      <c r="A39" s="246" t="s">
        <v>325</v>
      </c>
      <c r="B39" s="247" t="s">
        <v>345</v>
      </c>
      <c r="C39" s="226">
        <f>SUM(C35:C38)</f>
        <v>46</v>
      </c>
      <c r="D39" s="226">
        <f>SUM(D35:D38)</f>
        <v>330</v>
      </c>
    </row>
    <row r="40" spans="1:4" ht="12.75">
      <c r="A40" s="248" t="s">
        <v>346</v>
      </c>
      <c r="B40" s="242" t="s">
        <v>347</v>
      </c>
      <c r="C40" s="226">
        <f>+C34-C39</f>
        <v>-5</v>
      </c>
      <c r="D40" s="226">
        <f>+D34-D39</f>
        <v>-227</v>
      </c>
    </row>
    <row r="41" spans="1:4" ht="12.75">
      <c r="A41" s="250" t="s">
        <v>348</v>
      </c>
      <c r="B41" s="247" t="s">
        <v>349</v>
      </c>
      <c r="C41" s="226">
        <f>+C29+C40</f>
        <v>-99</v>
      </c>
      <c r="D41" s="226">
        <f>+D29+D40</f>
        <v>-227</v>
      </c>
    </row>
    <row r="42" spans="1:4" ht="12.75">
      <c r="A42" s="250" t="s">
        <v>350</v>
      </c>
      <c r="B42" s="247" t="s">
        <v>351</v>
      </c>
      <c r="C42" s="226">
        <f>+D43</f>
        <v>109</v>
      </c>
      <c r="D42" s="225">
        <v>336</v>
      </c>
    </row>
    <row r="43" spans="1:11" s="229" customFormat="1" ht="13.5" thickBot="1">
      <c r="A43" s="250" t="s">
        <v>352</v>
      </c>
      <c r="B43" s="242" t="s">
        <v>353</v>
      </c>
      <c r="C43" s="226">
        <f>+C41+C42</f>
        <v>10</v>
      </c>
      <c r="D43" s="226">
        <f>+D41+D42</f>
        <v>109</v>
      </c>
      <c r="E43" s="228"/>
      <c r="F43" s="228"/>
      <c r="G43" s="228"/>
      <c r="H43" s="228"/>
      <c r="I43" s="228"/>
      <c r="J43" s="228"/>
      <c r="K43" s="228"/>
    </row>
    <row r="44" spans="1:4" s="228" customFormat="1" ht="12.75">
      <c r="A44" s="234"/>
      <c r="B44" s="235"/>
      <c r="C44" s="77"/>
      <c r="D44" s="77"/>
    </row>
    <row r="45" spans="1:12" s="294" customFormat="1" ht="12">
      <c r="A45" s="288" t="s">
        <v>492</v>
      </c>
      <c r="B45" s="290"/>
      <c r="C45" s="112"/>
      <c r="D45" s="291"/>
      <c r="E45" s="291"/>
      <c r="F45" s="292"/>
      <c r="G45" s="49"/>
      <c r="H45" s="290"/>
      <c r="I45" s="49"/>
      <c r="J45" s="49"/>
      <c r="K45" s="291"/>
      <c r="L45" s="293"/>
    </row>
    <row r="46" spans="1:4" s="228" customFormat="1" ht="12.75">
      <c r="A46" s="234"/>
      <c r="B46" s="234"/>
      <c r="C46" s="77"/>
      <c r="D46" s="77"/>
    </row>
    <row r="47" spans="1:4" ht="12.75">
      <c r="A47" s="79" t="s">
        <v>354</v>
      </c>
      <c r="B47" s="79"/>
      <c r="C47" s="232" t="s">
        <v>481</v>
      </c>
      <c r="D47" s="236" t="s">
        <v>355</v>
      </c>
    </row>
    <row r="48" spans="1:4" ht="12.75">
      <c r="A48" s="79"/>
      <c r="B48" s="79"/>
      <c r="C48" s="232"/>
      <c r="D48" s="236"/>
    </row>
    <row r="49" spans="1:4" ht="12.75">
      <c r="A49" s="232"/>
      <c r="B49" s="232"/>
      <c r="C49" s="232"/>
      <c r="D49" s="232"/>
    </row>
    <row r="50" spans="1:4" ht="12.75">
      <c r="A50" s="78" t="s">
        <v>540</v>
      </c>
      <c r="B50" s="231"/>
      <c r="C50" s="231"/>
      <c r="D50" s="231"/>
    </row>
    <row r="51" spans="1:4" ht="12.75">
      <c r="A51" s="231"/>
      <c r="B51" s="231"/>
      <c r="C51" s="231"/>
      <c r="D51" s="231"/>
    </row>
    <row r="52" spans="1:4" ht="12.75">
      <c r="A52" s="231"/>
      <c r="B52" s="231"/>
      <c r="C52" s="231"/>
      <c r="D52" s="231"/>
    </row>
    <row r="53" spans="1:4" ht="12.75">
      <c r="A53" s="231"/>
      <c r="B53" s="231"/>
      <c r="C53" s="231"/>
      <c r="D53" s="231"/>
    </row>
  </sheetData>
  <sheetProtection password="CF7A" sheet="1" objects="1" scenarios="1"/>
  <dataValidations count="49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138" t="s">
        <v>356</v>
      </c>
      <c r="B1" s="127"/>
      <c r="C1" s="127"/>
      <c r="D1" s="127"/>
      <c r="E1" s="127"/>
      <c r="F1" s="127"/>
      <c r="G1" s="20"/>
    </row>
    <row r="2" spans="1:7" ht="12.75" customHeight="1">
      <c r="A2" s="86"/>
      <c r="B2" s="21"/>
      <c r="C2" s="21"/>
      <c r="D2" s="21"/>
      <c r="E2" s="21"/>
      <c r="F2" s="21"/>
      <c r="G2" s="20"/>
    </row>
    <row r="3" spans="1:8" ht="15" customHeight="1">
      <c r="A3" s="86"/>
      <c r="B3" s="25" t="s">
        <v>506</v>
      </c>
      <c r="C3" s="21"/>
      <c r="D3" s="21"/>
      <c r="E3" s="21"/>
      <c r="G3" s="105" t="s">
        <v>2</v>
      </c>
      <c r="H3" s="26"/>
    </row>
    <row r="4" spans="1:8" ht="15.75">
      <c r="A4" s="17"/>
      <c r="B4" s="25" t="s">
        <v>3</v>
      </c>
      <c r="C4" s="16"/>
      <c r="D4" s="16"/>
      <c r="E4" s="16"/>
      <c r="F4" s="16"/>
      <c r="G4" s="106" t="s">
        <v>4</v>
      </c>
      <c r="H4" s="26"/>
    </row>
    <row r="5" spans="1:7" ht="15.75">
      <c r="A5" s="17"/>
      <c r="B5" s="25"/>
      <c r="C5" s="16"/>
      <c r="D5" s="16"/>
      <c r="E5" s="16"/>
      <c r="F5" s="16"/>
      <c r="G5" s="107" t="s">
        <v>197</v>
      </c>
    </row>
    <row r="6" spans="1:7" ht="49.5" customHeight="1">
      <c r="A6" s="80" t="s">
        <v>357</v>
      </c>
      <c r="B6" s="81" t="s">
        <v>358</v>
      </c>
      <c r="C6" s="82" t="s">
        <v>359</v>
      </c>
      <c r="D6" s="82" t="s">
        <v>360</v>
      </c>
      <c r="E6" s="82" t="s">
        <v>361</v>
      </c>
      <c r="F6" s="82" t="s">
        <v>496</v>
      </c>
      <c r="G6" s="81" t="s">
        <v>362</v>
      </c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2.75">
      <c r="A8" s="83" t="s">
        <v>363</v>
      </c>
      <c r="B8" s="83"/>
      <c r="C8" s="251"/>
      <c r="D8" s="252"/>
      <c r="E8" s="252"/>
      <c r="F8" s="251"/>
      <c r="G8" s="252"/>
    </row>
    <row r="9" spans="1:7" ht="12.75">
      <c r="A9" s="7" t="s">
        <v>364</v>
      </c>
      <c r="B9" s="7"/>
      <c r="C9" s="251"/>
      <c r="D9" s="252"/>
      <c r="E9" s="252"/>
      <c r="F9" s="251"/>
      <c r="G9" s="252"/>
    </row>
    <row r="10" spans="1:7" ht="12.75">
      <c r="A10" s="7" t="s">
        <v>365</v>
      </c>
      <c r="B10" s="7"/>
      <c r="C10" s="251"/>
      <c r="D10" s="252"/>
      <c r="E10" s="252"/>
      <c r="F10" s="251"/>
      <c r="G10" s="252"/>
    </row>
    <row r="11" spans="1:7" ht="12.75">
      <c r="A11" s="7" t="s">
        <v>366</v>
      </c>
      <c r="B11" s="7"/>
      <c r="C11" s="251"/>
      <c r="D11" s="252"/>
      <c r="E11" s="252"/>
      <c r="F11" s="251"/>
      <c r="G11" s="252"/>
    </row>
    <row r="12" spans="1:7" ht="12.75">
      <c r="A12" s="7" t="s">
        <v>367</v>
      </c>
      <c r="B12" s="7"/>
      <c r="C12" s="251"/>
      <c r="D12" s="252"/>
      <c r="E12" s="252"/>
      <c r="F12" s="251"/>
      <c r="G12" s="252"/>
    </row>
    <row r="13" spans="1:7" ht="12.75">
      <c r="A13" s="7" t="s">
        <v>368</v>
      </c>
      <c r="B13" s="7"/>
      <c r="C13" s="251"/>
      <c r="D13" s="252"/>
      <c r="E13" s="252"/>
      <c r="F13" s="251"/>
      <c r="G13" s="252"/>
    </row>
    <row r="14" spans="1:7" ht="12.75">
      <c r="A14" s="7" t="s">
        <v>369</v>
      </c>
      <c r="B14" s="7"/>
      <c r="C14" s="251"/>
      <c r="D14" s="252"/>
      <c r="E14" s="252"/>
      <c r="F14" s="251"/>
      <c r="G14" s="252"/>
    </row>
    <row r="15" spans="1:7" ht="12.75">
      <c r="A15" s="7" t="s">
        <v>370</v>
      </c>
      <c r="B15" s="7"/>
      <c r="C15" s="251"/>
      <c r="D15" s="252"/>
      <c r="E15" s="252"/>
      <c r="F15" s="251"/>
      <c r="G15" s="252"/>
    </row>
    <row r="16" spans="1:7" ht="12.75">
      <c r="A16" s="7" t="s">
        <v>371</v>
      </c>
      <c r="B16" s="7"/>
      <c r="C16" s="251"/>
      <c r="D16" s="252"/>
      <c r="E16" s="252"/>
      <c r="F16" s="251"/>
      <c r="G16" s="252"/>
    </row>
    <row r="17" spans="1:7" ht="12.75">
      <c r="A17" s="7" t="s">
        <v>372</v>
      </c>
      <c r="B17" s="7"/>
      <c r="C17" s="251"/>
      <c r="D17" s="252"/>
      <c r="E17" s="252"/>
      <c r="F17" s="251"/>
      <c r="G17" s="252"/>
    </row>
    <row r="18" spans="1:7" ht="12.75">
      <c r="A18" s="7" t="s">
        <v>373</v>
      </c>
      <c r="B18" s="7"/>
      <c r="C18" s="251"/>
      <c r="D18" s="252"/>
      <c r="E18" s="252"/>
      <c r="F18" s="251"/>
      <c r="G18" s="252"/>
    </row>
    <row r="19" spans="1:7" ht="12.75">
      <c r="A19" s="7" t="s">
        <v>374</v>
      </c>
      <c r="B19" s="7"/>
      <c r="C19" s="251"/>
      <c r="D19" s="252"/>
      <c r="E19" s="252"/>
      <c r="F19" s="251"/>
      <c r="G19" s="252"/>
    </row>
    <row r="20" spans="1:7" ht="12.75">
      <c r="A20" s="7" t="s">
        <v>375</v>
      </c>
      <c r="B20" s="7"/>
      <c r="C20" s="251"/>
      <c r="D20" s="252"/>
      <c r="E20" s="252"/>
      <c r="F20" s="251"/>
      <c r="G20" s="252"/>
    </row>
    <row r="21" spans="1:7" ht="12.75">
      <c r="A21" s="7" t="s">
        <v>376</v>
      </c>
      <c r="B21" s="7"/>
      <c r="C21" s="251"/>
      <c r="D21" s="252"/>
      <c r="E21" s="252"/>
      <c r="F21" s="251"/>
      <c r="G21" s="252"/>
    </row>
    <row r="22" spans="1:7" ht="12.75">
      <c r="A22" s="7" t="s">
        <v>377</v>
      </c>
      <c r="B22" s="7"/>
      <c r="C22" s="251"/>
      <c r="D22" s="252"/>
      <c r="E22" s="252"/>
      <c r="F22" s="251"/>
      <c r="G22" s="252"/>
    </row>
    <row r="23" spans="1:7" ht="12.75">
      <c r="A23" s="7" t="s">
        <v>378</v>
      </c>
      <c r="B23" s="7"/>
      <c r="C23" s="251"/>
      <c r="D23" s="252"/>
      <c r="E23" s="252"/>
      <c r="F23" s="251"/>
      <c r="G23" s="252"/>
    </row>
    <row r="24" spans="1:7" ht="12.75">
      <c r="A24" s="7" t="s">
        <v>379</v>
      </c>
      <c r="B24" s="7"/>
      <c r="C24" s="251"/>
      <c r="D24" s="252"/>
      <c r="E24" s="252"/>
      <c r="F24" s="251"/>
      <c r="G24" s="252"/>
    </row>
    <row r="25" spans="1:7" ht="12.75">
      <c r="A25" s="7" t="s">
        <v>380</v>
      </c>
      <c r="B25" s="7"/>
      <c r="C25" s="251"/>
      <c r="D25" s="252"/>
      <c r="E25" s="252"/>
      <c r="F25" s="251"/>
      <c r="G25" s="252"/>
    </row>
    <row r="26" spans="1:7" ht="12.75">
      <c r="A26" s="7" t="s">
        <v>381</v>
      </c>
      <c r="B26" s="7"/>
      <c r="C26" s="251"/>
      <c r="D26" s="252"/>
      <c r="E26" s="252"/>
      <c r="F26" s="251"/>
      <c r="G26" s="252"/>
    </row>
    <row r="27" spans="1:7" ht="12.75">
      <c r="A27" s="7" t="s">
        <v>382</v>
      </c>
      <c r="B27" s="7"/>
      <c r="C27" s="251"/>
      <c r="D27" s="252"/>
      <c r="E27" s="252"/>
      <c r="F27" s="251"/>
      <c r="G27" s="252"/>
    </row>
    <row r="28" spans="1:7" ht="12.75">
      <c r="A28" s="7"/>
      <c r="B28" s="84" t="s">
        <v>383</v>
      </c>
      <c r="C28" s="7">
        <f>SUM(C8:C27)</f>
        <v>0</v>
      </c>
      <c r="D28" s="7"/>
      <c r="E28" s="7"/>
      <c r="F28" s="7">
        <f>SUM(F8:F27)</f>
        <v>0</v>
      </c>
      <c r="G28" s="252"/>
    </row>
    <row r="29" spans="1:7" ht="12.75">
      <c r="A29" s="54"/>
      <c r="B29" s="70"/>
      <c r="C29" s="54"/>
      <c r="D29" s="54"/>
      <c r="E29" s="54"/>
      <c r="F29" s="54"/>
      <c r="G29" s="54"/>
    </row>
    <row r="30" spans="1:7" ht="12.75">
      <c r="A30" s="10"/>
      <c r="B30" s="19" t="s">
        <v>384</v>
      </c>
      <c r="C30" s="10"/>
      <c r="D30" s="10"/>
      <c r="E30" s="10"/>
      <c r="F30" s="10"/>
      <c r="G30" s="10"/>
    </row>
    <row r="31" spans="1:7" ht="12.75">
      <c r="A31" s="10"/>
      <c r="B31" s="10" t="s">
        <v>385</v>
      </c>
      <c r="C31" s="10"/>
      <c r="D31" s="10"/>
      <c r="E31" s="10"/>
      <c r="F31" s="10"/>
      <c r="G31" s="10"/>
    </row>
    <row r="32" spans="1:7" ht="12.75">
      <c r="A32" s="10"/>
      <c r="B32" s="10" t="s">
        <v>386</v>
      </c>
      <c r="C32" s="10"/>
      <c r="D32" s="10"/>
      <c r="E32" s="10"/>
      <c r="F32" s="10"/>
      <c r="G32" s="10"/>
    </row>
    <row r="33" spans="1:7" ht="12.75">
      <c r="A33" s="10"/>
      <c r="B33" s="10" t="s">
        <v>387</v>
      </c>
      <c r="C33" s="10"/>
      <c r="D33" s="10"/>
      <c r="E33" s="10"/>
      <c r="F33" s="10"/>
      <c r="G33" s="10"/>
    </row>
    <row r="34" spans="1:7" ht="12.75">
      <c r="A34" s="10"/>
      <c r="B34" s="289" t="s">
        <v>497</v>
      </c>
      <c r="C34" s="10"/>
      <c r="D34" s="10"/>
      <c r="E34" s="10"/>
      <c r="F34" s="10"/>
      <c r="G34" s="10"/>
    </row>
    <row r="35" spans="1:7" ht="12.75">
      <c r="A35" s="10"/>
      <c r="B35" s="10"/>
      <c r="C35" s="10"/>
      <c r="D35" s="10"/>
      <c r="E35" s="10"/>
      <c r="F35" s="10"/>
      <c r="G35" s="10"/>
    </row>
    <row r="36" spans="1:7" ht="12.75">
      <c r="A36" s="10"/>
      <c r="B36" s="10"/>
      <c r="C36" s="10"/>
      <c r="D36" s="10"/>
      <c r="E36" s="10"/>
      <c r="F36" s="10"/>
      <c r="G36" s="10"/>
    </row>
    <row r="37" spans="1:7" ht="12.75">
      <c r="A37" s="18" t="s">
        <v>388</v>
      </c>
      <c r="B37" s="18"/>
      <c r="C37" s="19" t="s">
        <v>193</v>
      </c>
      <c r="D37" s="10"/>
      <c r="E37" s="10"/>
      <c r="F37" s="11" t="s">
        <v>195</v>
      </c>
      <c r="G37" s="1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36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20.625" style="0" customWidth="1"/>
    <col min="5" max="5" width="17.375" style="0" customWidth="1"/>
    <col min="6" max="6" width="14.375" style="0" customWidth="1"/>
  </cols>
  <sheetData>
    <row r="1" spans="1:8" ht="15.75">
      <c r="A1" s="316" t="s">
        <v>389</v>
      </c>
      <c r="B1" s="316"/>
      <c r="C1" s="316"/>
      <c r="D1" s="316"/>
      <c r="E1" s="316"/>
      <c r="F1" s="317"/>
      <c r="G1" s="12"/>
      <c r="H1" s="12"/>
    </row>
    <row r="2" spans="1:8" ht="15.75">
      <c r="A2" s="318"/>
      <c r="B2" s="318"/>
      <c r="C2" s="318"/>
      <c r="D2" s="318"/>
      <c r="E2" s="318"/>
      <c r="F2" s="317"/>
      <c r="G2" s="12"/>
      <c r="H2" s="12"/>
    </row>
    <row r="3" spans="1:8" ht="24">
      <c r="A3" s="25" t="s">
        <v>507</v>
      </c>
      <c r="B3" s="318"/>
      <c r="C3" s="318" t="s">
        <v>504</v>
      </c>
      <c r="D3" s="318"/>
      <c r="E3" s="119" t="s">
        <v>2</v>
      </c>
      <c r="F3" s="119">
        <v>121207124</v>
      </c>
      <c r="G3" s="12"/>
      <c r="H3" s="12"/>
    </row>
    <row r="4" spans="1:8" ht="12.75" customHeight="1">
      <c r="A4" s="25" t="s">
        <v>535</v>
      </c>
      <c r="B4" s="319"/>
      <c r="C4" s="320"/>
      <c r="D4" s="319"/>
      <c r="E4" s="120" t="s">
        <v>4</v>
      </c>
      <c r="F4" s="120"/>
      <c r="G4" s="12"/>
      <c r="H4" s="12"/>
    </row>
    <row r="5" spans="1:8" ht="15.75">
      <c r="A5" s="25"/>
      <c r="B5" s="16"/>
      <c r="C5" s="16"/>
      <c r="D5" s="16"/>
      <c r="E5" s="16"/>
      <c r="F5" s="21" t="s">
        <v>197</v>
      </c>
      <c r="G5" s="12"/>
      <c r="H5" s="12"/>
    </row>
    <row r="6" spans="1:8" ht="72">
      <c r="A6" s="253" t="s">
        <v>390</v>
      </c>
      <c r="B6" s="254" t="s">
        <v>483</v>
      </c>
      <c r="C6" s="117" t="s">
        <v>482</v>
      </c>
      <c r="D6" s="82" t="s">
        <v>393</v>
      </c>
      <c r="E6" s="117" t="s">
        <v>391</v>
      </c>
      <c r="F6" s="117" t="s">
        <v>392</v>
      </c>
      <c r="G6" s="10"/>
      <c r="H6" s="10"/>
    </row>
    <row r="7" spans="1:8" ht="12.75">
      <c r="A7" s="91">
        <v>1</v>
      </c>
      <c r="B7" s="91">
        <v>2</v>
      </c>
      <c r="C7" s="91">
        <v>3</v>
      </c>
      <c r="D7" s="91">
        <v>4</v>
      </c>
      <c r="E7" s="91">
        <v>5</v>
      </c>
      <c r="F7" s="91" t="s">
        <v>394</v>
      </c>
      <c r="G7" s="13"/>
      <c r="H7" s="13"/>
    </row>
    <row r="8" spans="1:8" ht="12.75">
      <c r="A8" s="323" t="s">
        <v>502</v>
      </c>
      <c r="B8" s="322"/>
      <c r="C8" s="251"/>
      <c r="D8" s="252"/>
      <c r="E8" s="251"/>
      <c r="F8" s="7">
        <f aca="true" t="shared" si="0" ref="F8:F28">+B8+C8-E8</f>
        <v>0</v>
      </c>
      <c r="G8" s="10"/>
      <c r="H8" s="10"/>
    </row>
    <row r="9" spans="1:8" ht="12.75">
      <c r="A9" s="7" t="s">
        <v>508</v>
      </c>
      <c r="B9" s="322">
        <v>11713</v>
      </c>
      <c r="C9" s="251">
        <v>1250</v>
      </c>
      <c r="D9" s="252" t="s">
        <v>510</v>
      </c>
      <c r="E9" s="251">
        <v>1887</v>
      </c>
      <c r="F9" s="7">
        <f t="shared" si="0"/>
        <v>11076</v>
      </c>
      <c r="G9" s="10"/>
      <c r="H9" s="10"/>
    </row>
    <row r="10" spans="1:8" ht="12.75">
      <c r="A10" s="7" t="s">
        <v>509</v>
      </c>
      <c r="B10" s="322">
        <v>5175</v>
      </c>
      <c r="C10" s="251">
        <v>504</v>
      </c>
      <c r="D10" s="252" t="s">
        <v>510</v>
      </c>
      <c r="E10" s="251"/>
      <c r="F10" s="7">
        <f t="shared" si="0"/>
        <v>5679</v>
      </c>
      <c r="G10" s="10"/>
      <c r="H10" s="10"/>
    </row>
    <row r="11" spans="1:8" ht="12.75">
      <c r="A11" s="7" t="s">
        <v>511</v>
      </c>
      <c r="B11" s="322">
        <v>5802</v>
      </c>
      <c r="C11" s="251">
        <v>236</v>
      </c>
      <c r="D11" s="252" t="s">
        <v>510</v>
      </c>
      <c r="E11" s="251"/>
      <c r="F11" s="7">
        <f t="shared" si="0"/>
        <v>6038</v>
      </c>
      <c r="G11" s="10"/>
      <c r="H11" s="10"/>
    </row>
    <row r="12" spans="1:8" ht="12.75">
      <c r="A12" s="84" t="s">
        <v>512</v>
      </c>
      <c r="B12" s="322">
        <v>5</v>
      </c>
      <c r="C12" s="251">
        <v>57</v>
      </c>
      <c r="D12" s="252" t="s">
        <v>514</v>
      </c>
      <c r="E12" s="251">
        <v>37</v>
      </c>
      <c r="F12" s="7">
        <f t="shared" si="0"/>
        <v>25</v>
      </c>
      <c r="G12" s="10"/>
      <c r="H12" s="10"/>
    </row>
    <row r="13" spans="1:8" ht="12.75">
      <c r="A13" s="84" t="s">
        <v>515</v>
      </c>
      <c r="B13" s="322">
        <v>176</v>
      </c>
      <c r="C13" s="251"/>
      <c r="D13" s="252"/>
      <c r="E13" s="251"/>
      <c r="F13" s="7">
        <f t="shared" si="0"/>
        <v>176</v>
      </c>
      <c r="G13" s="10"/>
      <c r="H13" s="10" t="s">
        <v>530</v>
      </c>
    </row>
    <row r="14" spans="1:8" ht="12.75">
      <c r="A14" s="84" t="s">
        <v>516</v>
      </c>
      <c r="B14" s="322">
        <v>622</v>
      </c>
      <c r="C14" s="251"/>
      <c r="D14" s="252"/>
      <c r="E14" s="251"/>
      <c r="F14" s="7">
        <f t="shared" si="0"/>
        <v>622</v>
      </c>
      <c r="G14" s="10"/>
      <c r="H14" s="10" t="s">
        <v>531</v>
      </c>
    </row>
    <row r="15" spans="1:8" ht="12.75">
      <c r="A15" s="84" t="s">
        <v>517</v>
      </c>
      <c r="B15" s="322">
        <v>39</v>
      </c>
      <c r="C15" s="251"/>
      <c r="D15" s="252" t="s">
        <v>526</v>
      </c>
      <c r="E15" s="251">
        <v>39</v>
      </c>
      <c r="F15" s="7">
        <v>0</v>
      </c>
      <c r="G15" s="10"/>
      <c r="H15" s="10"/>
    </row>
    <row r="16" spans="1:8" ht="12.75">
      <c r="A16" s="84" t="s">
        <v>518</v>
      </c>
      <c r="B16" s="322">
        <v>43</v>
      </c>
      <c r="C16" s="251"/>
      <c r="D16" s="252"/>
      <c r="E16" s="251"/>
      <c r="F16" s="7">
        <f t="shared" si="0"/>
        <v>43</v>
      </c>
      <c r="G16" s="10"/>
      <c r="H16" s="10" t="s">
        <v>533</v>
      </c>
    </row>
    <row r="17" spans="1:8" ht="12.75">
      <c r="A17" s="7" t="s">
        <v>524</v>
      </c>
      <c r="B17" s="251">
        <v>29</v>
      </c>
      <c r="C17" s="251">
        <v>113</v>
      </c>
      <c r="D17" s="252" t="s">
        <v>525</v>
      </c>
      <c r="E17" s="251">
        <v>107</v>
      </c>
      <c r="F17" s="7">
        <f t="shared" si="0"/>
        <v>35</v>
      </c>
      <c r="G17" s="10"/>
      <c r="H17" s="10" t="s">
        <v>532</v>
      </c>
    </row>
    <row r="18" spans="1:8" ht="12.75">
      <c r="A18" s="7" t="s">
        <v>519</v>
      </c>
      <c r="B18" s="251">
        <v>86</v>
      </c>
      <c r="C18" s="251">
        <v>18</v>
      </c>
      <c r="D18" s="252" t="s">
        <v>528</v>
      </c>
      <c r="E18" s="251">
        <v>16</v>
      </c>
      <c r="F18" s="7">
        <f t="shared" si="0"/>
        <v>88</v>
      </c>
      <c r="G18" s="10"/>
      <c r="H18" s="10">
        <v>455</v>
      </c>
    </row>
    <row r="19" spans="1:8" ht="12.75">
      <c r="A19" s="7" t="s">
        <v>513</v>
      </c>
      <c r="B19" s="251">
        <v>2210</v>
      </c>
      <c r="C19" s="251">
        <v>1351</v>
      </c>
      <c r="D19" s="252" t="s">
        <v>526</v>
      </c>
      <c r="E19" s="251">
        <v>3561</v>
      </c>
      <c r="F19" s="7">
        <f t="shared" si="0"/>
        <v>0</v>
      </c>
      <c r="G19" s="10"/>
      <c r="H19" s="10"/>
    </row>
    <row r="20" spans="1:8" ht="12.75">
      <c r="A20" s="7" t="s">
        <v>520</v>
      </c>
      <c r="B20" s="251">
        <v>9354</v>
      </c>
      <c r="C20" s="251"/>
      <c r="D20" s="252"/>
      <c r="E20" s="251"/>
      <c r="F20" s="7">
        <f t="shared" si="0"/>
        <v>9354</v>
      </c>
      <c r="G20" s="10"/>
      <c r="H20" s="10">
        <v>493</v>
      </c>
    </row>
    <row r="21" spans="1:8" ht="12.75">
      <c r="A21" s="7" t="s">
        <v>521</v>
      </c>
      <c r="B21" s="251">
        <v>148</v>
      </c>
      <c r="C21" s="251">
        <v>16</v>
      </c>
      <c r="D21" s="252"/>
      <c r="E21" s="251">
        <v>18</v>
      </c>
      <c r="F21" s="7">
        <f t="shared" si="0"/>
        <v>146</v>
      </c>
      <c r="G21" s="10"/>
      <c r="H21" s="10" t="s">
        <v>534</v>
      </c>
    </row>
    <row r="22" spans="1:8" ht="12.75">
      <c r="A22" s="7" t="s">
        <v>522</v>
      </c>
      <c r="B22" s="251">
        <v>21</v>
      </c>
      <c r="C22" s="251"/>
      <c r="D22" s="252"/>
      <c r="E22" s="251"/>
      <c r="F22" s="7">
        <f t="shared" si="0"/>
        <v>21</v>
      </c>
      <c r="G22" s="10"/>
      <c r="H22" s="10">
        <v>451</v>
      </c>
    </row>
    <row r="23" spans="1:8" ht="12.75">
      <c r="A23" s="7" t="s">
        <v>523</v>
      </c>
      <c r="B23" s="251">
        <v>7</v>
      </c>
      <c r="C23" s="251"/>
      <c r="D23" s="252"/>
      <c r="E23" s="251"/>
      <c r="F23" s="7">
        <f t="shared" si="0"/>
        <v>7</v>
      </c>
      <c r="G23" s="10"/>
      <c r="H23" s="10"/>
    </row>
    <row r="24" spans="1:8" ht="12.75">
      <c r="A24" s="7" t="s">
        <v>379</v>
      </c>
      <c r="B24" s="251"/>
      <c r="C24" s="251"/>
      <c r="D24" s="252"/>
      <c r="E24" s="251"/>
      <c r="F24" s="7">
        <f t="shared" si="0"/>
        <v>0</v>
      </c>
      <c r="G24" s="10"/>
      <c r="H24" s="10"/>
    </row>
    <row r="25" spans="1:8" ht="12.75">
      <c r="A25" s="7" t="s">
        <v>380</v>
      </c>
      <c r="B25" s="251"/>
      <c r="C25" s="251"/>
      <c r="D25" s="252"/>
      <c r="E25" s="251"/>
      <c r="F25" s="7">
        <f t="shared" si="0"/>
        <v>0</v>
      </c>
      <c r="G25" s="10"/>
      <c r="H25" s="10"/>
    </row>
    <row r="26" spans="1:8" ht="12.75">
      <c r="A26" s="7" t="s">
        <v>381</v>
      </c>
      <c r="B26" s="251"/>
      <c r="C26" s="251"/>
      <c r="D26" s="252"/>
      <c r="E26" s="251"/>
      <c r="F26" s="7">
        <f t="shared" si="0"/>
        <v>0</v>
      </c>
      <c r="G26" s="10"/>
      <c r="H26" s="10"/>
    </row>
    <row r="27" spans="1:8" ht="12.75">
      <c r="A27" s="7" t="s">
        <v>382</v>
      </c>
      <c r="B27" s="251"/>
      <c r="C27" s="251"/>
      <c r="D27" s="252"/>
      <c r="E27" s="251"/>
      <c r="F27" s="7">
        <f t="shared" si="0"/>
        <v>0</v>
      </c>
      <c r="G27" s="10"/>
      <c r="H27" s="10"/>
    </row>
    <row r="28" spans="1:8" ht="12.75">
      <c r="A28" s="7" t="s">
        <v>395</v>
      </c>
      <c r="B28" s="251"/>
      <c r="C28" s="251"/>
      <c r="D28" s="252"/>
      <c r="E28" s="251"/>
      <c r="F28" s="7">
        <f t="shared" si="0"/>
        <v>0</v>
      </c>
      <c r="G28" s="10"/>
      <c r="H28" s="10"/>
    </row>
    <row r="29" spans="1:10" ht="12.75">
      <c r="A29" s="7" t="s">
        <v>383</v>
      </c>
      <c r="B29" s="7">
        <f>SUM(B8:B28)</f>
        <v>35430</v>
      </c>
      <c r="C29" s="7">
        <f>SUM(C8:C28)</f>
        <v>3545</v>
      </c>
      <c r="D29" s="252"/>
      <c r="E29" s="7">
        <f>SUM(E8:E28)</f>
        <v>5665</v>
      </c>
      <c r="F29" s="7">
        <f>SUM(F8:F28)</f>
        <v>33310</v>
      </c>
      <c r="G29" s="10"/>
      <c r="H29" s="10"/>
      <c r="J29" s="321">
        <f>F29-H29</f>
        <v>33310</v>
      </c>
    </row>
    <row r="30" spans="1:8" ht="12.75">
      <c r="A30" s="54"/>
      <c r="B30" s="54"/>
      <c r="C30" s="54"/>
      <c r="D30" s="54"/>
      <c r="E30" s="54"/>
      <c r="F30" s="54"/>
      <c r="G30" s="10"/>
      <c r="H30" s="10"/>
    </row>
    <row r="31" spans="1:8" ht="12.75">
      <c r="A31" s="103" t="s">
        <v>396</v>
      </c>
      <c r="B31" s="54"/>
      <c r="C31" s="54"/>
      <c r="D31" s="54"/>
      <c r="E31" s="54"/>
      <c r="F31" s="54"/>
      <c r="G31" s="10"/>
      <c r="H31" s="10"/>
    </row>
    <row r="32" spans="1:8" ht="12.75">
      <c r="A32" s="326" t="s">
        <v>397</v>
      </c>
      <c r="B32" s="326"/>
      <c r="C32" s="326"/>
      <c r="D32" s="326"/>
      <c r="E32" s="326"/>
      <c r="F32" s="326"/>
      <c r="G32" s="10"/>
      <c r="H32" s="10"/>
    </row>
    <row r="33" spans="1:8" ht="12.75">
      <c r="A33" s="326" t="s">
        <v>398</v>
      </c>
      <c r="B33" s="326"/>
      <c r="C33" s="326"/>
      <c r="D33" s="326"/>
      <c r="E33" s="326"/>
      <c r="F33" s="326"/>
      <c r="G33" s="10"/>
      <c r="H33" s="10"/>
    </row>
    <row r="34" spans="1:8" ht="32.25" customHeight="1">
      <c r="A34" s="327" t="s">
        <v>498</v>
      </c>
      <c r="B34" s="328"/>
      <c r="C34" s="328"/>
      <c r="D34" s="328"/>
      <c r="E34" s="328"/>
      <c r="F34" s="328"/>
      <c r="G34" s="10"/>
      <c r="H34" s="10"/>
    </row>
    <row r="35" spans="1:8" ht="18" customHeight="1">
      <c r="A35" s="329" t="s">
        <v>527</v>
      </c>
      <c r="B35" s="329"/>
      <c r="C35" s="329"/>
      <c r="D35" s="329"/>
      <c r="E35" s="329"/>
      <c r="F35" s="329"/>
      <c r="G35" s="10"/>
      <c r="H35" s="10"/>
    </row>
    <row r="36" spans="1:8" ht="12.75">
      <c r="A36" s="52" t="s">
        <v>541</v>
      </c>
      <c r="B36" s="70" t="s">
        <v>193</v>
      </c>
      <c r="C36" s="54"/>
      <c r="D36" s="54"/>
      <c r="E36" s="53" t="s">
        <v>481</v>
      </c>
      <c r="F36" s="54"/>
      <c r="G36" s="10"/>
      <c r="H36" s="10"/>
    </row>
  </sheetData>
  <sheetProtection/>
  <mergeCells count="4">
    <mergeCell ref="A32:F32"/>
    <mergeCell ref="A33:F33"/>
    <mergeCell ref="A34:F34"/>
    <mergeCell ref="A35:F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:E28 B8:C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75"/>
  <sheetViews>
    <sheetView tabSelected="1" zoomScalePageLayoutView="0" workbookViewId="0" topLeftCell="A22">
      <selection activeCell="A70" sqref="A70"/>
    </sheetView>
  </sheetViews>
  <sheetFormatPr defaultColWidth="10.75390625" defaultRowHeight="12.75"/>
  <cols>
    <col min="1" max="1" width="45.875" style="220" customWidth="1"/>
    <col min="2" max="2" width="10.125" style="220" customWidth="1"/>
    <col min="3" max="3" width="11.875" style="220" customWidth="1"/>
    <col min="4" max="5" width="12.25390625" style="220" customWidth="1"/>
    <col min="6" max="6" width="13.375" style="186" customWidth="1"/>
    <col min="7" max="7" width="17.375" style="186" customWidth="1"/>
    <col min="8" max="8" width="10.375" style="220" customWidth="1"/>
    <col min="9" max="9" width="10.875" style="220" customWidth="1"/>
    <col min="10" max="16384" width="10.75390625" style="178" customWidth="1"/>
  </cols>
  <sheetData>
    <row r="1" spans="1:10" ht="12.75">
      <c r="A1" s="174" t="s">
        <v>400</v>
      </c>
      <c r="B1" s="175"/>
      <c r="C1" s="175"/>
      <c r="D1" s="175"/>
      <c r="E1" s="175"/>
      <c r="F1" s="176"/>
      <c r="G1" s="175"/>
      <c r="H1" s="175"/>
      <c r="I1" s="177" t="s">
        <v>401</v>
      </c>
      <c r="J1" s="315"/>
    </row>
    <row r="2" spans="1:10" ht="12.75">
      <c r="A2" s="179"/>
      <c r="B2" s="179"/>
      <c r="C2" s="180"/>
      <c r="D2" s="180"/>
      <c r="E2" s="180"/>
      <c r="F2" s="179"/>
      <c r="G2" s="175"/>
      <c r="H2" s="175"/>
      <c r="I2" s="175"/>
      <c r="J2" s="315"/>
    </row>
    <row r="3" spans="1:10" ht="14.25">
      <c r="A3" s="179" t="s">
        <v>501</v>
      </c>
      <c r="B3" s="179"/>
      <c r="C3" s="180"/>
      <c r="D3" s="180"/>
      <c r="E3" s="180"/>
      <c r="F3" s="179"/>
      <c r="G3" s="175"/>
      <c r="H3" s="119" t="s">
        <v>2</v>
      </c>
      <c r="I3" s="119"/>
      <c r="J3" s="315"/>
    </row>
    <row r="4" spans="1:10" s="182" customFormat="1" ht="14.25">
      <c r="A4" s="181"/>
      <c r="B4" s="179"/>
      <c r="C4" s="179"/>
      <c r="D4" s="179"/>
      <c r="E4" s="179"/>
      <c r="F4" s="180"/>
      <c r="G4" s="179"/>
      <c r="H4" s="120" t="s">
        <v>4</v>
      </c>
      <c r="I4" s="120"/>
      <c r="J4" s="181"/>
    </row>
    <row r="5" spans="1:9" s="182" customFormat="1" ht="12.75">
      <c r="A5" s="183" t="s">
        <v>537</v>
      </c>
      <c r="B5" s="179"/>
      <c r="C5" s="179"/>
      <c r="D5" s="179"/>
      <c r="E5" s="179"/>
      <c r="F5" s="180"/>
      <c r="G5" s="179"/>
      <c r="H5" s="179"/>
      <c r="I5" s="179" t="s">
        <v>197</v>
      </c>
    </row>
    <row r="6" spans="1:9" s="185" customFormat="1" ht="12">
      <c r="A6" s="334" t="s">
        <v>402</v>
      </c>
      <c r="B6" s="334"/>
      <c r="C6" s="334"/>
      <c r="D6" s="334"/>
      <c r="E6" s="334"/>
      <c r="F6" s="334"/>
      <c r="G6" s="334" t="s">
        <v>403</v>
      </c>
      <c r="H6" s="335"/>
      <c r="I6" s="335"/>
    </row>
    <row r="7" spans="1:9" s="185" customFormat="1" ht="48">
      <c r="A7" s="184" t="s">
        <v>404</v>
      </c>
      <c r="B7" s="184" t="s">
        <v>199</v>
      </c>
      <c r="C7" s="184" t="s">
        <v>405</v>
      </c>
      <c r="D7" s="184" t="s">
        <v>406</v>
      </c>
      <c r="E7" s="184" t="s">
        <v>406</v>
      </c>
      <c r="F7" s="184" t="s">
        <v>407</v>
      </c>
      <c r="G7" s="184" t="s">
        <v>408</v>
      </c>
      <c r="H7" s="184" t="s">
        <v>409</v>
      </c>
      <c r="I7" s="184" t="s">
        <v>410</v>
      </c>
    </row>
    <row r="8" spans="1:9" s="186" customFormat="1" ht="12">
      <c r="A8" s="184" t="s">
        <v>16</v>
      </c>
      <c r="B8" s="184" t="s">
        <v>17</v>
      </c>
      <c r="C8" s="184">
        <v>1</v>
      </c>
      <c r="D8" s="184">
        <v>2</v>
      </c>
      <c r="E8" s="184">
        <v>3</v>
      </c>
      <c r="F8" s="184">
        <v>4</v>
      </c>
      <c r="G8" s="184" t="s">
        <v>411</v>
      </c>
      <c r="H8" s="184">
        <v>1</v>
      </c>
      <c r="I8" s="184">
        <v>2</v>
      </c>
    </row>
    <row r="9" spans="1:9" s="186" customFormat="1" ht="12">
      <c r="A9" s="187" t="s">
        <v>493</v>
      </c>
      <c r="B9" s="184"/>
      <c r="C9" s="184"/>
      <c r="D9" s="184"/>
      <c r="E9" s="184"/>
      <c r="F9" s="184"/>
      <c r="G9" s="188"/>
      <c r="H9" s="184"/>
      <c r="I9" s="184"/>
    </row>
    <row r="10" spans="1:9" s="186" customFormat="1" ht="12" customHeight="1">
      <c r="A10" s="187" t="s">
        <v>412</v>
      </c>
      <c r="B10" s="184"/>
      <c r="C10" s="184"/>
      <c r="D10" s="184"/>
      <c r="E10" s="184"/>
      <c r="F10" s="189"/>
      <c r="G10" s="190" t="s">
        <v>413</v>
      </c>
      <c r="H10" s="191"/>
      <c r="I10" s="192"/>
    </row>
    <row r="11" spans="1:9" s="182" customFormat="1" ht="12.75">
      <c r="A11" s="193" t="s">
        <v>23</v>
      </c>
      <c r="B11" s="123" t="s">
        <v>414</v>
      </c>
      <c r="C11" s="194"/>
      <c r="D11" s="194"/>
      <c r="E11" s="194"/>
      <c r="F11" s="195"/>
      <c r="G11" s="196" t="s">
        <v>415</v>
      </c>
      <c r="H11" s="197">
        <f>'Справка N 5'!F9+'Справка N 5'!F10+'Справка N 5'!F11</f>
        <v>22793</v>
      </c>
      <c r="I11" s="198"/>
    </row>
    <row r="12" spans="1:9" s="182" customFormat="1" ht="12.75">
      <c r="A12" s="193" t="s">
        <v>27</v>
      </c>
      <c r="B12" s="123" t="s">
        <v>416</v>
      </c>
      <c r="C12" s="194"/>
      <c r="D12" s="194"/>
      <c r="E12" s="194"/>
      <c r="F12" s="195"/>
      <c r="G12" s="330" t="s">
        <v>417</v>
      </c>
      <c r="H12" s="197"/>
      <c r="I12" s="198"/>
    </row>
    <row r="13" spans="1:9" s="182" customFormat="1" ht="12.75">
      <c r="A13" s="199" t="s">
        <v>418</v>
      </c>
      <c r="B13" s="123" t="s">
        <v>419</v>
      </c>
      <c r="C13" s="194"/>
      <c r="D13" s="194"/>
      <c r="E13" s="194"/>
      <c r="F13" s="195"/>
      <c r="G13" s="336"/>
      <c r="H13" s="197"/>
      <c r="I13" s="198"/>
    </row>
    <row r="14" spans="1:9" s="182" customFormat="1" ht="12.75">
      <c r="A14" s="199" t="s">
        <v>39</v>
      </c>
      <c r="B14" s="123" t="s">
        <v>420</v>
      </c>
      <c r="C14" s="194"/>
      <c r="D14" s="194"/>
      <c r="E14" s="194"/>
      <c r="F14" s="194"/>
      <c r="G14" s="330" t="s">
        <v>421</v>
      </c>
      <c r="H14" s="198"/>
      <c r="I14" s="198"/>
    </row>
    <row r="15" spans="1:9" s="182" customFormat="1" ht="12.75">
      <c r="A15" s="199" t="s">
        <v>43</v>
      </c>
      <c r="B15" s="200" t="s">
        <v>422</v>
      </c>
      <c r="C15" s="194"/>
      <c r="D15" s="194"/>
      <c r="E15" s="194"/>
      <c r="F15" s="201"/>
      <c r="G15" s="336"/>
      <c r="H15" s="198"/>
      <c r="I15" s="198"/>
    </row>
    <row r="16" spans="1:9" s="182" customFormat="1" ht="12.75">
      <c r="A16" s="199" t="s">
        <v>423</v>
      </c>
      <c r="B16" s="123" t="s">
        <v>424</v>
      </c>
      <c r="C16" s="194"/>
      <c r="D16" s="194"/>
      <c r="E16" s="194"/>
      <c r="F16" s="194"/>
      <c r="G16" s="330" t="s">
        <v>425</v>
      </c>
      <c r="H16" s="198"/>
      <c r="I16" s="198"/>
    </row>
    <row r="17" spans="1:9" s="182" customFormat="1" ht="12.75">
      <c r="A17" s="199" t="s">
        <v>426</v>
      </c>
      <c r="B17" s="123" t="s">
        <v>427</v>
      </c>
      <c r="C17" s="202"/>
      <c r="D17" s="202"/>
      <c r="E17" s="202"/>
      <c r="F17" s="202"/>
      <c r="G17" s="331"/>
      <c r="H17" s="198">
        <v>187</v>
      </c>
      <c r="I17" s="198"/>
    </row>
    <row r="18" spans="1:9" s="182" customFormat="1" ht="24">
      <c r="A18" s="199" t="s">
        <v>52</v>
      </c>
      <c r="B18" s="123" t="s">
        <v>428</v>
      </c>
      <c r="C18" s="194"/>
      <c r="D18" s="194"/>
      <c r="E18" s="194"/>
      <c r="F18" s="194"/>
      <c r="G18" s="203" t="s">
        <v>429</v>
      </c>
      <c r="H18" s="198"/>
      <c r="I18" s="198"/>
    </row>
    <row r="19" spans="1:9" s="182" customFormat="1" ht="12.75">
      <c r="A19" s="142" t="s">
        <v>41</v>
      </c>
      <c r="B19" s="128" t="s">
        <v>430</v>
      </c>
      <c r="C19" s="204">
        <f>SUM(C11:C16)+C18</f>
        <v>0</v>
      </c>
      <c r="D19" s="204">
        <f>SUM(D11:D16)+D18</f>
        <v>0</v>
      </c>
      <c r="E19" s="204">
        <f>SUM(E11:E16)+E18</f>
        <v>0</v>
      </c>
      <c r="F19" s="204">
        <f>SUM(F11:F16)+F18</f>
        <v>0</v>
      </c>
      <c r="G19" s="330" t="s">
        <v>431</v>
      </c>
      <c r="H19" s="198"/>
      <c r="I19" s="198"/>
    </row>
    <row r="20" spans="1:9" s="182" customFormat="1" ht="12.75">
      <c r="A20" s="187" t="s">
        <v>58</v>
      </c>
      <c r="B20" s="128"/>
      <c r="C20" s="204"/>
      <c r="D20" s="204"/>
      <c r="E20" s="204"/>
      <c r="F20" s="204"/>
      <c r="G20" s="331"/>
      <c r="H20" s="198">
        <v>103</v>
      </c>
      <c r="I20" s="198"/>
    </row>
    <row r="21" spans="1:9" s="182" customFormat="1" ht="12.75">
      <c r="A21" s="199" t="s">
        <v>61</v>
      </c>
      <c r="B21" s="123" t="s">
        <v>432</v>
      </c>
      <c r="C21" s="194"/>
      <c r="D21" s="194"/>
      <c r="E21" s="194"/>
      <c r="F21" s="194"/>
      <c r="G21" s="330" t="s">
        <v>433</v>
      </c>
      <c r="H21" s="198"/>
      <c r="I21" s="198"/>
    </row>
    <row r="22" spans="1:9" s="182" customFormat="1" ht="12.75">
      <c r="A22" s="205" t="s">
        <v>65</v>
      </c>
      <c r="B22" s="123" t="s">
        <v>434</v>
      </c>
      <c r="C22" s="194"/>
      <c r="D22" s="194"/>
      <c r="E22" s="194"/>
      <c r="F22" s="194"/>
      <c r="G22" s="331"/>
      <c r="H22" s="198">
        <v>56</v>
      </c>
      <c r="I22" s="198"/>
    </row>
    <row r="23" spans="1:9" s="182" customFormat="1" ht="12.75">
      <c r="A23" s="199" t="s">
        <v>67</v>
      </c>
      <c r="B23" s="123" t="s">
        <v>435</v>
      </c>
      <c r="C23" s="194"/>
      <c r="D23" s="194"/>
      <c r="E23" s="194"/>
      <c r="F23" s="194"/>
      <c r="G23" s="330" t="s">
        <v>436</v>
      </c>
      <c r="H23" s="198"/>
      <c r="I23" s="198"/>
    </row>
    <row r="24" spans="1:9" s="182" customFormat="1" ht="12.75">
      <c r="A24" s="199" t="s">
        <v>71</v>
      </c>
      <c r="B24" s="123" t="s">
        <v>437</v>
      </c>
      <c r="C24" s="194"/>
      <c r="D24" s="194"/>
      <c r="E24" s="194"/>
      <c r="F24" s="194"/>
      <c r="G24" s="331"/>
      <c r="H24" s="198">
        <v>9866</v>
      </c>
      <c r="I24" s="198"/>
    </row>
    <row r="25" spans="1:9" s="182" customFormat="1" ht="12.75">
      <c r="A25" s="142" t="s">
        <v>74</v>
      </c>
      <c r="B25" s="206" t="s">
        <v>438</v>
      </c>
      <c r="C25" s="204">
        <f>SUM(C21:C24)</f>
        <v>0</v>
      </c>
      <c r="D25" s="204">
        <f>SUM(D21:D24)</f>
        <v>0</v>
      </c>
      <c r="E25" s="204">
        <f>SUM(E21:E24)</f>
        <v>0</v>
      </c>
      <c r="F25" s="204">
        <f>SUM(F21:F24)</f>
        <v>0</v>
      </c>
      <c r="G25" s="330" t="s">
        <v>439</v>
      </c>
      <c r="H25" s="198"/>
      <c r="I25" s="198"/>
    </row>
    <row r="26" spans="1:9" ht="12.75">
      <c r="A26" s="187" t="s">
        <v>77</v>
      </c>
      <c r="B26" s="123" t="s">
        <v>440</v>
      </c>
      <c r="C26" s="204"/>
      <c r="D26" s="204"/>
      <c r="E26" s="204"/>
      <c r="F26" s="204"/>
      <c r="G26" s="331"/>
      <c r="H26" s="198">
        <v>56</v>
      </c>
      <c r="I26" s="198"/>
    </row>
    <row r="27" spans="1:9" ht="12.75">
      <c r="A27" s="207" t="s">
        <v>80</v>
      </c>
      <c r="B27" s="123" t="s">
        <v>441</v>
      </c>
      <c r="C27" s="194"/>
      <c r="D27" s="194"/>
      <c r="E27" s="194"/>
      <c r="F27" s="194"/>
      <c r="G27" s="330" t="s">
        <v>442</v>
      </c>
      <c r="H27" s="198"/>
      <c r="I27" s="198"/>
    </row>
    <row r="28" spans="1:9" s="182" customFormat="1" ht="12.75">
      <c r="A28" s="199" t="s">
        <v>84</v>
      </c>
      <c r="B28" s="200" t="s">
        <v>443</v>
      </c>
      <c r="C28" s="194"/>
      <c r="D28" s="194"/>
      <c r="E28" s="194"/>
      <c r="F28" s="194"/>
      <c r="G28" s="331"/>
      <c r="H28" s="198"/>
      <c r="I28" s="198"/>
    </row>
    <row r="29" spans="1:9" s="182" customFormat="1" ht="12.75">
      <c r="A29" s="199" t="s">
        <v>88</v>
      </c>
      <c r="B29" s="123" t="s">
        <v>444</v>
      </c>
      <c r="C29" s="194"/>
      <c r="D29" s="194"/>
      <c r="E29" s="194"/>
      <c r="F29" s="194"/>
      <c r="G29" s="330" t="s">
        <v>445</v>
      </c>
      <c r="H29" s="198"/>
      <c r="I29" s="198"/>
    </row>
    <row r="30" spans="1:9" s="182" customFormat="1" ht="12.75">
      <c r="A30" s="199" t="s">
        <v>92</v>
      </c>
      <c r="B30" s="123" t="s">
        <v>446</v>
      </c>
      <c r="C30" s="194"/>
      <c r="D30" s="194"/>
      <c r="E30" s="194"/>
      <c r="F30" s="194"/>
      <c r="G30" s="331"/>
      <c r="H30" s="198"/>
      <c r="I30" s="198"/>
    </row>
    <row r="31" spans="1:9" s="182" customFormat="1" ht="12.75">
      <c r="A31" s="199" t="s">
        <v>96</v>
      </c>
      <c r="B31" s="123" t="s">
        <v>447</v>
      </c>
      <c r="C31" s="194"/>
      <c r="D31" s="194"/>
      <c r="E31" s="194"/>
      <c r="F31" s="194"/>
      <c r="G31" s="208"/>
      <c r="H31" s="198"/>
      <c r="I31" s="198"/>
    </row>
    <row r="32" spans="1:9" s="182" customFormat="1" ht="12.75">
      <c r="A32" s="142" t="s">
        <v>100</v>
      </c>
      <c r="B32" s="128" t="s">
        <v>448</v>
      </c>
      <c r="C32" s="204">
        <f>SUM(C27:C31)</f>
        <v>0</v>
      </c>
      <c r="D32" s="204">
        <f>SUM(D27:D31)</f>
        <v>0</v>
      </c>
      <c r="E32" s="204">
        <f>SUM(E27:E31)</f>
        <v>0</v>
      </c>
      <c r="F32" s="204">
        <f>SUM(F27:F31)</f>
        <v>0</v>
      </c>
      <c r="G32" s="208"/>
      <c r="H32" s="198"/>
      <c r="I32" s="198"/>
    </row>
    <row r="33" spans="1:9" s="182" customFormat="1" ht="24">
      <c r="A33" s="130" t="s">
        <v>449</v>
      </c>
      <c r="B33" s="128" t="s">
        <v>450</v>
      </c>
      <c r="C33" s="204">
        <f>C32+C25+C19</f>
        <v>0</v>
      </c>
      <c r="D33" s="204">
        <f>D32+D25+D19</f>
        <v>0</v>
      </c>
      <c r="E33" s="204">
        <f>E32+E25+E19</f>
        <v>0</v>
      </c>
      <c r="F33" s="204">
        <f>F32+F25+F19</f>
        <v>0</v>
      </c>
      <c r="G33" s="208"/>
      <c r="H33" s="198"/>
      <c r="I33" s="198"/>
    </row>
    <row r="34" spans="1:9" s="182" customFormat="1" ht="12.75">
      <c r="A34" s="187" t="s">
        <v>451</v>
      </c>
      <c r="B34" s="128"/>
      <c r="C34" s="204"/>
      <c r="D34" s="204"/>
      <c r="E34" s="204"/>
      <c r="F34" s="204"/>
      <c r="G34" s="208"/>
      <c r="H34" s="198"/>
      <c r="I34" s="198"/>
    </row>
    <row r="35" spans="1:9" s="210" customFormat="1" ht="12">
      <c r="A35" s="187" t="s">
        <v>111</v>
      </c>
      <c r="B35" s="128"/>
      <c r="C35" s="204"/>
      <c r="D35" s="204"/>
      <c r="E35" s="204"/>
      <c r="F35" s="204"/>
      <c r="G35" s="208"/>
      <c r="H35" s="209"/>
      <c r="I35" s="209"/>
    </row>
    <row r="36" spans="1:9" s="182" customFormat="1" ht="12.75">
      <c r="A36" s="199" t="s">
        <v>114</v>
      </c>
      <c r="B36" s="123" t="s">
        <v>452</v>
      </c>
      <c r="C36" s="194"/>
      <c r="D36" s="194"/>
      <c r="E36" s="194"/>
      <c r="F36" s="194"/>
      <c r="G36" s="208"/>
      <c r="H36" s="198"/>
      <c r="I36" s="198"/>
    </row>
    <row r="37" spans="1:9" s="182" customFormat="1" ht="12.75">
      <c r="A37" s="199" t="s">
        <v>118</v>
      </c>
      <c r="B37" s="123" t="s">
        <v>453</v>
      </c>
      <c r="C37" s="194"/>
      <c r="D37" s="194"/>
      <c r="E37" s="194"/>
      <c r="F37" s="194"/>
      <c r="G37" s="208"/>
      <c r="H37" s="198"/>
      <c r="I37" s="198"/>
    </row>
    <row r="38" spans="1:9" s="182" customFormat="1" ht="12.75">
      <c r="A38" s="199" t="s">
        <v>121</v>
      </c>
      <c r="B38" s="123" t="s">
        <v>454</v>
      </c>
      <c r="C38" s="194"/>
      <c r="D38" s="194"/>
      <c r="E38" s="194"/>
      <c r="F38" s="194"/>
      <c r="G38" s="208"/>
      <c r="H38" s="198"/>
      <c r="I38" s="198"/>
    </row>
    <row r="39" spans="1:9" s="182" customFormat="1" ht="12.75">
      <c r="A39" s="199" t="s">
        <v>123</v>
      </c>
      <c r="B39" s="123" t="s">
        <v>455</v>
      </c>
      <c r="C39" s="194"/>
      <c r="D39" s="194"/>
      <c r="E39" s="194"/>
      <c r="F39" s="194"/>
      <c r="G39" s="208"/>
      <c r="H39" s="198"/>
      <c r="I39" s="198"/>
    </row>
    <row r="40" spans="1:9" s="182" customFormat="1" ht="12.75">
      <c r="A40" s="199" t="s">
        <v>96</v>
      </c>
      <c r="B40" s="123" t="s">
        <v>456</v>
      </c>
      <c r="C40" s="194"/>
      <c r="D40" s="194"/>
      <c r="E40" s="194"/>
      <c r="F40" s="194"/>
      <c r="G40" s="208"/>
      <c r="H40" s="198"/>
      <c r="I40" s="198"/>
    </row>
    <row r="41" spans="1:9" s="182" customFormat="1" ht="12.75">
      <c r="A41" s="142" t="s">
        <v>41</v>
      </c>
      <c r="B41" s="128" t="s">
        <v>457</v>
      </c>
      <c r="C41" s="204">
        <f>SUM(C36:C40)</f>
        <v>0</v>
      </c>
      <c r="D41" s="204">
        <f>SUM(D36:D40)</f>
        <v>0</v>
      </c>
      <c r="E41" s="211">
        <f>SUM(E36:E40)</f>
        <v>0</v>
      </c>
      <c r="F41" s="211">
        <f>SUM(F36:F40)</f>
        <v>0</v>
      </c>
      <c r="G41" s="208"/>
      <c r="H41" s="198"/>
      <c r="I41" s="198"/>
    </row>
    <row r="42" spans="1:9" s="182" customFormat="1" ht="12.75">
      <c r="A42" s="187" t="s">
        <v>134</v>
      </c>
      <c r="B42" s="123"/>
      <c r="C42" s="204"/>
      <c r="D42" s="204"/>
      <c r="E42" s="204"/>
      <c r="F42" s="204"/>
      <c r="G42" s="208"/>
      <c r="H42" s="198"/>
      <c r="I42" s="198"/>
    </row>
    <row r="43" spans="1:9" s="182" customFormat="1" ht="12.75">
      <c r="A43" s="199" t="s">
        <v>137</v>
      </c>
      <c r="B43" s="123" t="s">
        <v>458</v>
      </c>
      <c r="C43" s="255"/>
      <c r="D43" s="194"/>
      <c r="E43" s="194"/>
      <c r="F43" s="194"/>
      <c r="G43" s="208"/>
      <c r="H43" s="198"/>
      <c r="I43" s="198"/>
    </row>
    <row r="44" spans="1:9" s="182" customFormat="1" ht="12.75">
      <c r="A44" s="199" t="s">
        <v>140</v>
      </c>
      <c r="B44" s="123" t="s">
        <v>459</v>
      </c>
      <c r="C44" s="194"/>
      <c r="D44" s="194"/>
      <c r="E44" s="194"/>
      <c r="F44" s="194"/>
      <c r="G44" s="212"/>
      <c r="H44" s="213"/>
      <c r="I44" s="213"/>
    </row>
    <row r="45" spans="1:9" ht="12.75">
      <c r="A45" s="199" t="s">
        <v>144</v>
      </c>
      <c r="B45" s="123" t="s">
        <v>460</v>
      </c>
      <c r="C45" s="194"/>
      <c r="D45" s="194"/>
      <c r="E45" s="194"/>
      <c r="F45" s="194"/>
      <c r="G45" s="212"/>
      <c r="H45" s="213"/>
      <c r="I45" s="213"/>
    </row>
    <row r="46" spans="1:9" s="182" customFormat="1" ht="12.75">
      <c r="A46" s="199" t="s">
        <v>148</v>
      </c>
      <c r="B46" s="200" t="s">
        <v>461</v>
      </c>
      <c r="C46" s="194"/>
      <c r="D46" s="194"/>
      <c r="E46" s="194"/>
      <c r="F46" s="194"/>
      <c r="G46" s="208"/>
      <c r="H46" s="198"/>
      <c r="I46" s="198"/>
    </row>
    <row r="47" spans="1:9" s="182" customFormat="1" ht="12.75">
      <c r="A47" s="199" t="s">
        <v>152</v>
      </c>
      <c r="B47" s="123" t="s">
        <v>462</v>
      </c>
      <c r="C47" s="194"/>
      <c r="D47" s="194"/>
      <c r="E47" s="194"/>
      <c r="F47" s="194"/>
      <c r="G47" s="214"/>
      <c r="H47" s="198"/>
      <c r="I47" s="198"/>
    </row>
    <row r="48" spans="1:9" ht="12.75">
      <c r="A48" s="199" t="s">
        <v>155</v>
      </c>
      <c r="B48" s="123" t="s">
        <v>463</v>
      </c>
      <c r="C48" s="194"/>
      <c r="D48" s="194"/>
      <c r="E48" s="194"/>
      <c r="F48" s="194"/>
      <c r="G48" s="208"/>
      <c r="H48" s="198"/>
      <c r="I48" s="198"/>
    </row>
    <row r="49" spans="1:9" ht="12.75">
      <c r="A49" s="142" t="s">
        <v>74</v>
      </c>
      <c r="B49" s="128" t="s">
        <v>457</v>
      </c>
      <c r="C49" s="204">
        <f>SUM(C43:C48)</f>
        <v>0</v>
      </c>
      <c r="D49" s="204">
        <f>SUM(D44:D48)</f>
        <v>0</v>
      </c>
      <c r="E49" s="204">
        <f>SUM(E44:E48)</f>
        <v>0</v>
      </c>
      <c r="F49" s="204">
        <f>SUM(F44:F48)</f>
        <v>0</v>
      </c>
      <c r="G49" s="208"/>
      <c r="H49" s="198"/>
      <c r="I49" s="198"/>
    </row>
    <row r="50" spans="1:9" ht="12.75">
      <c r="A50" s="187" t="s">
        <v>494</v>
      </c>
      <c r="B50" s="128"/>
      <c r="C50" s="204"/>
      <c r="D50" s="204"/>
      <c r="E50" s="204"/>
      <c r="F50" s="204"/>
      <c r="G50" s="208"/>
      <c r="H50" s="198"/>
      <c r="I50" s="198"/>
    </row>
    <row r="51" spans="1:9" ht="12.75">
      <c r="A51" s="199" t="s">
        <v>464</v>
      </c>
      <c r="B51" s="215" t="s">
        <v>465</v>
      </c>
      <c r="C51" s="204">
        <f>SUM(C52:C55)</f>
        <v>0</v>
      </c>
      <c r="D51" s="211">
        <f>SUM(D52:D55)</f>
        <v>0</v>
      </c>
      <c r="E51" s="211">
        <f>SUM(E52:E55)</f>
        <v>0</v>
      </c>
      <c r="F51" s="211">
        <f>SUM(F52:F55)</f>
        <v>0</v>
      </c>
      <c r="G51" s="208"/>
      <c r="H51" s="198"/>
      <c r="I51" s="198"/>
    </row>
    <row r="52" spans="1:9" ht="12.75">
      <c r="A52" s="150" t="s">
        <v>163</v>
      </c>
      <c r="B52" s="215" t="s">
        <v>466</v>
      </c>
      <c r="C52" s="194"/>
      <c r="D52" s="194"/>
      <c r="E52" s="194"/>
      <c r="F52" s="194"/>
      <c r="G52" s="208"/>
      <c r="H52" s="198"/>
      <c r="I52" s="198"/>
    </row>
    <row r="53" spans="1:9" ht="12.75">
      <c r="A53" s="199" t="s">
        <v>165</v>
      </c>
      <c r="B53" s="215" t="s">
        <v>467</v>
      </c>
      <c r="C53" s="194"/>
      <c r="D53" s="194"/>
      <c r="E53" s="194"/>
      <c r="F53" s="194"/>
      <c r="G53" s="208"/>
      <c r="H53" s="198"/>
      <c r="I53" s="198"/>
    </row>
    <row r="54" spans="1:9" ht="12.75">
      <c r="A54" s="199" t="s">
        <v>167</v>
      </c>
      <c r="B54" s="215" t="s">
        <v>468</v>
      </c>
      <c r="C54" s="194"/>
      <c r="D54" s="194"/>
      <c r="E54" s="194"/>
      <c r="F54" s="194"/>
      <c r="G54" s="208"/>
      <c r="H54" s="198"/>
      <c r="I54" s="198"/>
    </row>
    <row r="55" spans="1:9" ht="12.75">
      <c r="A55" s="199" t="s">
        <v>169</v>
      </c>
      <c r="B55" s="215" t="s">
        <v>469</v>
      </c>
      <c r="C55" s="194"/>
      <c r="D55" s="194"/>
      <c r="E55" s="194"/>
      <c r="F55" s="194"/>
      <c r="G55" s="208"/>
      <c r="H55" s="198"/>
      <c r="I55" s="198"/>
    </row>
    <row r="56" spans="1:9" ht="12.75">
      <c r="A56" s="199" t="s">
        <v>171</v>
      </c>
      <c r="B56" s="215" t="s">
        <v>470</v>
      </c>
      <c r="C56" s="194"/>
      <c r="D56" s="194"/>
      <c r="E56" s="194"/>
      <c r="F56" s="194"/>
      <c r="G56" s="208"/>
      <c r="H56" s="198"/>
      <c r="I56" s="198"/>
    </row>
    <row r="57" spans="1:9" ht="12.75">
      <c r="A57" s="199" t="s">
        <v>471</v>
      </c>
      <c r="B57" s="215" t="s">
        <v>472</v>
      </c>
      <c r="C57" s="194"/>
      <c r="D57" s="194"/>
      <c r="E57" s="194"/>
      <c r="F57" s="194"/>
      <c r="G57" s="208"/>
      <c r="H57" s="198"/>
      <c r="I57" s="198"/>
    </row>
    <row r="58" spans="1:9" ht="12.75">
      <c r="A58" s="199" t="s">
        <v>175</v>
      </c>
      <c r="B58" s="215" t="s">
        <v>473</v>
      </c>
      <c r="C58" s="202"/>
      <c r="D58" s="202"/>
      <c r="E58" s="202"/>
      <c r="F58" s="202"/>
      <c r="G58" s="208"/>
      <c r="H58" s="198"/>
      <c r="I58" s="198"/>
    </row>
    <row r="59" spans="1:9" ht="12.75">
      <c r="A59" s="199" t="s">
        <v>177</v>
      </c>
      <c r="B59" s="215" t="s">
        <v>474</v>
      </c>
      <c r="C59" s="194"/>
      <c r="D59" s="194"/>
      <c r="E59" s="194"/>
      <c r="F59" s="194"/>
      <c r="G59" s="208"/>
      <c r="H59" s="198"/>
      <c r="I59" s="198"/>
    </row>
    <row r="60" spans="1:9" ht="12.75">
      <c r="A60" s="141" t="s">
        <v>96</v>
      </c>
      <c r="B60" s="215" t="s">
        <v>475</v>
      </c>
      <c r="C60" s="194"/>
      <c r="D60" s="194"/>
      <c r="E60" s="194"/>
      <c r="F60" s="194"/>
      <c r="G60" s="208"/>
      <c r="H60" s="198"/>
      <c r="I60" s="198"/>
    </row>
    <row r="61" spans="1:9" ht="12.75">
      <c r="A61" s="142" t="s">
        <v>100</v>
      </c>
      <c r="B61" s="216" t="s">
        <v>476</v>
      </c>
      <c r="C61" s="204">
        <f>C51+C56+C57+C59+C60</f>
        <v>0</v>
      </c>
      <c r="D61" s="211">
        <f>D51+D56+D57+D59+D60</f>
        <v>0</v>
      </c>
      <c r="E61" s="211">
        <f>E51+E56+E57+E59+E60</f>
        <v>0</v>
      </c>
      <c r="F61" s="211">
        <f>F51+F56+F57+F59+F60</f>
        <v>0</v>
      </c>
      <c r="G61" s="208"/>
      <c r="H61" s="198"/>
      <c r="I61" s="198"/>
    </row>
    <row r="62" spans="1:9" ht="24">
      <c r="A62" s="187" t="s">
        <v>477</v>
      </c>
      <c r="B62" s="217" t="s">
        <v>478</v>
      </c>
      <c r="C62" s="204">
        <f>C61+C49+C41</f>
        <v>0</v>
      </c>
      <c r="D62" s="211">
        <f>D61+D49+D41</f>
        <v>0</v>
      </c>
      <c r="E62" s="211">
        <f>E61+E49+E41</f>
        <v>0</v>
      </c>
      <c r="F62" s="211">
        <f>F61+F49+F41</f>
        <v>0</v>
      </c>
      <c r="G62" s="208"/>
      <c r="H62" s="198"/>
      <c r="I62" s="198"/>
    </row>
    <row r="63" spans="1:9" ht="12.75">
      <c r="A63" s="218" t="s">
        <v>479</v>
      </c>
      <c r="B63" s="217" t="s">
        <v>480</v>
      </c>
      <c r="C63" s="204">
        <f>C62+C33</f>
        <v>0</v>
      </c>
      <c r="D63" s="211">
        <f>D62+D33</f>
        <v>0</v>
      </c>
      <c r="E63" s="211">
        <f>E62+E33</f>
        <v>0</v>
      </c>
      <c r="F63" s="211">
        <f>F62+F33</f>
        <v>0</v>
      </c>
      <c r="G63" s="208"/>
      <c r="H63" s="256">
        <f>SUM(H10:H62)</f>
        <v>33061</v>
      </c>
      <c r="I63" s="256">
        <f>SUM(I10:I62)</f>
        <v>0</v>
      </c>
    </row>
    <row r="64" spans="1:9" ht="12.75">
      <c r="A64" s="219" t="s">
        <v>396</v>
      </c>
      <c r="I64" s="186"/>
    </row>
    <row r="65" spans="1:9" ht="24.75" customHeight="1">
      <c r="A65" s="332" t="s">
        <v>495</v>
      </c>
      <c r="B65" s="328"/>
      <c r="C65" s="328"/>
      <c r="D65" s="328"/>
      <c r="E65" s="328"/>
      <c r="F65" s="328"/>
      <c r="G65" s="328"/>
      <c r="H65" s="328"/>
      <c r="I65" s="328"/>
    </row>
    <row r="66" spans="1:9" ht="12.75">
      <c r="A66" s="332" t="s">
        <v>499</v>
      </c>
      <c r="B66" s="332"/>
      <c r="C66" s="332"/>
      <c r="D66" s="332"/>
      <c r="E66" s="332"/>
      <c r="F66" s="332"/>
      <c r="G66" s="333"/>
      <c r="H66" s="333"/>
      <c r="I66" s="333"/>
    </row>
    <row r="67" spans="1:9" ht="12.75" customHeight="1">
      <c r="A67" s="332" t="s">
        <v>500</v>
      </c>
      <c r="B67" s="328"/>
      <c r="C67" s="328"/>
      <c r="D67" s="328"/>
      <c r="E67" s="328"/>
      <c r="F67" s="328"/>
      <c r="G67" s="328"/>
      <c r="H67" s="328"/>
      <c r="I67" s="328"/>
    </row>
    <row r="68" spans="1:9" ht="12.75">
      <c r="A68" s="221"/>
      <c r="B68" s="221"/>
      <c r="C68" s="221"/>
      <c r="D68" s="221"/>
      <c r="E68" s="221"/>
      <c r="F68" s="221"/>
      <c r="G68" s="222"/>
      <c r="H68" s="222"/>
      <c r="I68" s="222"/>
    </row>
    <row r="69" spans="1:9" ht="12.75">
      <c r="A69" s="223" t="s">
        <v>542</v>
      </c>
      <c r="B69" s="223"/>
      <c r="C69" s="224" t="s">
        <v>193</v>
      </c>
      <c r="D69" s="223"/>
      <c r="E69" s="223"/>
      <c r="F69" s="223" t="s">
        <v>481</v>
      </c>
      <c r="G69" s="176"/>
      <c r="H69" s="175"/>
      <c r="I69" s="176"/>
    </row>
    <row r="70" spans="1:9" ht="12.75">
      <c r="A70" s="175"/>
      <c r="B70" s="175"/>
      <c r="C70" s="175"/>
      <c r="D70" s="175"/>
      <c r="E70" s="175"/>
      <c r="F70" s="176"/>
      <c r="G70" s="176"/>
      <c r="H70" s="175"/>
      <c r="I70" s="175"/>
    </row>
    <row r="71" spans="1:9" ht="12.75">
      <c r="A71" s="175"/>
      <c r="B71" s="175"/>
      <c r="C71" s="175"/>
      <c r="D71" s="175"/>
      <c r="E71" s="175"/>
      <c r="F71" s="176"/>
      <c r="G71" s="176"/>
      <c r="H71" s="175"/>
      <c r="I71" s="175"/>
    </row>
    <row r="72" spans="1:9" ht="12.75">
      <c r="A72" s="175"/>
      <c r="B72" s="175"/>
      <c r="C72" s="175"/>
      <c r="D72" s="175"/>
      <c r="E72" s="175"/>
      <c r="F72" s="176"/>
      <c r="G72" s="176"/>
      <c r="H72" s="175"/>
      <c r="I72" s="175"/>
    </row>
    <row r="73" spans="1:9" ht="12.75">
      <c r="A73" s="175"/>
      <c r="B73" s="175"/>
      <c r="C73" s="175"/>
      <c r="D73" s="175"/>
      <c r="E73" s="175"/>
      <c r="F73" s="176"/>
      <c r="G73" s="176"/>
      <c r="H73" s="175"/>
      <c r="I73" s="175"/>
    </row>
    <row r="74" spans="1:9" ht="12.75">
      <c r="A74" s="175"/>
      <c r="B74" s="175"/>
      <c r="C74" s="175"/>
      <c r="D74" s="175"/>
      <c r="E74" s="175"/>
      <c r="F74" s="176"/>
      <c r="G74" s="176"/>
      <c r="H74" s="175"/>
      <c r="I74" s="175"/>
    </row>
    <row r="75" spans="1:9" ht="12.75">
      <c r="A75" s="175"/>
      <c r="B75" s="175"/>
      <c r="C75" s="175"/>
      <c r="D75" s="175"/>
      <c r="E75" s="175"/>
      <c r="F75" s="176"/>
      <c r="G75" s="176"/>
      <c r="H75" s="175"/>
      <c r="I75" s="175"/>
    </row>
  </sheetData>
  <sheetProtection password="CF7A" sheet="1" objects="1" scenarios="1"/>
  <mergeCells count="14">
    <mergeCell ref="G16:G17"/>
    <mergeCell ref="G19:G20"/>
    <mergeCell ref="A6:F6"/>
    <mergeCell ref="G6:I6"/>
    <mergeCell ref="G12:G13"/>
    <mergeCell ref="G14:G15"/>
    <mergeCell ref="G21:G22"/>
    <mergeCell ref="G23:G24"/>
    <mergeCell ref="G25:G26"/>
    <mergeCell ref="G27:G28"/>
    <mergeCell ref="A65:I65"/>
    <mergeCell ref="A67:I67"/>
    <mergeCell ref="A66:I66"/>
    <mergeCell ref="G29:G30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ani</cp:lastModifiedBy>
  <cp:lastPrinted>2014-03-25T10:54:18Z</cp:lastPrinted>
  <dcterms:created xsi:type="dcterms:W3CDTF">2000-06-29T12:02:40Z</dcterms:created>
  <dcterms:modified xsi:type="dcterms:W3CDTF">2014-03-25T10:55:32Z</dcterms:modified>
  <cp:category/>
  <cp:version/>
  <cp:contentType/>
  <cp:contentStatus/>
</cp:coreProperties>
</file>