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2120" windowHeight="9120" activeTab="0"/>
  </bookViews>
  <sheets>
    <sheet name="справка _1_БАЛАНС" sheetId="1" r:id="rId1"/>
    <sheet name="справка _2_ОТЧЕТ ЗА ДОХОДИТЕ" sheetId="2" r:id="rId2"/>
    <sheet name="справка _3_ОПП по прекия метод" sheetId="3" r:id="rId3"/>
    <sheet name="справка _4_ОСК" sheetId="4" r:id="rId4"/>
    <sheet name="справка _5" sheetId="5" r:id="rId5"/>
    <sheet name="справка _6" sheetId="6" r:id="rId6"/>
    <sheet name="справка _7" sheetId="7" r:id="rId7"/>
    <sheet name="справка _8" sheetId="8" r:id="rId8"/>
  </sheets>
  <definedNames>
    <definedName name="_1_0011">'справка _1_БАЛАНС'!$C$11</definedName>
    <definedName name="_xlnm._FilterDatabase" localSheetId="2" hidden="1">'справка _3_ОПП по прекия метод'!$A$8:$D$47</definedName>
    <definedName name="_xlnm.Print_Area" localSheetId="3">'справка _4_ОСК'!$A$1:$N$38</definedName>
    <definedName name="_xlnm.Print_Area" localSheetId="7">'справка _8'!$1:$32000</definedName>
    <definedName name="_xlnm.Print_Titles" localSheetId="0">'справка _1_БАЛАНС'!$8:$8</definedName>
  </definedNames>
  <calcPr fullCalcOnLoad="1"/>
</workbook>
</file>

<file path=xl/sharedStrings.xml><?xml version="1.0" encoding="utf-8"?>
<sst xmlns="http://schemas.openxmlformats.org/spreadsheetml/2006/main" count="1067" uniqueCount="1051">
  <si>
    <t xml:space="preserve"> СЧЕТОВОДЕН  БАЛАНС </t>
  </si>
  <si>
    <t xml:space="preserve"> </t>
  </si>
  <si>
    <t>ЕИК по БУЛСТАТ</t>
  </si>
  <si>
    <t xml:space="preserve"> </t>
  </si>
  <si>
    <t>РГ-05-</t>
  </si>
  <si>
    <t xml:space="preserve"> </t>
  </si>
  <si>
    <t xml:space="preserve"> 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</si>
  <si>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</si>
  <si>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</si>
  <si>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</si>
  <si>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</si>
  <si>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</si>
  <si>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</si>
  <si>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 xml:space="preserve">Код на реда </t>
  </si>
  <si>
    <t>Текущ период</t>
  </si>
  <si>
    <t>Предходен период</t>
  </si>
  <si>
    <t>а</t>
  </si>
  <si>
    <t>б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</si>
  <si>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</si>
  <si>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</si>
  <si>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</si>
  <si>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</si>
  <si>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</si>
  <si>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</si>
  <si>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</si>
  <si>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</si>
  <si>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</si>
  <si>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</si>
  <si>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</si>
  <si>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</si>
  <si>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</si>
  <si>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</si>
  <si>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</si>
  <si>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</si>
  <si>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</si>
  <si>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</si>
  <si>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</si>
  <si>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</si>
  <si>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</si>
  <si>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</si>
  <si>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</si>
  <si>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</si>
  <si>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</si>
  <si>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</si>
  <si>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</si>
  <si>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</si>
  <si>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</si>
  <si>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</si>
  <si>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</si>
  <si>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</si>
  <si>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</si>
  <si>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</si>
  <si>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</si>
  <si>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</si>
  <si>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</si>
  <si>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</si>
  <si>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</si>
  <si>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</si>
  <si>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</si>
  <si>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</si>
  <si>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</si>
  <si>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</si>
  <si>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</si>
  <si>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</si>
  <si>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</si>
  <si>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</si>
  <si>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</si>
  <si>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</si>
  <si>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</si>
  <si>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</si>
  <si>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</si>
  <si>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</si>
  <si>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</si>
  <si>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</si>
  <si>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</si>
  <si>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</si>
  <si>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</si>
  <si>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</si>
  <si>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</si>
  <si>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</si>
  <si>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</si>
  <si>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</si>
  <si>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</si>
  <si>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</si>
  <si>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</si>
  <si>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</si>
  <si>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</si>
  <si>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</si>
  <si>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</si>
  <si>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</si>
  <si>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</si>
  <si>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</si>
  <si>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</si>
  <si>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</si>
  <si>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</si>
  <si>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</si>
  <si>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</si>
  <si>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</si>
  <si>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</si>
  <si>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</si>
  <si>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</si>
  <si>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</si>
  <si>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</si>
  <si>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</si>
  <si>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</si>
  <si>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</si>
  <si>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</si>
  <si>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</si>
  <si>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</si>
  <si>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</si>
  <si>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</si>
  <si>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</si>
  <si>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</si>
  <si>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</si>
  <si>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</si>
  <si>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</si>
  <si>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</si>
  <si>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</si>
  <si>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</si>
  <si>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</si>
  <si>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</si>
  <si>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</si>
  <si>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</si>
  <si>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</si>
  <si>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</si>
  <si>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</si>
  <si>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</si>
  <si>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</si>
  <si>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</si>
  <si>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</si>
  <si>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</si>
  <si>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</si>
  <si>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</si>
  <si>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</si>
  <si>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</si>
  <si>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</si>
  <si>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</si>
  <si>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</si>
  <si>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</si>
  <si>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</si>
  <si>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</si>
  <si>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</si>
  <si>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</si>
  <si>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</si>
  <si>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</si>
  <si>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</si>
  <si>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</si>
  <si>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</si>
  <si>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</si>
  <si>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</si>
  <si>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</si>
  <si>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</si>
  <si>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</si>
  <si>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</si>
  <si>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</si>
  <si>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</si>
  <si>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</si>
  <si>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</si>
  <si>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Общо за група I:</t>
  </si>
  <si>
    <t>1-0510</t>
  </si>
  <si>
    <t xml:space="preserve">4. Други 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</si>
  <si>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</si>
  <si>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</si>
  <si>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</si>
  <si>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</si>
  <si>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</si>
  <si>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</si>
  <si>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</si>
  <si>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</si>
  <si>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</si>
  <si>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</si>
  <si>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</si>
  <si>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</si>
  <si>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</si>
  <si>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</si>
  <si>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</si>
  <si>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</si>
  <si>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</si>
  <si>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</si>
  <si>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</si>
  <si>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</si>
  <si>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</si>
  <si>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</si>
  <si>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</si>
  <si>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</si>
  <si>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</si>
  <si>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I. Търговски и други задължения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</si>
  <si>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</si>
  <si>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</si>
  <si>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</si>
  <si>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</si>
  <si>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</si>
  <si>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</si>
  <si>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</si>
  <si>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</si>
  <si>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</si>
  <si>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</si>
  <si>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</si>
  <si>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</si>
  <si>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</si>
  <si>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</si>
  <si>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</si>
  <si>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</si>
  <si>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</si>
  <si>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</si>
  <si>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</si>
  <si>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</si>
  <si>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Общо за група I: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</si>
  <si>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</si>
  <si>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</si>
  <si>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</si>
  <si>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</si>
  <si>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</si>
  <si>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</si>
  <si>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</si>
  <si>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</si>
  <si>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</si>
  <si>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</si>
  <si>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</si>
  <si>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</si>
  <si>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</si>
  <si>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</si>
  <si>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</si>
  <si>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</si>
  <si>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</si>
  <si>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</si>
  <si>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 xml:space="preserve">4. Други 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</si>
  <si>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</si>
  <si>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</si>
  <si>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</si>
  <si>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</si>
  <si>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</si>
  <si>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</si>
  <si>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</si>
  <si>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Общо за група І: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</si>
  <si>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</si>
  <si>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</si>
  <si>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</si>
  <si>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</si>
  <si>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</si>
  <si>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</si>
  <si>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</si>
  <si>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</si>
  <si>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</si>
  <si>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Общо за група II:</t>
  </si>
  <si>
    <t>1-0080</t>
  </si>
  <si>
    <t xml:space="preserve">III. Приходи за бъдещи периоди 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</si>
  <si>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</si>
  <si>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</si>
  <si>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</si>
  <si>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</si>
  <si>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</si>
  <si>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</si>
  <si>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</si>
  <si>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</si>
  <si>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</si>
  <si>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</si>
  <si>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</si>
  <si>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</si>
  <si>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</si>
  <si>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</si>
  <si>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</si>
  <si>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</si>
  <si>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 xml:space="preserve">3. Други 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</si>
  <si>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</si>
  <si>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</si>
  <si>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</si>
  <si>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</si>
  <si>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</si>
  <si>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</si>
  <si>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</si>
  <si>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</si>
  <si>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</si>
  <si>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</si>
  <si>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</si>
  <si>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</si>
  <si>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</si>
  <si>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</si>
  <si>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</si>
  <si>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</si>
  <si>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</si>
  <si>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</si>
  <si>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</si>
  <si>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</si>
  <si>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</si>
  <si>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</si>
  <si>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</si>
  <si>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ОТЧЕТ ЗА ДОХОДИТЕ  </t>
  </si>
  <si>
    <t>ЕИК по БУЛСТАТ</t>
  </si>
  <si>
    <t>РГ-05-</t>
  </si>
  <si>
    <t>(в хил. лв.)</t>
  </si>
  <si>
    <t xml:space="preserve">РАЗХОДИ </t>
  </si>
  <si>
    <t xml:space="preserve">Код на реда </t>
  </si>
  <si>
    <t xml:space="preserve">Текущ период </t>
  </si>
  <si>
    <t>Предходен период</t>
  </si>
  <si>
    <t xml:space="preserve">ПРИХОДИ </t>
  </si>
  <si>
    <t xml:space="preserve">Код на реда </t>
  </si>
  <si>
    <t xml:space="preserve">Текущ период </t>
  </si>
  <si>
    <t>Предходен период</t>
  </si>
  <si>
    <t>а</t>
  </si>
  <si>
    <t>б</t>
  </si>
  <si>
    <t>а</t>
  </si>
  <si>
    <t>б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</si>
  <si>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</si>
  <si>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</si>
  <si>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</si>
  <si>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</si>
  <si>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</si>
  <si>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</si>
  <si>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</si>
  <si>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</si>
  <si>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</si>
  <si>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</si>
  <si>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</si>
  <si>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</si>
  <si>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</si>
  <si>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</si>
  <si>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</si>
  <si>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</si>
  <si>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</si>
  <si>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</si>
  <si>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 xml:space="preserve">4. Други </t>
  </si>
  <si>
    <t>2-1556</t>
  </si>
  <si>
    <t>5. Разходи за осигуровки</t>
  </si>
  <si>
    <t>2-1150</t>
  </si>
  <si>
    <t>Общо за група I: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</si>
  <si>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</si>
  <si>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</si>
  <si>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</si>
  <si>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</si>
  <si>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</si>
  <si>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</si>
  <si>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</si>
  <si>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</si>
  <si>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</si>
  <si>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</si>
  <si>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</si>
  <si>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</si>
  <si>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</si>
  <si>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</si>
  <si>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</si>
  <si>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</si>
  <si>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Общо за група I: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</si>
  <si>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</si>
  <si>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</si>
  <si>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</si>
  <si>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</si>
  <si>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</si>
  <si>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</si>
  <si>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</si>
  <si>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</si>
  <si>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</si>
  <si>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</si>
  <si>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</si>
  <si>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</si>
  <si>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</si>
  <si>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</si>
  <si>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</si>
  <si>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</si>
  <si>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</si>
  <si>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</si>
  <si>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Общо за група III:</t>
  </si>
  <si>
    <t>2-1700</t>
  </si>
  <si>
    <t xml:space="preserve">4. Други </t>
  </si>
  <si>
    <t>2-1240</t>
  </si>
  <si>
    <t>Общо за група II: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</si>
  <si>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</si>
  <si>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</si>
  <si>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</si>
  <si>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</si>
  <si>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</si>
  <si>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</si>
  <si>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</si>
  <si>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</si>
  <si>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</si>
  <si>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</si>
  <si>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</si>
  <si>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</si>
  <si>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</si>
  <si>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</si>
  <si>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</si>
  <si>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</si>
  <si>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</si>
  <si>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</si>
  <si>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</si>
  <si>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</si>
  <si>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</si>
  <si>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</si>
  <si>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</si>
  <si>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</si>
  <si>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</si>
  <si>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</si>
  <si>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</si>
  <si>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</si>
  <si>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</si>
  <si>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</si>
  <si>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</si>
  <si>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</si>
  <si>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</si>
  <si>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</si>
  <si>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</si>
  <si>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</si>
  <si>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</si>
  <si>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</si>
  <si>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</si>
  <si>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 xml:space="preserve">в т.ч. за малцинствено участие 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</si>
  <si>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</si>
  <si>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</si>
  <si>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</si>
  <si>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</si>
  <si>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</si>
  <si>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</si>
  <si>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</si>
  <si>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</si>
  <si>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</si>
  <si>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</si>
  <si>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 xml:space="preserve"> ОТЧЕТ ЗА ПАРИЧНИТЕ ПОТОЦИ ПО ПРЕКИЯ МЕТОД</t>
  </si>
  <si>
    <t>ЕИК по БУЛСТАТ</t>
  </si>
  <si>
    <t>РГ-05-</t>
  </si>
  <si>
    <t>(в хил. лв.)</t>
  </si>
  <si>
    <t>ПАРИЧНИ ПОТОЦИ</t>
  </si>
  <si>
    <t xml:space="preserve">Код на реда </t>
  </si>
  <si>
    <t xml:space="preserve">Текущ период </t>
  </si>
  <si>
    <t>Предходен период</t>
  </si>
  <si>
    <t>а</t>
  </si>
  <si>
    <t>б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</si>
  <si>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</si>
  <si>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</si>
  <si>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</si>
  <si>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</si>
  <si>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</si>
  <si>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</si>
  <si>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</si>
  <si>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</si>
  <si>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</si>
  <si>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</si>
  <si>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</si>
  <si>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</si>
  <si>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</si>
  <si>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</si>
  <si>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</si>
  <si>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</si>
  <si>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</si>
  <si>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</si>
  <si>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</si>
  <si>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</si>
  <si>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</si>
  <si>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</si>
  <si>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</si>
  <si>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</si>
  <si>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</si>
  <si>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</si>
  <si>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</si>
  <si>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</si>
  <si>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</si>
  <si>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</si>
  <si>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</si>
  <si>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</si>
  <si>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</si>
  <si>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</si>
  <si>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</si>
  <si>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</si>
  <si>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</si>
  <si>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</si>
  <si>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</si>
  <si>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9. Курсови разлики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</si>
  <si>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</si>
  <si>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</si>
  <si>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</si>
  <si>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</si>
  <si>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</si>
  <si>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</si>
  <si>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</si>
  <si>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</si>
  <si>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</si>
  <si>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</si>
  <si>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</si>
  <si>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</si>
  <si>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</si>
  <si>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</si>
  <si>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</si>
  <si>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</si>
  <si>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</si>
  <si>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</si>
  <si>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</si>
  <si>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</si>
  <si>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</si>
  <si>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</si>
  <si>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</si>
  <si>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</si>
  <si>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</si>
  <si>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</si>
  <si>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</si>
  <si>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</si>
  <si>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</si>
  <si>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</si>
  <si>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</si>
  <si>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</si>
  <si>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</si>
  <si>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</si>
  <si>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</si>
  <si>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ЕИК по БУЛСТАТ</t>
  </si>
  <si>
    <t>РГ-05-</t>
  </si>
  <si>
    <t>( в хил. лв.)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</si>
  <si>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</si>
  <si>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</si>
  <si>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</si>
  <si>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</si>
  <si>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</si>
  <si>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r>
      <rPr>
        <b/>
        <sz val="9"/>
        <rFont val="Times New Roman"/>
        <family val="1"/>
      </rPr>
      <t>премии 
 от
 емисия (премиен резерв)</t>
    </r>
  </si>
  <si>
    <r>
      <rPr>
        <b/>
        <sz val="9"/>
        <rFont val="Times New Roman"/>
        <family val="1"/>
      </rPr>
      <t xml:space="preserve">резерв от последващи 
оценки </t>
    </r>
  </si>
  <si>
    <t>целеви резерви</t>
  </si>
  <si>
    <t>печалба</t>
  </si>
  <si>
    <t>загуба</t>
  </si>
  <si>
    <r>
      <rPr>
        <b/>
        <sz val="9"/>
        <rFont val="Times New Roman"/>
        <family val="1"/>
      </rPr>
      <t>Резерв 
от 
преводи</t>
    </r>
  </si>
  <si>
    <t>Общо собствен капитал</t>
  </si>
  <si>
    <t xml:space="preserve">Малцинствено участие </t>
  </si>
  <si>
    <t>общи</t>
  </si>
  <si>
    <r>
      <rPr>
        <b/>
        <sz val="9"/>
        <rFont val="Times New Roman"/>
        <family val="1"/>
      </rPr>
      <t>специали
зирани</t>
    </r>
  </si>
  <si>
    <t>други</t>
  </si>
  <si>
    <t>а</t>
  </si>
  <si>
    <t>Код на реда - б</t>
  </si>
  <si>
    <t>1-0410</t>
  </si>
  <si>
    <t>1-0410</t>
  </si>
  <si>
    <t>1-0422</t>
  </si>
  <si>
    <t>1-0424</t>
  </si>
  <si>
    <t>1-0425</t>
  </si>
  <si>
    <t>1-0426</t>
  </si>
  <si>
    <t>1-0452</t>
  </si>
  <si>
    <t>1-0453</t>
  </si>
  <si>
    <t>4-0426-1</t>
  </si>
  <si>
    <t>1-0400</t>
  </si>
  <si>
    <t>1-0400-1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</si>
  <si>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</si>
  <si>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</si>
  <si>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</si>
  <si>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</si>
  <si>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</si>
  <si>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</si>
  <si>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</si>
  <si>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</si>
  <si>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</si>
  <si>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</si>
  <si>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</si>
  <si>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</si>
  <si>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</si>
  <si>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</si>
  <si>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</si>
  <si>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</si>
  <si>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</si>
  <si>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</si>
  <si>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</si>
  <si>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</si>
  <si>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</si>
  <si>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</si>
  <si>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</si>
  <si>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</si>
  <si>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</si>
  <si>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</si>
  <si>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</si>
  <si>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</si>
  <si>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 xml:space="preserve">увеличения    </t>
  </si>
  <si>
    <t>4-13</t>
  </si>
  <si>
    <t>намаления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</si>
  <si>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</si>
  <si>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</si>
  <si>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</si>
  <si>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</si>
  <si>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</si>
  <si>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</si>
  <si>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</si>
  <si>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</si>
  <si>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</si>
  <si>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</si>
  <si>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</si>
  <si>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r>
      <rPr>
        <b/>
        <sz val="9"/>
        <rFont val="Times New Roman"/>
        <family val="1"/>
      </rPr>
      <t xml:space="preserve">Собствен капитал 
към края на отчетния период </t>
    </r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</si>
  <si>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</si>
  <si>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</si>
  <si>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                                                                     СПРАВКА ЗА НЕТЕКУЩИТЕ АКТИВИ </t>
  </si>
  <si>
    <t>Име на отчитащото се предприятие:</t>
  </si>
  <si>
    <t>ЕИК по БУЛСТАТ</t>
  </si>
  <si>
    <t>Отчетен период:</t>
  </si>
  <si>
    <t>РГ-05-</t>
  </si>
  <si>
    <t xml:space="preserve">                                                    </t>
  </si>
  <si>
    <t>(в хил. лв)</t>
  </si>
  <si>
    <t>ПОКАЗАТЕЛИ</t>
  </si>
  <si>
    <t xml:space="preserve">Код на реда 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</si>
  <si>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</si>
  <si>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</si>
  <si>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</si>
  <si>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</si>
  <si>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 xml:space="preserve">Преоценка </t>
  </si>
  <si>
    <r>
      <rPr>
        <b/>
        <sz val="9"/>
        <rFont val="Times New Roman"/>
        <family val="1"/>
      </rPr>
      <t>Преоценена амортизация в края на периода 
(11+12-13)</t>
    </r>
  </si>
  <si>
    <r>
      <rPr>
        <b/>
        <sz val="9"/>
        <rFont val="Times New Roman"/>
        <family val="1"/>
      </rPr>
      <t>Балансова стойност за текущия период 
 (7-14)</t>
    </r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</si>
  <si>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</si>
  <si>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</si>
  <si>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</si>
  <si>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</si>
  <si>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</si>
  <si>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</si>
  <si>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в началото на периода</t>
  </si>
  <si>
    <t>начислена през периода</t>
  </si>
  <si>
    <t>отписана през периода</t>
  </si>
  <si>
    <t>в края на периода (8+9-10)</t>
  </si>
  <si>
    <t>увеличение</t>
  </si>
  <si>
    <t>намаление</t>
  </si>
  <si>
    <t>a</t>
  </si>
  <si>
    <t>б</t>
  </si>
  <si>
    <r>
      <rPr>
        <b/>
        <sz val="9"/>
        <rFont val="Times New Roman"/>
        <family val="1"/>
      </rPr>
      <t xml:space="preserve">I.
</t>
    </r>
  </si>
  <si>
    <r>
      <rPr>
        <b/>
        <sz val="9"/>
        <rFont val="Times New Roman"/>
        <family val="1"/>
      </rPr>
      <t xml:space="preserve">Имоти, машини, съоръжения и оборудване
</t>
    </r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</si>
  <si>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</si>
  <si>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</si>
  <si>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</si>
  <si>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</si>
  <si>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</si>
  <si>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</si>
  <si>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</si>
  <si>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</si>
  <si>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</si>
  <si>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</si>
  <si>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</si>
  <si>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</si>
  <si>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</si>
  <si>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</si>
  <si>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</si>
  <si>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</si>
  <si>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</si>
  <si>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</si>
  <si>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</si>
  <si>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</si>
  <si>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</si>
  <si>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</si>
  <si>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</si>
  <si>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</si>
  <si>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</si>
  <si>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</si>
  <si>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</si>
  <si>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</si>
  <si>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</si>
  <si>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r>
      <rPr>
        <b/>
        <sz val="9"/>
        <rFont val="Times New Roman"/>
        <family val="1"/>
      </rPr>
      <t xml:space="preserve">III.
</t>
    </r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</si>
  <si>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</si>
  <si>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</si>
  <si>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</si>
  <si>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</si>
  <si>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1.</t>
  </si>
  <si>
    <t>Права върху собственост</t>
  </si>
  <si>
    <t>5-1017</t>
  </si>
  <si>
    <t>2.</t>
  </si>
  <si>
    <t>Програмни продукти</t>
  </si>
  <si>
    <t>5-1018</t>
  </si>
  <si>
    <t>3.</t>
  </si>
  <si>
    <t>Продукти от развойна дейност</t>
  </si>
  <si>
    <t>5-1019</t>
  </si>
  <si>
    <t>4.</t>
  </si>
  <si>
    <t xml:space="preserve">Други </t>
  </si>
  <si>
    <t>5-1020</t>
  </si>
  <si>
    <t>Обща сума IV:</t>
  </si>
  <si>
    <t>5-1030</t>
  </si>
  <si>
    <r>
      <rPr>
        <b/>
        <sz val="9"/>
        <rFont val="Times New Roman"/>
        <family val="1"/>
      </rPr>
      <t xml:space="preserve">V.
</t>
    </r>
  </si>
  <si>
    <r>
      <rPr>
        <b/>
        <sz val="9"/>
        <rFont val="Times New Roman"/>
        <family val="1"/>
      </rPr>
      <t xml:space="preserve">Финансови активи (без дългосрочни вземания)  
</t>
    </r>
  </si>
  <si>
    <t>1.</t>
  </si>
  <si>
    <t>Инвестиции в:</t>
  </si>
  <si>
    <t>5-1032</t>
  </si>
  <si>
    <t>дъщерни предприятия</t>
  </si>
  <si>
    <t>5-1033</t>
  </si>
  <si>
    <t>смесени предприятия</t>
  </si>
  <si>
    <t>5-1034</t>
  </si>
  <si>
    <t>асоциирани предприятия</t>
  </si>
  <si>
    <t>5-1035</t>
  </si>
  <si>
    <t>други предприятия</t>
  </si>
  <si>
    <t>5-1036</t>
  </si>
  <si>
    <t>2.</t>
  </si>
  <si>
    <t>Държани до настъпване на падеж:</t>
  </si>
  <si>
    <t>5-1038</t>
  </si>
  <si>
    <t xml:space="preserve">държавни ценни книжа 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</si>
  <si>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</si>
  <si>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</si>
  <si>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</si>
  <si>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</si>
  <si>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</si>
  <si>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</si>
  <si>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</si>
  <si>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3.</t>
  </si>
  <si>
    <t xml:space="preserve">Други 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</si>
  <si>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</si>
  <si>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</si>
  <si>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</si>
  <si>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</si>
  <si>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</si>
  <si>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</si>
  <si>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</si>
  <si>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</si>
  <si>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</si>
  <si>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</si>
  <si>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>Име на отчитащото се предприятие:</t>
  </si>
  <si>
    <t>ЕИК по БУЛСТАТ</t>
  </si>
  <si>
    <t>Отчетен период:</t>
  </si>
  <si>
    <t>РГ-05-</t>
  </si>
  <si>
    <t xml:space="preserve">А. ВЗЕМАНИЯ                                            </t>
  </si>
  <si>
    <t>(в хил.лв)</t>
  </si>
  <si>
    <t>ПОКАЗАТЕЛИ</t>
  </si>
  <si>
    <t xml:space="preserve">Код на реда 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</si>
  <si>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</si>
  <si>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</si>
  <si>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</si>
  <si>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</si>
  <si>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>а</t>
  </si>
  <si>
    <t>б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</si>
  <si>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</si>
  <si>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</si>
  <si>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</si>
  <si>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</si>
  <si>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</si>
  <si>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</si>
  <si>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</si>
  <si>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</si>
  <si>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</si>
  <si>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</si>
  <si>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</si>
  <si>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</si>
  <si>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</si>
  <si>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</si>
  <si>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</si>
  <si>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</si>
  <si>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</si>
  <si>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 xml:space="preserve">   - други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</si>
  <si>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</si>
  <si>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</si>
  <si>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</si>
  <si>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</si>
  <si>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</si>
  <si>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</si>
  <si>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</si>
  <si>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</si>
  <si>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</si>
  <si>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</si>
  <si>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</si>
  <si>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</si>
  <si>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</si>
  <si>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</si>
  <si>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</si>
  <si>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</si>
  <si>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</si>
  <si>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</si>
  <si>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</si>
  <si>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</si>
  <si>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</si>
  <si>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</si>
  <si>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</si>
  <si>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</si>
  <si>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</si>
  <si>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</si>
  <si>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</si>
  <si>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</si>
  <si>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</si>
  <si>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</si>
  <si>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</si>
  <si>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</si>
  <si>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</si>
  <si>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</si>
  <si>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</si>
  <si>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</si>
  <si>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</si>
  <si>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</si>
  <si>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</si>
  <si>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</si>
  <si>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</si>
  <si>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</si>
  <si>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</si>
  <si>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</si>
  <si>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</si>
  <si>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</si>
  <si>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</si>
  <si>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</si>
  <si>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</si>
  <si>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</si>
  <si>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(в хил. лв.)</t>
  </si>
  <si>
    <t>ПОКАЗАТЕЛИ</t>
  </si>
  <si>
    <t xml:space="preserve">Код на реда </t>
  </si>
  <si>
    <t>Сума на задължението</t>
  </si>
  <si>
    <t>Степен на изискуемост</t>
  </si>
  <si>
    <t>Стойност на обезпечението</t>
  </si>
  <si>
    <t xml:space="preserve"> до 1 година</t>
  </si>
  <si>
    <t xml:space="preserve"> над 1 година</t>
  </si>
  <si>
    <t>а</t>
  </si>
  <si>
    <t>б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</si>
  <si>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</si>
  <si>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</si>
  <si>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</si>
  <si>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</si>
  <si>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</si>
  <si>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</si>
  <si>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</si>
  <si>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 xml:space="preserve"> - други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</si>
  <si>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</si>
  <si>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</si>
  <si>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</si>
  <si>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</si>
  <si>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</si>
  <si>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</si>
  <si>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</si>
  <si>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</si>
  <si>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</si>
  <si>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 xml:space="preserve">             - просрочени </t>
  </si>
  <si>
    <t>6-2114-2</t>
  </si>
  <si>
    <t>3. Задължения по ЗУНК</t>
  </si>
  <si>
    <t>6-2123-1</t>
  </si>
  <si>
    <t>4. Задължения по получени търговски заеми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</si>
  <si>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</si>
  <si>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</si>
  <si>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</si>
  <si>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</si>
  <si>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</si>
  <si>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</si>
  <si>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</si>
  <si>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</si>
  <si>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</si>
  <si>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</si>
  <si>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</si>
  <si>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</si>
  <si>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</si>
  <si>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1. Задължения към свързани предприятия, в т.ч. от: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</si>
  <si>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</si>
  <si>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</si>
  <si>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</si>
  <si>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</si>
  <si>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</si>
  <si>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</si>
  <si>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</si>
  <si>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2. Задължения по получени заеми към банки и небанкови финансови институции, в т.ч.: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</si>
  <si>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</si>
  <si>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</si>
  <si>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</si>
  <si>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</si>
  <si>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</si>
  <si>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</si>
  <si>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</si>
  <si>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 xml:space="preserve">             - просрочени 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</si>
  <si>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</si>
  <si>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</si>
  <si>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</si>
  <si>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</si>
  <si>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</si>
  <si>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</si>
  <si>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</si>
  <si>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</si>
  <si>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</si>
  <si>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</si>
  <si>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</si>
  <si>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</si>
  <si>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</si>
  <si>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</si>
  <si>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</si>
  <si>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</si>
  <si>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</si>
  <si>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</si>
  <si>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</si>
  <si>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</si>
  <si>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</si>
  <si>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</si>
  <si>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</si>
  <si>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</si>
  <si>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</si>
  <si>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 xml:space="preserve"> - данък върху добавената стойност</t>
  </si>
  <si>
    <t>6-2155</t>
  </si>
  <si>
    <t xml:space="preserve"> - други данъци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</si>
  <si>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</si>
  <si>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</si>
  <si>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</si>
  <si>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</si>
  <si>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</si>
  <si>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</si>
  <si>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</si>
  <si>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</si>
  <si>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</si>
  <si>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</si>
  <si>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(в хил. лв)</t>
  </si>
  <si>
    <t>ПОКАЗАТЕЛИ</t>
  </si>
  <si>
    <t>Код на реда</t>
  </si>
  <si>
    <t>В началото на годината</t>
  </si>
  <si>
    <t>Увеличение</t>
  </si>
  <si>
    <t>Намаление</t>
  </si>
  <si>
    <t>В края на периода</t>
  </si>
  <si>
    <t>а</t>
  </si>
  <si>
    <t>б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</si>
  <si>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</si>
  <si>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</si>
  <si>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</si>
  <si>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</si>
  <si>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</si>
  <si>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</si>
  <si>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</si>
  <si>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</si>
  <si>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</si>
  <si>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</si>
  <si>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</si>
  <si>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</si>
  <si>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ЕИК по БУЛСТАТ</t>
  </si>
  <si>
    <t>РГ-05-</t>
  </si>
  <si>
    <t>( в хил.лв.)</t>
  </si>
  <si>
    <t>ПОКАЗАТЕЛИ</t>
  </si>
  <si>
    <t>Вид и брой на ценните книжа</t>
  </si>
  <si>
    <t>Стойност на ценните книжа</t>
  </si>
  <si>
    <t xml:space="preserve">Код на реда </t>
  </si>
  <si>
    <t>обикновени</t>
  </si>
  <si>
    <r>
      <rPr>
        <b/>
        <sz val="9"/>
        <rFont val="Times New Roman"/>
        <family val="1"/>
      </rPr>
      <t>привиле-
гировани</t>
    </r>
  </si>
  <si>
    <r>
      <rPr>
        <b/>
        <sz val="9"/>
        <rFont val="Times New Roman"/>
        <family val="1"/>
      </rPr>
      <t>конверти-
руеми</t>
    </r>
  </si>
  <si>
    <t>отчетна стойност</t>
  </si>
  <si>
    <t xml:space="preserve">преоценка </t>
  </si>
  <si>
    <t>преоценена стойност   (4+5-6)</t>
  </si>
  <si>
    <t>увеличение</t>
  </si>
  <si>
    <t>намаление</t>
  </si>
  <si>
    <t>а</t>
  </si>
  <si>
    <t>б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</si>
  <si>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</si>
  <si>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</si>
  <si>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</si>
  <si>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</si>
  <si>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</si>
  <si>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общински облигации</t>
  </si>
  <si>
    <t>7-3035-1</t>
  </si>
  <si>
    <t>3. Държавни ценни книжа</t>
  </si>
  <si>
    <t>7-3036</t>
  </si>
  <si>
    <t xml:space="preserve">4. Други </t>
  </si>
  <si>
    <t>7-3039</t>
  </si>
  <si>
    <t>Обща сума I:</t>
  </si>
  <si>
    <t>7-3040</t>
  </si>
  <si>
    <t>II. Текущи финансови активи в ценни книжа</t>
  </si>
  <si>
    <t>1. Акции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</si>
  <si>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</si>
  <si>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</si>
  <si>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</si>
  <si>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</si>
  <si>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</si>
  <si>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</si>
  <si>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</si>
  <si>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</si>
  <si>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</si>
  <si>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</si>
  <si>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</si>
  <si>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</si>
  <si>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</si>
  <si>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</si>
  <si>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</si>
  <si>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</si>
  <si>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</si>
  <si>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>Ръководител:</t>
  </si>
  <si>
    <t xml:space="preserve">           СПРАВКА </t>
  </si>
  <si>
    <t>за инвестициите в дъщерни, смесени, асоциирани и други предприятия</t>
  </si>
  <si>
    <t>Име на отчитащото се предприятие:</t>
  </si>
  <si>
    <t>ЕИК по БУЛСТАТ</t>
  </si>
  <si>
    <r>
      <rPr>
        <b/>
        <sz val="10"/>
        <rFont val="Times New Roman"/>
        <family val="1"/>
      </rP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</si>
  <si>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РГ-05-</t>
  </si>
  <si>
    <t>(в хил. лв.)</t>
  </si>
  <si>
    <t xml:space="preserve">Наименование и седалище на предприятията, в които са инвестициите </t>
  </si>
  <si>
    <t xml:space="preserve">Код на реда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</si>
  <si>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</si>
  <si>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</si>
  <si>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</si>
  <si>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</si>
  <si>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</t>
  </si>
  <si>
    <t>б</t>
  </si>
  <si>
    <t>А. В СТРАНАТА</t>
  </si>
  <si>
    <t>I. Инвестиции в дъщерни предприятия</t>
  </si>
  <si>
    <t xml:space="preserve">1. </t>
  </si>
  <si>
    <t xml:space="preserve">2. </t>
  </si>
  <si>
    <t>3.</t>
  </si>
  <si>
    <t>4.</t>
  </si>
  <si>
    <t>Обща сума I:</t>
  </si>
  <si>
    <t>8-4001</t>
  </si>
  <si>
    <t>II. Инвестиции в смесени предприятия</t>
  </si>
  <si>
    <t>1.</t>
  </si>
  <si>
    <t>2.</t>
  </si>
  <si>
    <t>3.</t>
  </si>
  <si>
    <t>4.</t>
  </si>
  <si>
    <t>Обща сума II:</t>
  </si>
  <si>
    <t>8-4006</t>
  </si>
  <si>
    <t>III. Инвестиции в асоциирани предприятия</t>
  </si>
  <si>
    <t>1.</t>
  </si>
  <si>
    <t>2.</t>
  </si>
  <si>
    <t>3.</t>
  </si>
  <si>
    <t>4.</t>
  </si>
  <si>
    <t>Обща сума III:</t>
  </si>
  <si>
    <t>84011</t>
  </si>
  <si>
    <t>IV. Инвестиции в други предприятия</t>
  </si>
  <si>
    <t>1.</t>
  </si>
  <si>
    <t>2.</t>
  </si>
  <si>
    <t>3.</t>
  </si>
  <si>
    <t>4.</t>
  </si>
  <si>
    <t>Обща сума IV:</t>
  </si>
  <si>
    <t>8-4016</t>
  </si>
  <si>
    <t>Обща сума за страната (I+II+III+IV):</t>
  </si>
  <si>
    <t>8-4025</t>
  </si>
  <si>
    <t>Б. В ЧУЖБИНА</t>
  </si>
  <si>
    <t>I. Инвестиции в дъщерни предприятия</t>
  </si>
  <si>
    <t xml:space="preserve">1. </t>
  </si>
  <si>
    <t xml:space="preserve">2. </t>
  </si>
  <si>
    <t>3.</t>
  </si>
  <si>
    <t>4.</t>
  </si>
  <si>
    <t>Обща сума I:</t>
  </si>
  <si>
    <t>8-4030</t>
  </si>
  <si>
    <t>II. Инвестиции в смесени предприятия</t>
  </si>
  <si>
    <t>1.</t>
  </si>
  <si>
    <t>2.</t>
  </si>
  <si>
    <t>3.</t>
  </si>
  <si>
    <t>4.</t>
  </si>
  <si>
    <t>Обща сума II:</t>
  </si>
  <si>
    <t>8-4035</t>
  </si>
  <si>
    <t>III. Инвестиции в асоциирани предприятия</t>
  </si>
  <si>
    <t>1.</t>
  </si>
  <si>
    <t>2.</t>
  </si>
  <si>
    <t>3.</t>
  </si>
  <si>
    <t>4.</t>
  </si>
  <si>
    <t>Обща сума III:</t>
  </si>
  <si>
    <t>8-4040</t>
  </si>
  <si>
    <t>IV. Инвестиции в други предприятия</t>
  </si>
  <si>
    <t>1.</t>
  </si>
  <si>
    <t>2.</t>
  </si>
  <si>
    <t>3.</t>
  </si>
  <si>
    <t>4.</t>
  </si>
  <si>
    <t>Обща сума IV:</t>
  </si>
  <si>
    <t>8-4045</t>
  </si>
  <si>
    <t>Обща сума за чужбина (I+II+III+IV):</t>
  </si>
  <si>
    <t>8-4050</t>
  </si>
  <si>
    <t>28.07.2004 г.</t>
  </si>
  <si>
    <t>Съставител: Р.Машкова……………………</t>
  </si>
  <si>
    <t>Ръководител: Л.Леков…………………..</t>
  </si>
  <si>
    <t>ИНВЕСТОР БГ.АД</t>
  </si>
  <si>
    <t>Име на отчитащото се предприятие: ИНВЕСТОР БГ.АД</t>
  </si>
  <si>
    <t xml:space="preserve">Вид на отчета:неконсолидиран </t>
  </si>
  <si>
    <t xml:space="preserve">Вид на отчета: неконсолидиран: </t>
  </si>
  <si>
    <t>Име на отчитащото се предприятие:ИНВЕСТОР БГ.АД</t>
  </si>
  <si>
    <t>Дата на съставяне:28.07.2004 г.</t>
  </si>
  <si>
    <t>Р.Машкова</t>
  </si>
  <si>
    <t>Л.Леков</t>
  </si>
  <si>
    <t>Ръководител:Л.Леков</t>
  </si>
  <si>
    <t xml:space="preserve">                                    Съставител: Р.Машкова…………………..                         </t>
  </si>
  <si>
    <t xml:space="preserve">Вид на отчета: неконсолидиран </t>
  </si>
  <si>
    <t xml:space="preserve">Дата  на съставяне: ..28.07.2004 г............                                                                                                                                </t>
  </si>
  <si>
    <t>Ръководител : Л.Леков</t>
  </si>
  <si>
    <t>Съставител Р.Машкова</t>
  </si>
  <si>
    <t>л</t>
  </si>
  <si>
    <t>Съставител:Р.Машкова</t>
  </si>
  <si>
    <t>Отчетен период:1-ВО ШЕСТМЕСЕЧИЕ НА 2004 г.</t>
  </si>
  <si>
    <t>Дата на съставяне: 29.07.2004 г.</t>
  </si>
  <si>
    <t xml:space="preserve">Дата на съставяне: 29.07.2004 г…………………..                         </t>
  </si>
  <si>
    <t>ШЕСТМЕСЕЧИЕ НА 2004 г.</t>
  </si>
  <si>
    <t>Отчетен период:ШЕСТМЕСЕЧИЕ НА 2004 г.</t>
  </si>
  <si>
    <t xml:space="preserve">Дата на съставяне:  29.07.2004 г.                                     </t>
  </si>
  <si>
    <t>ШЕСТМЕСЕЧИЕ НА 2004 г</t>
  </si>
  <si>
    <t>Ръководител:ЛЛеков</t>
  </si>
</sst>
</file>

<file path=xl/styles.xml><?xml version="1.0" encoding="utf-8"?>
<styleSheet xmlns="http://schemas.openxmlformats.org/spreadsheetml/2006/main">
  <numFmts count="2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mm/dd/yyyy"/>
    <numFmt numFmtId="173" formatCode="d/m/yyyy&quot; г.&quot;;@"/>
    <numFmt numFmtId="174" formatCode="dd/mm/yyyy&quot; г.&quot;;@"/>
    <numFmt numFmtId="175" formatCode="_-* #,##0.00&quot; лв&quot;_-;\-* #,##0.00&quot; лв&quot;_-;_-* \-??&quot; лв&quot;_-;_-@_-"/>
  </numFmts>
  <fonts count="23">
    <font>
      <sz val="10"/>
      <name val="TmsCyr"/>
      <family val="0"/>
    </font>
    <font>
      <sz val="10"/>
      <name val="Arial"/>
      <family val="0"/>
    </font>
    <font>
      <u val="single"/>
      <sz val="10"/>
      <color indexed="20"/>
      <name val="TmsCyr"/>
      <family val="0"/>
    </font>
    <font>
      <u val="single"/>
      <sz val="10"/>
      <color indexed="12"/>
      <name val="TmsCyr"/>
      <family val="0"/>
    </font>
    <font>
      <sz val="10"/>
      <name val="Timok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i/>
      <sz val="9"/>
      <name val="Times New Roman"/>
      <family val="1"/>
    </font>
    <font>
      <sz val="9"/>
      <name val="Arial"/>
      <family val="0"/>
    </font>
    <font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5" fontId="0" fillId="0" borderId="0" applyFont="0" applyFill="0" applyAlignment="0" applyProtection="0"/>
    <xf numFmtId="168" fontId="0" fillId="0" borderId="0" applyFont="0" applyFill="0" applyBorder="0" applyAlignment="0" applyProtection="0"/>
    <xf numFmtId="0" fontId="0" fillId="0" borderId="0" applyFont="0" applyFill="0" applyAlignment="0" applyProtection="0"/>
    <xf numFmtId="0" fontId="2" fillId="0" borderId="0" applyNumberFormat="0" applyFill="0" applyAlignment="0" applyProtection="0"/>
    <xf numFmtId="0" fontId="3" fillId="0" borderId="0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567">
    <xf numFmtId="0" fontId="0" fillId="0" borderId="0" xfId="0" applyAlignment="1">
      <alignment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Border="1" applyAlignment="1" applyProtection="1">
      <alignment horizontal="left" vertical="top" wrapText="1"/>
      <protection locked="0"/>
    </xf>
    <xf numFmtId="0" fontId="5" fillId="0" borderId="0" xfId="27" applyFont="1" applyBorder="1" applyAlignment="1" applyProtection="1">
      <alignment vertical="top"/>
      <protection locked="0"/>
    </xf>
    <xf numFmtId="0" fontId="5" fillId="0" borderId="0" xfId="27" applyFont="1" applyBorder="1" applyAlignment="1">
      <alignment vertical="top"/>
      <protection/>
    </xf>
    <xf numFmtId="0" fontId="6" fillId="0" borderId="0" xfId="27" applyFont="1" applyBorder="1" applyAlignment="1" applyProtection="1">
      <alignment horizontal="left" vertical="top" wrapText="1"/>
      <protection locked="0"/>
    </xf>
    <xf numFmtId="0" fontId="6" fillId="0" borderId="0" xfId="27" applyFont="1" applyBorder="1" applyAlignment="1" applyProtection="1">
      <alignment horizontal="center" vertical="top" wrapText="1"/>
      <protection locked="0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vertical="top" wrapText="1"/>
      <protection locked="0"/>
    </xf>
    <xf numFmtId="0" fontId="7" fillId="0" borderId="0" xfId="27" applyFont="1" applyBorder="1" applyAlignment="1" applyProtection="1">
      <alignment vertical="top"/>
      <protection locked="0"/>
    </xf>
    <xf numFmtId="0" fontId="7" fillId="0" borderId="0" xfId="27" applyFont="1" applyBorder="1" applyAlignment="1" applyProtection="1">
      <alignment horizontal="center" vertical="top" wrapText="1"/>
      <protection locked="0"/>
    </xf>
    <xf numFmtId="0" fontId="6" fillId="0" borderId="0" xfId="27" applyFont="1" applyBorder="1" applyAlignment="1" applyProtection="1">
      <alignment vertical="top" wrapText="1"/>
      <protection locked="0"/>
    </xf>
    <xf numFmtId="0" fontId="6" fillId="0" borderId="1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left" vertical="top"/>
      <protection locked="0"/>
    </xf>
    <xf numFmtId="0" fontId="7" fillId="0" borderId="1" xfId="27" applyFont="1" applyBorder="1" applyAlignment="1" applyProtection="1">
      <alignment vertical="top"/>
      <protection locked="0"/>
    </xf>
    <xf numFmtId="0" fontId="5" fillId="0" borderId="1" xfId="0" applyFont="1" applyBorder="1" applyAlignment="1" applyProtection="1">
      <alignment vertical="top"/>
      <protection locked="0"/>
    </xf>
    <xf numFmtId="172" fontId="6" fillId="0" borderId="1" xfId="27" applyNumberFormat="1" applyFont="1" applyBorder="1" applyAlignment="1" applyProtection="1">
      <alignment horizontal="left" vertical="top" wrapText="1"/>
      <protection locked="0"/>
    </xf>
    <xf numFmtId="0" fontId="6" fillId="0" borderId="0" xfId="28" applyFont="1" applyBorder="1" applyAlignment="1" applyProtection="1">
      <alignment wrapText="1"/>
      <protection locked="0"/>
    </xf>
    <xf numFmtId="0" fontId="6" fillId="0" borderId="0" xfId="27" applyFont="1" applyBorder="1" applyAlignment="1" applyProtection="1">
      <alignment horizontal="center" vertical="top"/>
      <protection locked="0"/>
    </xf>
    <xf numFmtId="0" fontId="6" fillId="0" borderId="2" xfId="27" applyFont="1" applyBorder="1" applyAlignment="1" applyProtection="1">
      <alignment horizontal="center" vertical="center"/>
      <protection/>
    </xf>
    <xf numFmtId="0" fontId="6" fillId="0" borderId="3" xfId="27" applyFont="1" applyBorder="1" applyAlignment="1" applyProtection="1">
      <alignment horizontal="center" vertical="top" wrapText="1"/>
      <protection/>
    </xf>
    <xf numFmtId="172" fontId="6" fillId="0" borderId="3" xfId="27" applyNumberFormat="1" applyFont="1" applyBorder="1" applyAlignment="1" applyProtection="1">
      <alignment horizontal="center" vertical="top" wrapText="1"/>
      <protection/>
    </xf>
    <xf numFmtId="49" fontId="6" fillId="0" borderId="3" xfId="27" applyNumberFormat="1" applyFont="1" applyBorder="1" applyAlignment="1" applyProtection="1">
      <alignment horizontal="center" vertical="center" wrapText="1"/>
      <protection/>
    </xf>
    <xf numFmtId="172" fontId="6" fillId="0" borderId="4" xfId="27" applyNumberFormat="1" applyFont="1" applyBorder="1" applyAlignment="1" applyProtection="1">
      <alignment horizontal="center" vertical="top" wrapText="1"/>
      <protection/>
    </xf>
    <xf numFmtId="0" fontId="6" fillId="0" borderId="5" xfId="27" applyFont="1" applyBorder="1" applyAlignment="1" applyProtection="1">
      <alignment horizontal="center" vertical="center" wrapText="1"/>
      <protection/>
    </xf>
    <xf numFmtId="0" fontId="6" fillId="0" borderId="1" xfId="27" applyFont="1" applyBorder="1" applyAlignment="1" applyProtection="1">
      <alignment horizontal="center" vertical="top" wrapText="1"/>
      <protection/>
    </xf>
    <xf numFmtId="49" fontId="6" fillId="0" borderId="1" xfId="27" applyNumberFormat="1" applyFont="1" applyBorder="1" applyAlignment="1" applyProtection="1">
      <alignment horizontal="center" vertical="center" wrapText="1"/>
      <protection/>
    </xf>
    <xf numFmtId="0" fontId="6" fillId="0" borderId="6" xfId="27" applyFont="1" applyBorder="1" applyAlignment="1" applyProtection="1">
      <alignment horizontal="center" vertical="top" wrapText="1"/>
      <protection/>
    </xf>
    <xf numFmtId="0" fontId="8" fillId="2" borderId="7" xfId="27" applyFont="1" applyFill="1" applyBorder="1" applyAlignment="1" applyProtection="1">
      <alignment horizontal="left"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0" fontId="7" fillId="0" borderId="1" xfId="27" applyFont="1" applyBorder="1" applyAlignment="1" applyProtection="1">
      <alignment vertical="top" wrapText="1"/>
      <protection/>
    </xf>
    <xf numFmtId="0" fontId="7" fillId="0" borderId="8" xfId="27" applyFont="1" applyBorder="1" applyAlignment="1" applyProtection="1">
      <alignment vertical="top" wrapText="1"/>
      <protection/>
    </xf>
    <xf numFmtId="0" fontId="8" fillId="2" borderId="1" xfId="27" applyFont="1" applyFill="1" applyBorder="1" applyAlignment="1" applyProtection="1">
      <alignment horizontal="left" vertical="top" wrapText="1"/>
      <protection/>
    </xf>
    <xf numFmtId="49" fontId="6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10" xfId="0" applyFont="1" applyFill="1" applyBorder="1" applyAlignment="1" applyProtection="1">
      <alignment vertical="top" wrapText="1"/>
      <protection/>
    </xf>
    <xf numFmtId="0" fontId="5" fillId="2" borderId="11" xfId="0" applyFont="1" applyFill="1" applyBorder="1" applyAlignment="1" applyProtection="1">
      <alignment vertical="top" wrapText="1"/>
      <protection/>
    </xf>
    <xf numFmtId="0" fontId="9" fillId="2" borderId="5" xfId="27" applyFont="1" applyFill="1" applyBorder="1" applyAlignment="1" applyProtection="1">
      <alignment vertical="top" wrapText="1"/>
      <protection/>
    </xf>
    <xf numFmtId="0" fontId="7" fillId="0" borderId="1" xfId="27" applyFont="1" applyBorder="1" applyAlignment="1" applyProtection="1">
      <alignment horizontal="right" vertical="top" wrapText="1"/>
      <protection/>
    </xf>
    <xf numFmtId="0" fontId="9" fillId="2" borderId="1" xfId="27" applyFont="1" applyFill="1" applyBorder="1" applyAlignment="1" applyProtection="1">
      <alignment vertical="top" wrapText="1"/>
      <protection/>
    </xf>
    <xf numFmtId="0" fontId="5" fillId="2" borderId="12" xfId="0" applyFont="1" applyFill="1" applyBorder="1" applyAlignment="1" applyProtection="1">
      <alignment vertical="top" wrapText="1"/>
      <protection/>
    </xf>
    <xf numFmtId="0" fontId="5" fillId="2" borderId="13" xfId="0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7" fillId="3" borderId="8" xfId="27" applyNumberFormat="1" applyFont="1" applyFill="1" applyBorder="1" applyAlignment="1" applyProtection="1">
      <alignment vertical="top" wrapText="1"/>
      <protection locked="0"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1" fontId="7" fillId="3" borderId="6" xfId="27" applyNumberFormat="1" applyFont="1" applyFill="1" applyBorder="1" applyAlignment="1" applyProtection="1">
      <alignment vertical="top" wrapText="1"/>
      <protection locked="0"/>
    </xf>
    <xf numFmtId="1" fontId="7" fillId="4" borderId="6" xfId="27" applyNumberFormat="1" applyFont="1" applyFill="1" applyBorder="1" applyAlignment="1" applyProtection="1">
      <alignment vertical="top" wrapText="1"/>
      <protection locked="0"/>
    </xf>
    <xf numFmtId="0" fontId="9" fillId="2" borderId="1" xfId="27" applyFont="1" applyFill="1" applyBorder="1" applyAlignment="1" applyProtection="1">
      <alignment vertical="top"/>
      <protection/>
    </xf>
    <xf numFmtId="1" fontId="7" fillId="5" borderId="6" xfId="27" applyNumberFormat="1" applyFont="1" applyFill="1" applyBorder="1" applyAlignment="1" applyProtection="1">
      <alignment vertical="top" wrapText="1"/>
      <protection locked="0"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7" fillId="0" borderId="6" xfId="27" applyNumberFormat="1" applyFont="1" applyBorder="1" applyAlignment="1" applyProtection="1">
      <alignment vertical="top" wrapText="1"/>
      <protection/>
    </xf>
    <xf numFmtId="0" fontId="5" fillId="0" borderId="0" xfId="27" applyFont="1" applyBorder="1" applyAlignment="1" applyProtection="1">
      <alignment vertical="top"/>
      <protection/>
    </xf>
    <xf numFmtId="1" fontId="11" fillId="0" borderId="8" xfId="27" applyNumberFormat="1" applyFont="1" applyBorder="1" applyAlignment="1" applyProtection="1">
      <alignment horizontal="right" vertical="top" wrapText="1"/>
      <protection/>
    </xf>
    <xf numFmtId="1" fontId="5" fillId="0" borderId="15" xfId="0" applyNumberFormat="1" applyFont="1" applyBorder="1" applyAlignment="1" applyProtection="1">
      <alignment vertical="top" wrapText="1"/>
      <protection/>
    </xf>
    <xf numFmtId="1" fontId="5" fillId="0" borderId="16" xfId="0" applyNumberFormat="1" applyFont="1" applyBorder="1" applyAlignment="1" applyProtection="1">
      <alignment vertical="top" wrapText="1"/>
      <protection/>
    </xf>
    <xf numFmtId="49" fontId="10" fillId="0" borderId="1" xfId="27" applyNumberFormat="1" applyFont="1" applyBorder="1" applyAlignment="1" applyProtection="1">
      <alignment horizontal="right"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7" fillId="6" borderId="6" xfId="27" applyNumberFormat="1" applyFont="1" applyFill="1" applyBorder="1" applyAlignment="1" applyProtection="1">
      <alignment vertical="top" wrapText="1"/>
      <protection locked="0"/>
    </xf>
    <xf numFmtId="49" fontId="10" fillId="0" borderId="1" xfId="27" applyNumberFormat="1" applyFont="1" applyFill="1" applyBorder="1" applyAlignment="1" applyProtection="1">
      <alignment horizontal="right" vertical="top" wrapText="1"/>
      <protection/>
    </xf>
    <xf numFmtId="1" fontId="9" fillId="2" borderId="1" xfId="27" applyNumberFormat="1" applyFont="1" applyFill="1" applyBorder="1" applyAlignment="1" applyProtection="1">
      <alignment vertical="top" wrapText="1"/>
      <protection/>
    </xf>
    <xf numFmtId="1" fontId="7" fillId="0" borderId="6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Border="1" applyAlignment="1" applyProtection="1">
      <alignment vertical="top"/>
      <protection/>
    </xf>
    <xf numFmtId="1" fontId="7" fillId="0" borderId="1" xfId="27" applyNumberFormat="1" applyFont="1" applyBorder="1" applyAlignment="1" applyProtection="1">
      <alignment vertical="top" wrapText="1"/>
      <protection/>
    </xf>
    <xf numFmtId="1" fontId="9" fillId="2" borderId="1" xfId="27" applyNumberFormat="1" applyFont="1" applyFill="1" applyBorder="1" applyAlignment="1" applyProtection="1">
      <alignment vertical="top"/>
      <protection/>
    </xf>
    <xf numFmtId="1" fontId="5" fillId="0" borderId="0" xfId="27" applyNumberFormat="1" applyFont="1" applyBorder="1" applyAlignment="1">
      <alignment vertical="top"/>
      <protection/>
    </xf>
    <xf numFmtId="1" fontId="7" fillId="5" borderId="8" xfId="27" applyNumberFormat="1" applyFont="1" applyFill="1" applyBorder="1" applyAlignment="1" applyProtection="1">
      <alignment vertical="top" wrapText="1"/>
      <protection locked="0"/>
    </xf>
    <xf numFmtId="1" fontId="12" fillId="0" borderId="9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1" xfId="0" applyNumberFormat="1" applyFont="1" applyBorder="1" applyAlignment="1" applyProtection="1">
      <alignment vertical="top" wrapText="1"/>
      <protection/>
    </xf>
    <xf numFmtId="1" fontId="9" fillId="2" borderId="1" xfId="0" applyNumberFormat="1" applyFont="1" applyFill="1" applyBorder="1" applyAlignment="1" applyProtection="1">
      <alignment vertical="top" wrapText="1"/>
      <protection/>
    </xf>
    <xf numFmtId="1" fontId="5" fillId="0" borderId="12" xfId="0" applyNumberFormat="1" applyFont="1" applyBorder="1" applyAlignment="1" applyProtection="1">
      <alignment vertical="top" wrapText="1"/>
      <protection/>
    </xf>
    <xf numFmtId="1" fontId="5" fillId="0" borderId="13" xfId="0" applyNumberFormat="1" applyFont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12" fillId="0" borderId="1" xfId="27" applyNumberFormat="1" applyFont="1" applyBorder="1" applyAlignment="1" applyProtection="1">
      <alignment horizontal="right" vertical="top" wrapText="1"/>
      <protection/>
    </xf>
    <xf numFmtId="1" fontId="6" fillId="0" borderId="9" xfId="27" applyNumberFormat="1" applyFont="1" applyBorder="1" applyAlignment="1" applyProtection="1">
      <alignment horizontal="right" vertical="top" wrapText="1"/>
      <protection/>
    </xf>
    <xf numFmtId="0" fontId="9" fillId="2" borderId="1" xfId="0" applyFont="1" applyFill="1" applyBorder="1" applyAlignment="1" applyProtection="1">
      <alignment vertical="top"/>
      <protection/>
    </xf>
    <xf numFmtId="49" fontId="5" fillId="0" borderId="8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vertical="top" wrapText="1"/>
      <protection/>
    </xf>
    <xf numFmtId="1" fontId="8" fillId="2" borderId="1" xfId="27" applyNumberFormat="1" applyFont="1" applyFill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18" xfId="0" applyNumberFormat="1" applyFont="1" applyBorder="1" applyAlignment="1" applyProtection="1">
      <alignment vertical="top" wrapText="1"/>
      <protection/>
    </xf>
    <xf numFmtId="1" fontId="7" fillId="4" borderId="17" xfId="27" applyNumberFormat="1" applyFont="1" applyFill="1" applyBorder="1" applyAlignment="1" applyProtection="1">
      <alignment vertical="top" wrapText="1"/>
      <protection locked="0"/>
    </xf>
    <xf numFmtId="49" fontId="9" fillId="2" borderId="1" xfId="27" applyNumberFormat="1" applyFont="1" applyFill="1" applyBorder="1" applyAlignment="1" applyProtection="1">
      <alignment vertical="top"/>
      <protection/>
    </xf>
    <xf numFmtId="0" fontId="9" fillId="2" borderId="5" xfId="27" applyNumberFormat="1" applyFont="1" applyFill="1" applyBorder="1" applyAlignment="1" applyProtection="1">
      <alignment vertical="top" wrapText="1"/>
      <protection/>
    </xf>
    <xf numFmtId="49" fontId="12" fillId="0" borderId="1" xfId="27" applyNumberFormat="1" applyFont="1" applyFill="1" applyBorder="1" applyAlignment="1" applyProtection="1">
      <alignment horizontal="right" vertical="top" wrapText="1"/>
      <protection/>
    </xf>
    <xf numFmtId="0" fontId="8" fillId="2" borderId="5" xfId="27" applyFont="1" applyFill="1" applyBorder="1" applyAlignment="1" applyProtection="1">
      <alignment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0" fontId="8" fillId="2" borderId="1" xfId="27" applyFont="1" applyFill="1" applyBorder="1" applyAlignment="1" applyProtection="1">
      <alignment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10" fillId="0" borderId="19" xfId="27" applyNumberFormat="1" applyFont="1" applyBorder="1" applyAlignment="1" applyProtection="1">
      <alignment horizontal="right" vertical="top" wrapText="1"/>
      <protection/>
    </xf>
    <xf numFmtId="1" fontId="7" fillId="0" borderId="20" xfId="27" applyNumberFormat="1" applyFont="1" applyBorder="1" applyAlignment="1" applyProtection="1">
      <alignment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7" fillId="0" borderId="10" xfId="27" applyNumberFormat="1" applyFont="1" applyBorder="1" applyAlignment="1" applyProtection="1">
      <alignment vertical="top" wrapText="1"/>
      <protection/>
    </xf>
    <xf numFmtId="1" fontId="7" fillId="0" borderId="11" xfId="27" applyNumberFormat="1" applyFont="1" applyBorder="1" applyAlignment="1" applyProtection="1">
      <alignment vertical="top" wrapText="1"/>
      <protection/>
    </xf>
    <xf numFmtId="1" fontId="9" fillId="2" borderId="1" xfId="0" applyNumberFormat="1" applyFont="1" applyFill="1" applyBorder="1" applyAlignment="1" applyProtection="1">
      <alignment vertical="top"/>
      <protection/>
    </xf>
    <xf numFmtId="1" fontId="5" fillId="0" borderId="12" xfId="27" applyNumberFormat="1" applyFont="1" applyBorder="1" applyAlignment="1" applyProtection="1">
      <alignment horizontal="right" vertical="top" wrapText="1"/>
      <protection/>
    </xf>
    <xf numFmtId="1" fontId="7" fillId="0" borderId="13" xfId="27" applyNumberFormat="1" applyFont="1" applyBorder="1" applyAlignment="1" applyProtection="1">
      <alignment vertical="top" wrapText="1"/>
      <protection/>
    </xf>
    <xf numFmtId="1" fontId="7" fillId="0" borderId="14" xfId="27" applyNumberFormat="1" applyFont="1" applyBorder="1" applyAlignment="1" applyProtection="1">
      <alignment vertical="top" wrapText="1"/>
      <protection/>
    </xf>
    <xf numFmtId="1" fontId="10" fillId="0" borderId="21" xfId="27" applyNumberFormat="1" applyFont="1" applyBorder="1" applyAlignment="1" applyProtection="1">
      <alignment horizontal="right" vertical="top" wrapText="1"/>
      <protection/>
    </xf>
    <xf numFmtId="1" fontId="10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6" xfId="0" applyNumberFormat="1" applyFont="1" applyBorder="1" applyAlignment="1" applyProtection="1">
      <alignment vertical="top" wrapText="1"/>
      <protection/>
    </xf>
    <xf numFmtId="1" fontId="6" fillId="0" borderId="6" xfId="27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6" xfId="0" applyNumberFormat="1" applyFont="1" applyBorder="1" applyAlignment="1" applyProtection="1">
      <alignment vertical="top"/>
      <protection/>
    </xf>
    <xf numFmtId="49" fontId="12" fillId="0" borderId="1" xfId="27" applyNumberFormat="1" applyFont="1" applyBorder="1" applyAlignment="1" applyProtection="1">
      <alignment horizontal="right" vertical="top" wrapText="1"/>
      <protection/>
    </xf>
    <xf numFmtId="0" fontId="8" fillId="2" borderId="22" xfId="27" applyFont="1" applyFill="1" applyBorder="1" applyAlignment="1" applyProtection="1">
      <alignment vertical="top" wrapText="1"/>
      <protection/>
    </xf>
    <xf numFmtId="49" fontId="12" fillId="0" borderId="23" xfId="27" applyNumberFormat="1" applyFont="1" applyBorder="1" applyAlignment="1" applyProtection="1">
      <alignment horizontal="right" vertical="top" wrapText="1"/>
      <protection/>
    </xf>
    <xf numFmtId="1" fontId="6" fillId="0" borderId="24" xfId="27" applyNumberFormat="1" applyFont="1" applyBorder="1" applyAlignment="1" applyProtection="1">
      <alignment vertical="top" wrapText="1"/>
      <protection/>
    </xf>
    <xf numFmtId="49" fontId="8" fillId="2" borderId="23" xfId="27" applyNumberFormat="1" applyFont="1" applyFill="1" applyBorder="1" applyAlignment="1" applyProtection="1">
      <alignment vertical="center" wrapText="1"/>
      <protection/>
    </xf>
    <xf numFmtId="1" fontId="12" fillId="0" borderId="23" xfId="27" applyNumberFormat="1" applyFont="1" applyBorder="1" applyAlignment="1" applyProtection="1">
      <alignment horizontal="right" vertical="top" wrapText="1"/>
      <protection/>
    </xf>
    <xf numFmtId="1" fontId="7" fillId="0" borderId="25" xfId="27" applyNumberFormat="1" applyFont="1" applyBorder="1" applyAlignment="1" applyProtection="1">
      <alignment vertical="top" wrapText="1"/>
      <protection/>
    </xf>
    <xf numFmtId="0" fontId="6" fillId="0" borderId="0" xfId="27" applyFont="1" applyBorder="1" applyAlignment="1">
      <alignment vertical="top" wrapText="1"/>
      <protection/>
    </xf>
    <xf numFmtId="49" fontId="6" fillId="0" borderId="0" xfId="27" applyNumberFormat="1" applyFont="1" applyBorder="1" applyAlignment="1">
      <alignment vertical="top" wrapText="1"/>
      <protection/>
    </xf>
    <xf numFmtId="1" fontId="7" fillId="0" borderId="0" xfId="27" applyNumberFormat="1" applyFont="1" applyBorder="1" applyAlignment="1">
      <alignment vertical="top" wrapText="1"/>
      <protection/>
    </xf>
    <xf numFmtId="0" fontId="7" fillId="0" borderId="0" xfId="27" applyFont="1" applyBorder="1" applyAlignment="1">
      <alignment horizontal="left" vertical="top" wrapText="1"/>
      <protection/>
    </xf>
    <xf numFmtId="0" fontId="7" fillId="0" borderId="0" xfId="27" applyFont="1" applyBorder="1" applyAlignment="1">
      <alignment vertical="top" wrapText="1"/>
      <protection/>
    </xf>
    <xf numFmtId="0" fontId="7" fillId="0" borderId="0" xfId="27" applyFont="1" applyBorder="1" applyAlignment="1">
      <alignment vertical="top"/>
      <protection/>
    </xf>
    <xf numFmtId="49" fontId="6" fillId="0" borderId="0" xfId="27" applyNumberFormat="1" applyFont="1" applyBorder="1" applyAlignment="1" applyProtection="1">
      <alignment vertical="top" wrapText="1"/>
      <protection locked="0"/>
    </xf>
    <xf numFmtId="1" fontId="7" fillId="0" borderId="0" xfId="27" applyNumberFormat="1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horizontal="left" vertical="top"/>
      <protection locked="0"/>
    </xf>
    <xf numFmtId="0" fontId="13" fillId="0" borderId="0" xfId="29" applyFont="1" applyBorder="1" applyAlignment="1">
      <alignment wrapText="1"/>
      <protection/>
    </xf>
    <xf numFmtId="0" fontId="13" fillId="0" borderId="0" xfId="29" applyFont="1" applyBorder="1">
      <alignment/>
      <protection/>
    </xf>
    <xf numFmtId="0" fontId="13" fillId="0" borderId="0" xfId="29" applyFont="1" applyBorder="1" applyProtection="1">
      <alignment/>
      <protection/>
    </xf>
    <xf numFmtId="0" fontId="14" fillId="0" borderId="0" xfId="27" applyFont="1" applyBorder="1" applyAlignment="1" applyProtection="1">
      <alignment vertical="top" wrapText="1"/>
      <protection/>
    </xf>
    <xf numFmtId="0" fontId="5" fillId="0" borderId="0" xfId="29" applyFont="1" applyBorder="1" applyAlignment="1" applyProtection="1">
      <alignment horizontal="left" wrapText="1"/>
      <protection/>
    </xf>
    <xf numFmtId="0" fontId="7" fillId="0" borderId="0" xfId="27" applyFont="1" applyBorder="1" applyAlignment="1" applyProtection="1">
      <alignment vertical="top"/>
      <protection/>
    </xf>
    <xf numFmtId="0" fontId="7" fillId="0" borderId="0" xfId="27" applyFont="1" applyBorder="1" applyAlignment="1" applyProtection="1">
      <alignment vertical="top" wrapText="1"/>
      <protection/>
    </xf>
    <xf numFmtId="0" fontId="13" fillId="0" borderId="0" xfId="29" applyFont="1" applyBorder="1" applyAlignment="1" applyProtection="1">
      <alignment wrapText="1"/>
      <protection/>
    </xf>
    <xf numFmtId="0" fontId="13" fillId="0" borderId="0" xfId="29" applyFont="1" applyBorder="1" applyAlignment="1" applyProtection="1">
      <alignment horizontal="center" wrapText="1"/>
      <protection/>
    </xf>
    <xf numFmtId="0" fontId="14" fillId="0" borderId="0" xfId="29" applyFont="1" applyBorder="1" applyAlignment="1" applyProtection="1">
      <alignment horizontal="right"/>
      <protection/>
    </xf>
    <xf numFmtId="0" fontId="14" fillId="0" borderId="1" xfId="29" applyFont="1" applyBorder="1" applyAlignment="1" applyProtection="1">
      <alignment horizontal="center" vertical="center" wrapText="1"/>
      <protection/>
    </xf>
    <xf numFmtId="0" fontId="14" fillId="0" borderId="26" xfId="29" applyFont="1" applyBorder="1" applyAlignment="1" applyProtection="1">
      <alignment horizontal="center" vertical="center" wrapText="1"/>
      <protection/>
    </xf>
    <xf numFmtId="0" fontId="14" fillId="0" borderId="8" xfId="29" applyFont="1" applyBorder="1" applyAlignment="1" applyProtection="1">
      <alignment horizontal="center" vertical="center" wrapText="1"/>
      <protection/>
    </xf>
    <xf numFmtId="0" fontId="14" fillId="0" borderId="21" xfId="29" applyFont="1" applyBorder="1" applyAlignment="1" applyProtection="1">
      <alignment horizontal="center"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3" fontId="14" fillId="0" borderId="1" xfId="29" applyNumberFormat="1" applyFont="1" applyBorder="1" applyAlignment="1" applyProtection="1">
      <alignment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3" fillId="0" borderId="1" xfId="29" applyFont="1" applyBorder="1" applyProtection="1">
      <alignment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49" fontId="13" fillId="0" borderId="1" xfId="29" applyNumberFormat="1" applyFont="1" applyBorder="1" applyAlignment="1" applyProtection="1">
      <alignment horizontal="center" wrapText="1"/>
      <protection/>
    </xf>
    <xf numFmtId="1" fontId="13" fillId="3" borderId="1" xfId="29" applyNumberFormat="1" applyFont="1" applyFill="1" applyBorder="1" applyProtection="1">
      <alignment/>
      <protection locked="0"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5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center" wrapText="1"/>
      <protection/>
    </xf>
    <xf numFmtId="1" fontId="13" fillId="0" borderId="1" xfId="29" applyNumberFormat="1" applyFont="1" applyBorder="1" applyProtection="1">
      <alignment/>
      <protection/>
    </xf>
    <xf numFmtId="1" fontId="13" fillId="6" borderId="1" xfId="29" applyNumberFormat="1" applyFont="1" applyFill="1" applyBorder="1" applyAlignment="1" applyProtection="1">
      <alignment vertical="center"/>
      <protection locked="0"/>
    </xf>
    <xf numFmtId="0" fontId="15" fillId="0" borderId="1" xfId="29" applyFont="1" applyBorder="1" applyAlignment="1" applyProtection="1">
      <alignment horizontal="center" wrapText="1"/>
      <protection/>
    </xf>
    <xf numFmtId="1" fontId="13" fillId="4" borderId="1" xfId="29" applyNumberFormat="1" applyFont="1" applyFill="1" applyBorder="1" applyProtection="1">
      <alignment/>
      <protection locked="0"/>
    </xf>
    <xf numFmtId="0" fontId="13" fillId="0" borderId="1" xfId="29" applyFont="1" applyBorder="1" applyAlignment="1" applyProtection="1">
      <alignment horizontal="left" vertical="center" wrapText="1"/>
      <protection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3" fontId="15" fillId="0" borderId="1" xfId="29" applyNumberFormat="1" applyFont="1" applyBorder="1" applyAlignment="1" applyProtection="1">
      <alignment horizontal="center" vertical="center"/>
      <protection/>
    </xf>
    <xf numFmtId="3" fontId="13" fillId="0" borderId="1" xfId="29" applyNumberFormat="1" applyFont="1" applyBorder="1" applyAlignment="1" applyProtection="1">
      <alignment vertical="center"/>
      <protection/>
    </xf>
    <xf numFmtId="1" fontId="13" fillId="0" borderId="1" xfId="29" applyNumberFormat="1" applyFont="1" applyBorder="1" applyAlignment="1" applyProtection="1">
      <alignment vertical="center"/>
      <protection/>
    </xf>
    <xf numFmtId="0" fontId="13" fillId="0" borderId="26" xfId="29" applyFont="1" applyBorder="1" applyAlignment="1" applyProtection="1">
      <alignment horizontal="center" vertical="center" wrapText="1"/>
      <protection/>
    </xf>
    <xf numFmtId="0" fontId="15" fillId="0" borderId="26" xfId="29" applyFont="1" applyBorder="1" applyAlignment="1" applyProtection="1">
      <alignment horizontal="center" vertical="center" wrapText="1"/>
      <protection/>
    </xf>
    <xf numFmtId="3" fontId="13" fillId="0" borderId="1" xfId="29" applyNumberFormat="1" applyFont="1" applyBorder="1" applyProtection="1">
      <alignment/>
      <protection/>
    </xf>
    <xf numFmtId="0" fontId="15" fillId="0" borderId="1" xfId="29" applyFont="1" applyBorder="1" applyAlignment="1" applyProtection="1">
      <alignment horizontal="left" vertical="center" wrapText="1"/>
      <protection/>
    </xf>
    <xf numFmtId="0" fontId="15" fillId="0" borderId="26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6" fillId="0" borderId="1" xfId="29" applyFont="1" applyBorder="1" applyAlignment="1" applyProtection="1">
      <alignment vertical="center" wrapText="1"/>
      <protection/>
    </xf>
    <xf numFmtId="0" fontId="13" fillId="0" borderId="5" xfId="29" applyFont="1" applyBorder="1" applyAlignment="1" applyProtection="1">
      <alignment vertical="center" wrapText="1"/>
      <protection/>
    </xf>
    <xf numFmtId="49" fontId="13" fillId="0" borderId="26" xfId="29" applyNumberFormat="1" applyFont="1" applyBorder="1" applyAlignment="1" applyProtection="1">
      <alignment horizontal="center" vertical="center" wrapText="1"/>
      <protection/>
    </xf>
    <xf numFmtId="1" fontId="14" fillId="6" borderId="1" xfId="29" applyNumberFormat="1" applyFont="1" applyFill="1" applyBorder="1" applyAlignment="1" applyProtection="1">
      <alignment vertical="center"/>
      <protection locked="0"/>
    </xf>
    <xf numFmtId="0" fontId="13" fillId="0" borderId="15" xfId="29" applyFont="1" applyBorder="1" applyAlignment="1" applyProtection="1">
      <alignment vertical="center" wrapText="1"/>
      <protection/>
    </xf>
    <xf numFmtId="1" fontId="14" fillId="3" borderId="26" xfId="29" applyNumberFormat="1" applyFont="1" applyFill="1" applyBorder="1" applyAlignment="1" applyProtection="1">
      <alignment vertical="center"/>
      <protection locked="0"/>
    </xf>
    <xf numFmtId="0" fontId="14" fillId="0" borderId="8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" vertical="center" wrapText="1"/>
      <protection/>
    </xf>
    <xf numFmtId="3" fontId="14" fillId="0" borderId="26" xfId="29" applyNumberFormat="1" applyFont="1" applyFill="1" applyBorder="1" applyAlignment="1" applyProtection="1">
      <alignment vertical="center"/>
      <protection/>
    </xf>
    <xf numFmtId="0" fontId="17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" wrapText="1"/>
      <protection/>
    </xf>
    <xf numFmtId="3" fontId="13" fillId="0" borderId="1" xfId="29" applyNumberFormat="1" applyFont="1" applyFill="1" applyBorder="1" applyProtection="1">
      <alignment/>
      <protection/>
    </xf>
    <xf numFmtId="1" fontId="14" fillId="3" borderId="1" xfId="29" applyNumberFormat="1" applyFont="1" applyFill="1" applyBorder="1" applyAlignment="1" applyProtection="1">
      <alignment vertical="center"/>
      <protection locked="0"/>
    </xf>
    <xf numFmtId="49" fontId="18" fillId="0" borderId="1" xfId="29" applyNumberFormat="1" applyFont="1" applyBorder="1" applyAlignment="1" applyProtection="1">
      <alignment horizontal="center" wrapText="1"/>
      <protection/>
    </xf>
    <xf numFmtId="0" fontId="14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4" fillId="0" borderId="0" xfId="29" applyFont="1" applyBorder="1" applyAlignment="1" applyProtection="1">
      <alignment horizontal="right" vertical="center" wrapText="1"/>
      <protection locked="0"/>
    </xf>
    <xf numFmtId="0" fontId="13" fillId="0" borderId="0" xfId="29" applyFont="1" applyBorder="1" applyAlignment="1" applyProtection="1">
      <alignment wrapText="1"/>
      <protection locked="0"/>
    </xf>
    <xf numFmtId="0" fontId="14" fillId="0" borderId="0" xfId="0" applyFont="1" applyBorder="1" applyAlignment="1" applyProtection="1">
      <alignment horizontal="right" vertical="top"/>
      <protection/>
    </xf>
    <xf numFmtId="0" fontId="14" fillId="0" borderId="0" xfId="0" applyFont="1" applyBorder="1" applyAlignment="1" applyProtection="1">
      <alignment horizontal="left" vertical="top"/>
      <protection locked="0"/>
    </xf>
    <xf numFmtId="0" fontId="19" fillId="0" borderId="0" xfId="29" applyFont="1" applyBorder="1" applyAlignment="1">
      <alignment vertical="center" wrapText="1"/>
      <protection/>
    </xf>
    <xf numFmtId="0" fontId="19" fillId="0" borderId="0" xfId="29" applyFont="1" applyBorder="1" applyAlignment="1" applyProtection="1">
      <alignment vertical="center" wrapText="1"/>
      <protection locked="0"/>
    </xf>
    <xf numFmtId="0" fontId="14" fillId="0" borderId="0" xfId="27" applyFont="1" applyBorder="1" applyAlignment="1" applyProtection="1">
      <alignment horizontal="left" vertical="top" wrapText="1"/>
      <protection locked="0"/>
    </xf>
    <xf numFmtId="0" fontId="13" fillId="0" borderId="0" xfId="28" applyFont="1" applyBorder="1" applyAlignment="1" applyProtection="1">
      <alignment wrapText="1"/>
      <protection/>
    </xf>
    <xf numFmtId="0" fontId="13" fillId="0" borderId="0" xfId="28" applyFont="1" applyFill="1" applyBorder="1" applyAlignment="1" applyProtection="1">
      <alignment wrapText="1"/>
      <protection/>
    </xf>
    <xf numFmtId="0" fontId="13" fillId="0" borderId="0" xfId="28" applyFont="1" applyBorder="1" applyAlignment="1" applyProtection="1">
      <alignment wrapText="1"/>
      <protection locked="0"/>
    </xf>
    <xf numFmtId="0" fontId="13" fillId="0" borderId="0" xfId="28" applyFont="1" applyFill="1" applyBorder="1" applyAlignment="1" applyProtection="1">
      <alignment wrapText="1"/>
      <protection locked="0"/>
    </xf>
    <xf numFmtId="0" fontId="14" fillId="0" borderId="0" xfId="28" applyFont="1" applyBorder="1" applyAlignment="1" applyProtection="1">
      <alignment horizontal="center" vertical="center" wrapText="1"/>
      <protection/>
    </xf>
    <xf numFmtId="0" fontId="14" fillId="0" borderId="0" xfId="28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0" fontId="14" fillId="0" borderId="0" xfId="27" applyFont="1" applyBorder="1" applyAlignment="1" applyProtection="1">
      <alignment horizontal="left" vertical="top"/>
      <protection/>
    </xf>
    <xf numFmtId="0" fontId="7" fillId="0" borderId="0" xfId="27" applyFont="1" applyFill="1" applyBorder="1" applyAlignment="1" applyProtection="1">
      <alignment vertical="top"/>
      <protection/>
    </xf>
    <xf numFmtId="0" fontId="7" fillId="0" borderId="0" xfId="27" applyFont="1" applyFill="1" applyBorder="1" applyAlignment="1" applyProtection="1">
      <alignment horizontal="right" vertical="top" wrapText="1"/>
      <protection/>
    </xf>
    <xf numFmtId="0" fontId="14" fillId="0" borderId="0" xfId="27" applyFont="1" applyBorder="1" applyAlignment="1" applyProtection="1">
      <alignment vertical="top"/>
      <protection/>
    </xf>
    <xf numFmtId="174" fontId="14" fillId="0" borderId="0" xfId="27" applyNumberFormat="1" applyFont="1" applyBorder="1" applyAlignment="1" applyProtection="1">
      <alignment horizontal="left" vertical="top"/>
      <protection/>
    </xf>
    <xf numFmtId="0" fontId="14" fillId="0" borderId="0" xfId="27" applyFont="1" applyFill="1" applyBorder="1" applyAlignment="1" applyProtection="1">
      <alignment vertical="top" wrapText="1"/>
      <protection/>
    </xf>
    <xf numFmtId="0" fontId="14" fillId="0" borderId="0" xfId="28" applyFont="1" applyFill="1" applyBorder="1" applyAlignment="1" applyProtection="1">
      <alignment horizontal="right" vertical="center" wrapText="1"/>
      <protection/>
    </xf>
    <xf numFmtId="0" fontId="14" fillId="0" borderId="0" xfId="28" applyFont="1" applyBorder="1" applyAlignment="1" applyProtection="1">
      <alignment wrapText="1"/>
      <protection/>
    </xf>
    <xf numFmtId="0" fontId="14" fillId="0" borderId="1" xfId="28" applyFont="1" applyBorder="1" applyAlignment="1" applyProtection="1">
      <alignment horizontal="center" vertical="center" wrapText="1"/>
      <protection/>
    </xf>
    <xf numFmtId="172" fontId="14" fillId="0" borderId="1" xfId="28" applyNumberFormat="1" applyFont="1" applyFill="1" applyBorder="1" applyAlignment="1" applyProtection="1">
      <alignment horizontal="center" vertical="center" wrapText="1"/>
      <protection/>
    </xf>
    <xf numFmtId="49" fontId="14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3" fontId="13" fillId="0" borderId="1" xfId="28" applyNumberFormat="1" applyFont="1" applyFill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1" fontId="13" fillId="6" borderId="1" xfId="28" applyNumberFormat="1" applyFont="1" applyFill="1" applyBorder="1" applyAlignment="1" applyProtection="1">
      <alignment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0" fontId="13" fillId="0" borderId="1" xfId="28" applyFont="1" applyFill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4" fillId="0" borderId="1" xfId="28" applyFont="1" applyBorder="1" applyAlignment="1" applyProtection="1">
      <alignment horizontal="right" wrapText="1"/>
      <protection/>
    </xf>
    <xf numFmtId="49" fontId="14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4" fillId="0" borderId="1" xfId="28" applyFont="1" applyBorder="1" applyAlignment="1" applyProtection="1">
      <alignment wrapText="1"/>
      <protection/>
    </xf>
    <xf numFmtId="1" fontId="13" fillId="3" borderId="1" xfId="28" applyNumberFormat="1" applyFont="1" applyFill="1" applyBorder="1" applyAlignment="1" applyProtection="1">
      <alignment wrapText="1"/>
      <protection locked="0"/>
    </xf>
    <xf numFmtId="1" fontId="13" fillId="4" borderId="1" xfId="28" applyNumberFormat="1" applyFont="1" applyFill="1" applyBorder="1" applyAlignment="1" applyProtection="1">
      <alignment wrapText="1"/>
      <protection locked="0"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49" fontId="14" fillId="0" borderId="0" xfId="0" applyNumberFormat="1" applyFont="1" applyBorder="1" applyAlignment="1" applyProtection="1">
      <alignment horizontal="left" vertical="top"/>
      <protection locked="0"/>
    </xf>
    <xf numFmtId="0" fontId="14" fillId="0" borderId="0" xfId="27" applyFont="1" applyFill="1" applyBorder="1" applyAlignment="1" applyProtection="1">
      <alignment horizontal="right" vertical="top" wrapText="1"/>
      <protection locked="0"/>
    </xf>
    <xf numFmtId="0" fontId="14" fillId="0" borderId="0" xfId="28" applyFont="1" applyBorder="1" applyAlignment="1" applyProtection="1">
      <alignment horizontal="center"/>
      <protection/>
    </xf>
    <xf numFmtId="0" fontId="13" fillId="0" borderId="0" xfId="30" applyFont="1" applyBorder="1" applyAlignment="1">
      <alignment wrapText="1"/>
      <protection/>
    </xf>
    <xf numFmtId="49" fontId="13" fillId="0" borderId="0" xfId="30" applyNumberFormat="1" applyFont="1" applyBorder="1" applyAlignment="1">
      <alignment horizontal="center" wrapText="1"/>
      <protection/>
    </xf>
    <xf numFmtId="0" fontId="13" fillId="0" borderId="0" xfId="30" applyFont="1" applyBorder="1">
      <alignment/>
      <protection/>
    </xf>
    <xf numFmtId="0" fontId="14" fillId="0" borderId="0" xfId="30" applyFont="1" applyBorder="1">
      <alignment/>
      <protection/>
    </xf>
    <xf numFmtId="0" fontId="14" fillId="0" borderId="0" xfId="30" applyFont="1" applyBorder="1" applyAlignment="1" applyProtection="1">
      <alignment horizontal="center" wrapText="1"/>
      <protection/>
    </xf>
    <xf numFmtId="49" fontId="14" fillId="0" borderId="0" xfId="30" applyNumberFormat="1" applyFont="1" applyBorder="1" applyAlignment="1" applyProtection="1">
      <alignment horizontal="center" wrapText="1"/>
      <protection/>
    </xf>
    <xf numFmtId="0" fontId="14" fillId="0" borderId="0" xfId="30" applyFont="1" applyBorder="1" applyAlignment="1" applyProtection="1">
      <alignment horizontal="center"/>
      <protection/>
    </xf>
    <xf numFmtId="0" fontId="13" fillId="0" borderId="0" xfId="30" applyFont="1" applyBorder="1" applyProtection="1">
      <alignment/>
      <protection/>
    </xf>
    <xf numFmtId="0" fontId="7" fillId="0" borderId="0" xfId="30" applyFont="1" applyBorder="1" applyAlignment="1" applyProtection="1">
      <alignment horizontal="left"/>
      <protection/>
    </xf>
    <xf numFmtId="0" fontId="14" fillId="0" borderId="0" xfId="30" applyFont="1" applyBorder="1" applyAlignment="1" applyProtection="1">
      <alignment horizontal="left" vertical="center" wrapText="1"/>
      <protection/>
    </xf>
    <xf numFmtId="0" fontId="14" fillId="0" borderId="0" xfId="30" applyFont="1" applyBorder="1" applyAlignment="1">
      <alignment/>
      <protection/>
    </xf>
    <xf numFmtId="0" fontId="14" fillId="0" borderId="0" xfId="30" applyFont="1" applyBorder="1" applyAlignment="1" applyProtection="1">
      <alignment horizontal="left" vertical="top" wrapText="1"/>
      <protection/>
    </xf>
    <xf numFmtId="0" fontId="14" fillId="0" borderId="0" xfId="30" applyFont="1" applyBorder="1" applyProtection="1">
      <alignment/>
      <protection/>
    </xf>
    <xf numFmtId="0" fontId="14" fillId="0" borderId="0" xfId="28" applyFont="1" applyBorder="1" applyAlignment="1" applyProtection="1">
      <alignment horizontal="right" wrapText="1"/>
      <protection/>
    </xf>
    <xf numFmtId="0" fontId="14" fillId="0" borderId="0" xfId="28" applyFont="1" applyBorder="1" applyAlignment="1">
      <alignment wrapText="1"/>
      <protection/>
    </xf>
    <xf numFmtId="0" fontId="14" fillId="0" borderId="9" xfId="30" applyFont="1" applyBorder="1" applyAlignment="1">
      <alignment horizontal="center" vertical="center" wrapText="1"/>
      <protection/>
    </xf>
    <xf numFmtId="49" fontId="14" fillId="0" borderId="9" xfId="30" applyNumberFormat="1" applyFont="1" applyBorder="1" applyAlignment="1">
      <alignment horizontal="center" vertical="center" wrapText="1"/>
      <protection/>
    </xf>
    <xf numFmtId="0" fontId="14" fillId="0" borderId="19" xfId="30" applyFont="1" applyBorder="1" applyAlignment="1">
      <alignment horizontal="center" vertical="center" wrapText="1"/>
      <protection/>
    </xf>
    <xf numFmtId="0" fontId="14" fillId="0" borderId="19" xfId="30" applyFont="1" applyBorder="1" applyAlignment="1">
      <alignment horizontal="left" vertical="center" wrapText="1"/>
      <protection/>
    </xf>
    <xf numFmtId="0" fontId="14" fillId="2" borderId="19" xfId="30" applyFont="1" applyFill="1" applyBorder="1" applyAlignment="1">
      <alignment horizontal="center" vertical="center" wrapText="1"/>
      <protection/>
    </xf>
    <xf numFmtId="0" fontId="14" fillId="0" borderId="0" xfId="30" applyFont="1" applyBorder="1" applyAlignment="1">
      <alignment horizontal="center" vertical="center" wrapText="1"/>
      <protection/>
    </xf>
    <xf numFmtId="0" fontId="14" fillId="0" borderId="17" xfId="30" applyFont="1" applyBorder="1" applyAlignment="1">
      <alignment horizontal="center" vertical="center" wrapText="1"/>
      <protection/>
    </xf>
    <xf numFmtId="49" fontId="14" fillId="0" borderId="17" xfId="30" applyNumberFormat="1" applyFont="1" applyBorder="1" applyAlignment="1">
      <alignment horizontal="center" vertical="center" wrapText="1"/>
      <protection/>
    </xf>
    <xf numFmtId="0" fontId="14" fillId="0" borderId="27" xfId="30" applyFont="1" applyBorder="1" applyAlignment="1">
      <alignment horizontal="center" vertical="center" wrapText="1"/>
      <protection/>
    </xf>
    <xf numFmtId="0" fontId="14" fillId="0" borderId="28" xfId="30" applyFont="1" applyBorder="1" applyAlignment="1">
      <alignment horizontal="center" vertical="center" wrapText="1"/>
      <protection/>
    </xf>
    <xf numFmtId="0" fontId="14" fillId="0" borderId="1" xfId="30" applyFont="1" applyBorder="1" applyAlignment="1">
      <alignment horizontal="center" vertical="center" wrapText="1"/>
      <protection/>
    </xf>
    <xf numFmtId="0" fontId="14" fillId="0" borderId="9" xfId="30" applyFont="1" applyBorder="1" applyAlignment="1">
      <alignment horizontal="left" vertical="center" wrapText="1"/>
      <protection/>
    </xf>
    <xf numFmtId="0" fontId="14" fillId="2" borderId="27" xfId="30" applyFont="1" applyFill="1" applyBorder="1" applyAlignment="1">
      <alignment horizontal="center" vertical="center" wrapText="1"/>
      <protection/>
    </xf>
    <xf numFmtId="0" fontId="14" fillId="0" borderId="12" xfId="30" applyFont="1" applyBorder="1" applyAlignment="1">
      <alignment horizontal="center" vertical="center" wrapText="1"/>
      <protection/>
    </xf>
    <xf numFmtId="49" fontId="5" fillId="0" borderId="12" xfId="0" applyNumberFormat="1" applyFont="1" applyBorder="1" applyAlignment="1">
      <alignment horizontal="center" vertical="center" wrapText="1"/>
    </xf>
    <xf numFmtId="0" fontId="14" fillId="0" borderId="21" xfId="30" applyFont="1" applyBorder="1" applyAlignment="1">
      <alignment horizontal="center" vertical="center" wrapText="1"/>
      <protection/>
    </xf>
    <xf numFmtId="0" fontId="14" fillId="0" borderId="29" xfId="30" applyFont="1" applyBorder="1" applyAlignment="1">
      <alignment horizontal="center" vertical="center" wrapText="1"/>
      <protection/>
    </xf>
    <xf numFmtId="0" fontId="5" fillId="0" borderId="12" xfId="0" applyFont="1" applyBorder="1" applyAlignment="1">
      <alignment vertical="center" wrapText="1"/>
    </xf>
    <xf numFmtId="0" fontId="14" fillId="2" borderId="21" xfId="30" applyFont="1" applyFill="1" applyBorder="1" applyAlignment="1">
      <alignment horizontal="center" vertical="center" wrapText="1"/>
      <protection/>
    </xf>
    <xf numFmtId="49" fontId="14" fillId="0" borderId="21" xfId="30" applyNumberFormat="1" applyFont="1" applyBorder="1" applyAlignment="1">
      <alignment horizontal="center" vertical="center" wrapText="1"/>
      <protection/>
    </xf>
    <xf numFmtId="0" fontId="14" fillId="0" borderId="21" xfId="30" applyFont="1" applyFill="1" applyBorder="1" applyAlignment="1">
      <alignment horizontal="center" vertical="center" wrapText="1"/>
      <protection/>
    </xf>
    <xf numFmtId="49" fontId="14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4" fillId="0" borderId="1" xfId="30" applyFont="1" applyBorder="1" applyAlignment="1">
      <alignment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1" fontId="13" fillId="6" borderId="1" xfId="30" applyNumberFormat="1" applyFont="1" applyFill="1" applyBorder="1" applyAlignment="1" applyProtection="1">
      <alignment vertical="center"/>
      <protection locked="0"/>
    </xf>
    <xf numFmtId="1" fontId="13" fillId="0" borderId="1" xfId="30" applyNumberFormat="1" applyFont="1" applyFill="1" applyBorder="1" applyAlignment="1" applyProtection="1">
      <alignment vertical="center"/>
      <protection/>
    </xf>
    <xf numFmtId="3" fontId="13" fillId="0" borderId="0" xfId="30" applyNumberFormat="1" applyFont="1" applyBorder="1" applyProtection="1">
      <alignment/>
      <protection/>
    </xf>
    <xf numFmtId="3" fontId="13" fillId="0" borderId="1" xfId="30" applyNumberFormat="1" applyFont="1" applyBorder="1" applyAlignment="1" applyProtection="1">
      <alignment vertical="center"/>
      <protection/>
    </xf>
    <xf numFmtId="0" fontId="13" fillId="0" borderId="1" xfId="30" applyFont="1" applyBorder="1" applyAlignment="1">
      <alignment vertical="center" wrapText="1"/>
      <protection/>
    </xf>
    <xf numFmtId="3" fontId="13" fillId="0" borderId="19" xfId="30" applyNumberFormat="1" applyFont="1" applyBorder="1" applyAlignment="1" applyProtection="1">
      <alignment vertical="center"/>
      <protection/>
    </xf>
    <xf numFmtId="49" fontId="14" fillId="0" borderId="8" xfId="30" applyNumberFormat="1" applyFont="1" applyBorder="1" applyAlignment="1">
      <alignment horizontal="center" vertical="center" wrapText="1"/>
      <protection/>
    </xf>
    <xf numFmtId="1" fontId="13" fillId="2" borderId="8" xfId="30" applyNumberFormat="1" applyFont="1" applyFill="1" applyBorder="1" applyAlignment="1" applyProtection="1">
      <alignment vertical="center"/>
      <protection locked="0"/>
    </xf>
    <xf numFmtId="1" fontId="13" fillId="2" borderId="15" xfId="30" applyNumberFormat="1" applyFont="1" applyFill="1" applyBorder="1" applyAlignment="1" applyProtection="1">
      <alignment vertical="center"/>
      <protection locked="0"/>
    </xf>
    <xf numFmtId="1" fontId="13" fillId="2" borderId="26" xfId="30" applyNumberFormat="1" applyFont="1" applyFill="1" applyBorder="1" applyAlignment="1" applyProtection="1">
      <alignment vertical="center"/>
      <protection locked="0"/>
    </xf>
    <xf numFmtId="1" fontId="13" fillId="0" borderId="8" xfId="30" applyNumberFormat="1" applyFont="1" applyFill="1" applyBorder="1" applyAlignment="1" applyProtection="1">
      <alignment vertical="center"/>
      <protection locked="0"/>
    </xf>
    <xf numFmtId="1" fontId="13" fillId="0" borderId="8" xfId="30" applyNumberFormat="1" applyFont="1" applyFill="1" applyBorder="1" applyAlignment="1" applyProtection="1">
      <alignment vertical="center"/>
      <protection/>
    </xf>
    <xf numFmtId="3" fontId="13" fillId="0" borderId="21" xfId="30" applyNumberFormat="1" applyFont="1" applyBorder="1" applyAlignment="1" applyProtection="1">
      <alignment vertical="center"/>
      <protection/>
    </xf>
    <xf numFmtId="0" fontId="13" fillId="0" borderId="1" xfId="30" applyFont="1" applyBorder="1" applyAlignment="1">
      <alignment wrapText="1"/>
      <protection/>
    </xf>
    <xf numFmtId="49" fontId="13" fillId="0" borderId="1" xfId="30" applyNumberFormat="1" applyFont="1" applyBorder="1" applyAlignment="1">
      <alignment horizontal="center" wrapText="1"/>
      <protection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4" fillId="0" borderId="0" xfId="30" applyFont="1" applyBorder="1" applyAlignment="1" applyProtection="1">
      <alignment vertical="center" wrapText="1"/>
      <protection locked="0"/>
    </xf>
    <xf numFmtId="49" fontId="14" fillId="0" borderId="0" xfId="30" applyNumberFormat="1" applyFont="1" applyBorder="1" applyAlignment="1" applyProtection="1">
      <alignment horizontal="center" vertical="center" wrapText="1"/>
      <protection locked="0"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3" fillId="0" borderId="0" xfId="30" applyFont="1" applyBorder="1" applyProtection="1">
      <alignment/>
      <protection locked="0"/>
    </xf>
    <xf numFmtId="0" fontId="14" fillId="0" borderId="0" xfId="30" applyFont="1" applyBorder="1" applyAlignment="1" applyProtection="1">
      <alignment horizontal="left" wrapText="1"/>
      <protection locked="0"/>
    </xf>
    <xf numFmtId="49" fontId="14" fillId="0" borderId="0" xfId="30" applyNumberFormat="1" applyFont="1" applyBorder="1" applyAlignment="1" applyProtection="1">
      <alignment horizontal="center" wrapText="1"/>
      <protection locked="0"/>
    </xf>
    <xf numFmtId="0" fontId="14" fillId="0" borderId="0" xfId="30" applyFont="1" applyBorder="1" applyProtection="1">
      <alignment/>
      <protection locked="0"/>
    </xf>
    <xf numFmtId="0" fontId="13" fillId="0" borderId="0" xfId="26" applyFont="1" applyBorder="1">
      <alignment/>
      <protection/>
    </xf>
    <xf numFmtId="0" fontId="13" fillId="0" borderId="0" xfId="26" applyFont="1" applyBorder="1" applyProtection="1">
      <alignment/>
      <protection locked="0"/>
    </xf>
    <xf numFmtId="0" fontId="14" fillId="0" borderId="0" xfId="25" applyFont="1" applyBorder="1" applyAlignment="1" applyProtection="1">
      <alignment horizontal="left"/>
      <protection/>
    </xf>
    <xf numFmtId="0" fontId="14" fillId="0" borderId="0" xfId="25" applyFont="1" applyBorder="1" applyAlignment="1" applyProtection="1">
      <alignment horizontal="center"/>
      <protection/>
    </xf>
    <xf numFmtId="0" fontId="5" fillId="0" borderId="0" xfId="25" applyFont="1" applyBorder="1" applyAlignment="1" applyProtection="1">
      <alignment horizontal="left"/>
      <protection/>
    </xf>
    <xf numFmtId="0" fontId="13" fillId="0" borderId="0" xfId="25" applyFont="1" applyBorder="1" applyAlignment="1" applyProtection="1">
      <alignment vertical="top" wrapText="1"/>
      <protection/>
    </xf>
    <xf numFmtId="0" fontId="13" fillId="0" borderId="0" xfId="25" applyFont="1" applyBorder="1" applyAlignment="1" applyProtection="1">
      <alignment horizontal="center" vertical="top" wrapText="1"/>
      <protection/>
    </xf>
    <xf numFmtId="0" fontId="13" fillId="0" borderId="0" xfId="25" applyFont="1" applyBorder="1" applyProtection="1">
      <alignment/>
      <protection/>
    </xf>
    <xf numFmtId="0" fontId="14" fillId="0" borderId="0" xfId="25" applyFont="1" applyBorder="1" applyAlignment="1" applyProtection="1">
      <alignment vertical="top" wrapText="1"/>
      <protection/>
    </xf>
    <xf numFmtId="0" fontId="14" fillId="0" borderId="0" xfId="25" applyFont="1" applyBorder="1" applyAlignment="1" applyProtection="1">
      <alignment horizontal="left" vertical="center" wrapText="1"/>
      <protection/>
    </xf>
    <xf numFmtId="0" fontId="14" fillId="0" borderId="1" xfId="25" applyFont="1" applyBorder="1" applyAlignment="1" applyProtection="1">
      <alignment horizontal="center" vertical="center" wrapText="1"/>
      <protection/>
    </xf>
    <xf numFmtId="49" fontId="14" fillId="0" borderId="1" xfId="25" applyNumberFormat="1" applyFont="1" applyBorder="1" applyAlignment="1" applyProtection="1">
      <alignment horizontal="center" vertical="center" wrapText="1"/>
      <protection/>
    </xf>
    <xf numFmtId="0" fontId="14" fillId="0" borderId="0" xfId="26" applyFont="1" applyBorder="1">
      <alignment/>
      <protection/>
    </xf>
    <xf numFmtId="0" fontId="14" fillId="0" borderId="1" xfId="25" applyFont="1" applyBorder="1" applyAlignment="1" applyProtection="1">
      <alignment horizontal="center"/>
      <protection/>
    </xf>
    <xf numFmtId="0" fontId="14" fillId="0" borderId="1" xfId="25" applyFont="1" applyBorder="1" applyAlignment="1" applyProtection="1">
      <alignment wrapText="1"/>
      <protection/>
    </xf>
    <xf numFmtId="0" fontId="14" fillId="0" borderId="1" xfId="25" applyFont="1" applyBorder="1" applyAlignment="1" applyProtection="1">
      <alignment vertical="top" wrapText="1"/>
      <protection/>
    </xf>
    <xf numFmtId="49" fontId="14" fillId="2" borderId="1" xfId="25" applyNumberFormat="1" applyFont="1" applyFill="1" applyBorder="1" applyAlignment="1" applyProtection="1">
      <alignment vertical="top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6" applyFont="1" applyBorder="1" applyProtection="1">
      <alignment/>
      <protection/>
    </xf>
    <xf numFmtId="0" fontId="13" fillId="0" borderId="1" xfId="25" applyFont="1" applyBorder="1" applyAlignment="1" applyProtection="1">
      <alignment/>
      <protection/>
    </xf>
    <xf numFmtId="0" fontId="13" fillId="0" borderId="1" xfId="25" applyFont="1" applyBorder="1" applyAlignment="1" applyProtection="1">
      <alignment wrapText="1"/>
      <protection/>
    </xf>
    <xf numFmtId="49" fontId="13" fillId="0" borderId="1" xfId="25" applyNumberFormat="1" applyFont="1" applyBorder="1" applyAlignment="1" applyProtection="1">
      <alignment horizontal="center" vertical="center"/>
      <protection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1" fontId="13" fillId="3" borderId="1" xfId="25" applyNumberFormat="1" applyFont="1" applyFill="1" applyBorder="1" applyAlignment="1" applyProtection="1">
      <alignment horizontal="center" vertical="center"/>
      <protection locked="0"/>
    </xf>
    <xf numFmtId="0" fontId="13" fillId="0" borderId="0" xfId="26" applyFont="1" applyBorder="1" applyAlignment="1" applyProtection="1">
      <alignment/>
      <protection/>
    </xf>
    <xf numFmtId="0" fontId="13" fillId="0" borderId="0" xfId="26" applyFont="1" applyBorder="1" applyAlignment="1">
      <alignment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0" fontId="14" fillId="0" borderId="1" xfId="25" applyFont="1" applyBorder="1" applyProtection="1">
      <alignment/>
      <protection/>
    </xf>
    <xf numFmtId="0" fontId="14" fillId="0" borderId="1" xfId="25" applyFont="1" applyBorder="1" applyAlignment="1" applyProtection="1">
      <alignment horizontal="left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4" fillId="0" borderId="1" xfId="25" applyFont="1" applyBorder="1" applyAlignment="1" applyProtection="1">
      <alignment horizontal="left" vertical="center" wrapText="1"/>
      <protection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19" xfId="25" applyNumberFormat="1" applyFont="1" applyBorder="1" applyAlignment="1" applyProtection="1">
      <alignment horizontal="center" vertical="center" wrapText="1"/>
      <protection/>
    </xf>
    <xf numFmtId="0" fontId="15" fillId="0" borderId="19" xfId="25" applyFont="1" applyBorder="1" applyAlignment="1" applyProtection="1">
      <alignment vertical="center" wrapText="1"/>
      <protection/>
    </xf>
    <xf numFmtId="0" fontId="13" fillId="0" borderId="19" xfId="25" applyFont="1" applyFill="1" applyBorder="1" applyAlignment="1" applyProtection="1">
      <alignment horizontal="center" vertical="center" wrapText="1"/>
      <protection/>
    </xf>
    <xf numFmtId="0" fontId="15" fillId="0" borderId="19" xfId="25" applyFont="1" applyBorder="1" applyAlignment="1" applyProtection="1">
      <alignment horizontal="center" vertical="center" wrapText="1"/>
      <protection/>
    </xf>
    <xf numFmtId="0" fontId="14" fillId="0" borderId="8" xfId="25" applyFont="1" applyBorder="1" applyAlignment="1" applyProtection="1">
      <alignment vertical="top" wrapText="1"/>
      <protection/>
    </xf>
    <xf numFmtId="49" fontId="13" fillId="2" borderId="8" xfId="25" applyNumberFormat="1" applyFont="1" applyFill="1" applyBorder="1" applyAlignment="1" applyProtection="1">
      <alignment horizontal="center" vertical="center" wrapText="1"/>
      <protection/>
    </xf>
    <xf numFmtId="1" fontId="13" fillId="2" borderId="15" xfId="25" applyNumberFormat="1" applyFont="1" applyFill="1" applyBorder="1" applyAlignment="1" applyProtection="1">
      <alignment vertical="center" wrapText="1"/>
      <protection/>
    </xf>
    <xf numFmtId="1" fontId="13" fillId="2" borderId="15" xfId="25" applyNumberFormat="1" applyFont="1" applyFill="1" applyBorder="1" applyAlignment="1" applyProtection="1">
      <alignment horizontal="center" vertical="center" wrapText="1"/>
      <protection/>
    </xf>
    <xf numFmtId="1" fontId="13" fillId="2" borderId="15" xfId="25" applyNumberFormat="1" applyFont="1" applyFill="1" applyBorder="1" applyAlignment="1" applyProtection="1">
      <alignment horizontal="left" vertical="center" wrapText="1"/>
      <protection/>
    </xf>
    <xf numFmtId="1" fontId="13" fillId="2" borderId="26" xfId="25" applyNumberFormat="1" applyFont="1" applyFill="1" applyBorder="1" applyAlignment="1" applyProtection="1">
      <alignment horizontal="center" vertical="center" wrapText="1"/>
      <protection/>
    </xf>
    <xf numFmtId="0" fontId="20" fillId="0" borderId="1" xfId="25" applyFont="1" applyBorder="1" applyAlignment="1" applyProtection="1">
      <alignment vertical="top"/>
      <protection/>
    </xf>
    <xf numFmtId="49" fontId="13" fillId="0" borderId="21" xfId="25" applyNumberFormat="1" applyFont="1" applyBorder="1" applyAlignment="1" applyProtection="1">
      <alignment horizontal="center" vertical="center" wrapText="1"/>
      <protection/>
    </xf>
    <xf numFmtId="0" fontId="13" fillId="0" borderId="21" xfId="25" applyFont="1" applyBorder="1" applyAlignment="1" applyProtection="1">
      <alignment vertical="center" wrapText="1"/>
      <protection/>
    </xf>
    <xf numFmtId="0" fontId="13" fillId="0" borderId="21" xfId="25" applyFont="1" applyFill="1" applyBorder="1" applyAlignment="1" applyProtection="1">
      <alignment horizontal="center" vertical="center" wrapText="1"/>
      <protection/>
    </xf>
    <xf numFmtId="0" fontId="13" fillId="0" borderId="21" xfId="25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top"/>
      <protection/>
    </xf>
    <xf numFmtId="1" fontId="13" fillId="6" borderId="1" xfId="25" applyNumberFormat="1" applyFont="1" applyFill="1" applyBorder="1" applyAlignment="1" applyProtection="1">
      <alignment vertical="center" wrapText="1"/>
      <protection locked="0"/>
    </xf>
    <xf numFmtId="0" fontId="21" fillId="0" borderId="0" xfId="26" applyFont="1" applyBorder="1" applyProtection="1">
      <alignment/>
      <protection/>
    </xf>
    <xf numFmtId="0" fontId="21" fillId="0" borderId="0" xfId="26" applyFont="1" applyBorder="1">
      <alignment/>
      <protection/>
    </xf>
    <xf numFmtId="1" fontId="14" fillId="0" borderId="1" xfId="25" applyNumberFormat="1" applyFont="1" applyBorder="1" applyAlignment="1" applyProtection="1">
      <alignment vertical="center" wrapText="1"/>
      <protection/>
    </xf>
    <xf numFmtId="0" fontId="13" fillId="0" borderId="0" xfId="25" applyFont="1" applyBorder="1" applyProtection="1">
      <alignment/>
      <protection locked="0"/>
    </xf>
    <xf numFmtId="1" fontId="13" fillId="0" borderId="0" xfId="25" applyNumberFormat="1" applyFont="1" applyBorder="1" applyAlignment="1" applyProtection="1">
      <alignment vertical="center" wrapText="1"/>
      <protection locked="0"/>
    </xf>
    <xf numFmtId="1" fontId="13" fillId="0" borderId="0" xfId="25" applyNumberFormat="1" applyFont="1" applyBorder="1" applyAlignment="1" applyProtection="1">
      <alignment horizontal="left" vertical="center" wrapText="1"/>
      <protection locked="0"/>
    </xf>
    <xf numFmtId="0" fontId="13" fillId="0" borderId="0" xfId="25" applyFont="1" applyBorder="1" applyAlignment="1" applyProtection="1">
      <alignment vertical="center" wrapText="1"/>
      <protection locked="0"/>
    </xf>
    <xf numFmtId="0" fontId="13" fillId="0" borderId="0" xfId="25" applyFont="1" applyBorder="1" applyAlignment="1" applyProtection="1">
      <alignment horizontal="left" vertical="center" wrapText="1"/>
      <protection locked="0"/>
    </xf>
    <xf numFmtId="0" fontId="14" fillId="0" borderId="0" xfId="25" applyFont="1" applyBorder="1" applyProtection="1">
      <alignment/>
      <protection locked="0"/>
    </xf>
    <xf numFmtId="0" fontId="13" fillId="0" borderId="0" xfId="25" applyFont="1" applyBorder="1" applyAlignment="1" applyProtection="1">
      <alignment/>
      <protection locked="0"/>
    </xf>
    <xf numFmtId="49" fontId="13" fillId="0" borderId="0" xfId="26" applyNumberFormat="1" applyFont="1" applyBorder="1">
      <alignment/>
      <protection/>
    </xf>
    <xf numFmtId="49" fontId="14" fillId="0" borderId="0" xfId="22" applyNumberFormat="1" applyFont="1" applyBorder="1" applyAlignment="1" applyProtection="1">
      <alignment horizontal="center" vertical="center" wrapText="1"/>
      <protection/>
    </xf>
    <xf numFmtId="0" fontId="13" fillId="0" borderId="0" xfId="22" applyFont="1" applyBorder="1" applyAlignment="1">
      <alignment horizontal="center" vertical="center" wrapText="1"/>
      <protection/>
    </xf>
    <xf numFmtId="0" fontId="14" fillId="0" borderId="0" xfId="22" applyFont="1" applyBorder="1" applyAlignment="1" applyProtection="1">
      <alignment horizontal="center" vertical="center"/>
      <protection/>
    </xf>
    <xf numFmtId="49" fontId="14" fillId="0" borderId="0" xfId="22" applyNumberFormat="1" applyFont="1" applyBorder="1" applyAlignment="1" applyProtection="1">
      <alignment horizontal="center" vertical="center"/>
      <protection/>
    </xf>
    <xf numFmtId="1" fontId="14" fillId="0" borderId="0" xfId="22" applyNumberFormat="1" applyFont="1" applyBorder="1" applyAlignment="1" applyProtection="1">
      <alignment horizontal="center" vertical="center"/>
      <protection/>
    </xf>
    <xf numFmtId="1" fontId="13" fillId="0" borderId="0" xfId="26" applyNumberFormat="1" applyFont="1" applyBorder="1" applyProtection="1">
      <alignment/>
      <protection/>
    </xf>
    <xf numFmtId="0" fontId="13" fillId="0" borderId="0" xfId="22" applyFont="1" applyBorder="1" applyAlignment="1">
      <alignment/>
      <protection/>
    </xf>
    <xf numFmtId="0" fontId="14" fillId="0" borderId="0" xfId="25" applyFont="1" applyBorder="1" applyAlignment="1" applyProtection="1">
      <alignment horizontal="left" vertical="top"/>
      <protection/>
    </xf>
    <xf numFmtId="1" fontId="13" fillId="0" borderId="0" xfId="26" applyNumberFormat="1" applyFont="1" applyBorder="1" applyProtection="1">
      <alignment/>
      <protection locked="0"/>
    </xf>
    <xf numFmtId="0" fontId="13" fillId="0" borderId="0" xfId="25" applyFont="1" applyBorder="1" applyAlignment="1">
      <alignment horizontal="center"/>
      <protection/>
    </xf>
    <xf numFmtId="1" fontId="14" fillId="0" borderId="0" xfId="25" applyNumberFormat="1" applyFont="1" applyBorder="1" applyAlignment="1" applyProtection="1">
      <alignment vertical="top" wrapText="1"/>
      <protection/>
    </xf>
    <xf numFmtId="1" fontId="13" fillId="0" borderId="0" xfId="25" applyNumberFormat="1" applyFont="1" applyBorder="1" applyAlignment="1" applyProtection="1">
      <alignment vertical="top" wrapText="1"/>
      <protection locked="0"/>
    </xf>
    <xf numFmtId="1" fontId="13" fillId="0" borderId="0" xfId="25" applyNumberFormat="1" applyFont="1" applyBorder="1" applyAlignment="1">
      <alignment vertical="top" wrapText="1"/>
      <protection/>
    </xf>
    <xf numFmtId="0" fontId="14" fillId="0" borderId="0" xfId="22" applyFont="1" applyBorder="1" applyAlignment="1" applyProtection="1">
      <alignment horizontal="left" vertical="center" wrapText="1"/>
      <protection/>
    </xf>
    <xf numFmtId="49" fontId="14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0" fontId="14" fillId="0" borderId="0" xfId="22" applyFont="1" applyBorder="1" applyProtection="1">
      <alignment/>
      <protection/>
    </xf>
    <xf numFmtId="0" fontId="14" fillId="0" borderId="8" xfId="22" applyFont="1" applyBorder="1" applyAlignment="1" applyProtection="1">
      <alignment horizontal="center" vertical="center" wrapText="1"/>
      <protection/>
    </xf>
    <xf numFmtId="49" fontId="14" fillId="0" borderId="19" xfId="22" applyNumberFormat="1" applyFont="1" applyBorder="1" applyAlignment="1" applyProtection="1">
      <alignment horizontal="center" vertical="center" wrapText="1"/>
      <protection/>
    </xf>
    <xf numFmtId="1" fontId="14" fillId="0" borderId="26" xfId="22" applyNumberFormat="1" applyFont="1" applyBorder="1" applyAlignment="1" applyProtection="1">
      <alignment horizontal="center" vertical="center" wrapText="1"/>
      <protection/>
    </xf>
    <xf numFmtId="0" fontId="14" fillId="0" borderId="1" xfId="22" applyFont="1" applyBorder="1" applyAlignment="1" applyProtection="1">
      <alignment horizontal="center" vertical="center" wrapText="1"/>
      <protection/>
    </xf>
    <xf numFmtId="0" fontId="14" fillId="0" borderId="0" xfId="26" applyFont="1" applyBorder="1" applyProtection="1">
      <alignment/>
      <protection/>
    </xf>
    <xf numFmtId="49" fontId="14" fillId="0" borderId="21" xfId="22" applyNumberFormat="1" applyFont="1" applyBorder="1" applyAlignment="1" applyProtection="1">
      <alignment horizontal="center" vertical="center" wrapText="1"/>
      <protection/>
    </xf>
    <xf numFmtId="0" fontId="14" fillId="0" borderId="1" xfId="22" applyFont="1" applyBorder="1" applyAlignment="1" applyProtection="1">
      <alignment horizontal="left" vertical="center" wrapText="1"/>
      <protection/>
    </xf>
    <xf numFmtId="0" fontId="14" fillId="0" borderId="1" xfId="22" applyFont="1" applyBorder="1" applyProtection="1">
      <alignment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0" xfId="22" applyFont="1" applyBorder="1" applyProtection="1">
      <alignment/>
      <protection/>
    </xf>
    <xf numFmtId="49" fontId="14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49" fontId="14" fillId="0" borderId="1" xfId="22" applyNumberFormat="1" applyFont="1" applyBorder="1" applyAlignment="1" applyProtection="1">
      <alignment horizontal="lef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4" fillId="0" borderId="26" xfId="22" applyFont="1" applyBorder="1" applyAlignment="1" applyProtection="1">
      <alignment horizontal="center" vertical="center" wrapText="1"/>
      <protection/>
    </xf>
    <xf numFmtId="0" fontId="14" fillId="0" borderId="1" xfId="22" applyFont="1" applyBorder="1" applyAlignment="1" applyProtection="1">
      <alignment horizontal="center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1" fontId="13" fillId="4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4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49" fontId="20" fillId="0" borderId="1" xfId="22" applyNumberFormat="1" applyFont="1" applyBorder="1" applyAlignment="1" applyProtection="1">
      <alignment horizontal="center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4" fillId="0" borderId="0" xfId="22" applyFont="1" applyBorder="1" applyAlignment="1" applyProtection="1">
      <alignment horizontal="center"/>
      <protection/>
    </xf>
    <xf numFmtId="0" fontId="14" fillId="0" borderId="0" xfId="26" applyFont="1" applyBorder="1" applyAlignment="1" applyProtection="1">
      <alignment horizontal="center"/>
      <protection/>
    </xf>
    <xf numFmtId="0" fontId="14" fillId="0" borderId="0" xfId="26" applyFont="1" applyBorder="1" applyAlignment="1">
      <alignment horizontal="center"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left" vertical="center" wrapText="1"/>
      <protection locked="0"/>
    </xf>
    <xf numFmtId="49" fontId="13" fillId="0" borderId="0" xfId="22" applyNumberFormat="1" applyFont="1" applyBorder="1" applyAlignment="1" applyProtection="1">
      <alignment horizontal="left" vertical="center" wrapText="1"/>
      <protection locked="0"/>
    </xf>
    <xf numFmtId="0" fontId="13" fillId="0" borderId="0" xfId="22" applyFont="1" applyBorder="1" applyProtection="1">
      <alignment/>
      <protection locked="0"/>
    </xf>
    <xf numFmtId="49" fontId="13" fillId="0" borderId="0" xfId="26" applyNumberFormat="1" applyFont="1" applyBorder="1" applyProtection="1">
      <alignment/>
      <protection/>
    </xf>
    <xf numFmtId="0" fontId="13" fillId="0" borderId="0" xfId="23" applyFont="1" applyBorder="1" applyAlignment="1" applyProtection="1">
      <alignment vertical="center" wrapText="1"/>
      <protection locked="0"/>
    </xf>
    <xf numFmtId="49" fontId="13" fillId="0" borderId="0" xfId="23" applyNumberFormat="1" applyFont="1" applyBorder="1" applyAlignment="1" applyProtection="1">
      <alignment vertical="center" wrapText="1"/>
      <protection locked="0"/>
    </xf>
    <xf numFmtId="0" fontId="14" fillId="0" borderId="0" xfId="23" applyFont="1" applyBorder="1" applyAlignment="1" applyProtection="1">
      <alignment vertical="center" wrapText="1"/>
      <protection locked="0"/>
    </xf>
    <xf numFmtId="0" fontId="14" fillId="0" borderId="0" xfId="23" applyFont="1" applyBorder="1" applyProtection="1">
      <alignment/>
      <protection locked="0"/>
    </xf>
    <xf numFmtId="0" fontId="14" fillId="0" borderId="0" xfId="23" applyFont="1" applyBorder="1" applyAlignment="1" applyProtection="1">
      <alignment horizontal="center" vertical="center" wrapText="1"/>
      <protection locked="0"/>
    </xf>
    <xf numFmtId="0" fontId="14" fillId="0" borderId="0" xfId="25" applyFont="1" applyBorder="1" applyAlignment="1" applyProtection="1">
      <alignment vertical="top"/>
      <protection/>
    </xf>
    <xf numFmtId="0" fontId="7" fillId="0" borderId="0" xfId="25" applyFont="1" applyBorder="1" applyAlignment="1" applyProtection="1">
      <alignment horizontal="left"/>
      <protection/>
    </xf>
    <xf numFmtId="49" fontId="14" fillId="0" borderId="0" xfId="25" applyNumberFormat="1" applyFont="1" applyBorder="1" applyAlignment="1" applyProtection="1">
      <alignment vertical="top" wrapText="1"/>
      <protection/>
    </xf>
    <xf numFmtId="0" fontId="14" fillId="0" borderId="8" xfId="23" applyFont="1" applyBorder="1" applyAlignment="1" applyProtection="1">
      <alignment horizontal="center" vertical="center" wrapText="1"/>
      <protection/>
    </xf>
    <xf numFmtId="49" fontId="14" fillId="0" borderId="19" xfId="23" applyNumberFormat="1" applyFont="1" applyBorder="1" applyAlignment="1" applyProtection="1">
      <alignment horizontal="center" vertical="center" wrapText="1"/>
      <protection/>
    </xf>
    <xf numFmtId="0" fontId="14" fillId="0" borderId="1" xfId="23" applyFont="1" applyBorder="1" applyAlignment="1" applyProtection="1">
      <alignment horizontal="center" vertical="center" wrapText="1"/>
      <protection/>
    </xf>
    <xf numFmtId="49" fontId="14" fillId="0" borderId="27" xfId="23" applyNumberFormat="1" applyFont="1" applyBorder="1" applyAlignment="1" applyProtection="1">
      <alignment horizontal="center" vertical="center" wrapText="1"/>
      <protection/>
    </xf>
    <xf numFmtId="0" fontId="14" fillId="0" borderId="19" xfId="23" applyFont="1" applyBorder="1" applyAlignment="1" applyProtection="1">
      <alignment horizontal="center" vertical="center" wrapText="1"/>
      <protection/>
    </xf>
    <xf numFmtId="0" fontId="14" fillId="0" borderId="26" xfId="23" applyFont="1" applyBorder="1" applyAlignment="1" applyProtection="1">
      <alignment horizontal="center" vertical="center" wrapText="1"/>
      <protection/>
    </xf>
    <xf numFmtId="175" fontId="14" fillId="0" borderId="1" xfId="17" applyFont="1" applyFill="1" applyBorder="1" applyAlignment="1" applyProtection="1">
      <alignment horizontal="center" vertical="center" wrapText="1"/>
      <protection/>
    </xf>
    <xf numFmtId="49" fontId="14" fillId="0" borderId="21" xfId="23" applyNumberFormat="1" applyFont="1" applyBorder="1" applyAlignment="1" applyProtection="1">
      <alignment horizontal="center" vertical="center" wrapText="1"/>
      <protection/>
    </xf>
    <xf numFmtId="0" fontId="14" fillId="0" borderId="21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1" xfId="23" applyNumberFormat="1" applyFont="1" applyBorder="1" applyAlignment="1" applyProtection="1">
      <alignment horizontal="center" vertical="center" wrapText="1"/>
      <protection/>
    </xf>
    <xf numFmtId="0" fontId="13" fillId="0" borderId="21" xfId="23" applyFont="1" applyBorder="1" applyAlignment="1" applyProtection="1">
      <alignment horizontal="center" vertical="center" wrapText="1"/>
      <protection/>
    </xf>
    <xf numFmtId="0" fontId="14" fillId="0" borderId="1" xfId="23" applyFont="1" applyBorder="1" applyAlignment="1" applyProtection="1">
      <alignment horizontal="left" vertical="center" wrapText="1"/>
      <protection/>
    </xf>
    <xf numFmtId="49" fontId="14" fillId="0" borderId="1" xfId="23" applyNumberFormat="1" applyFont="1" applyBorder="1" applyAlignment="1" applyProtection="1">
      <alignment horizontal="left" vertical="center" wrapText="1"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1" fontId="7" fillId="3" borderId="8" xfId="27" applyNumberFormat="1" applyFont="1" applyFill="1" applyBorder="1" applyAlignment="1" applyProtection="1">
      <alignment horizontal="center" vertical="top" wrapText="1"/>
      <protection locked="0"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3" applyNumberFormat="1" applyFont="1" applyBorder="1" applyAlignment="1" applyProtection="1">
      <alignment horizontal="center" vertical="center" wrapText="1"/>
      <protection/>
    </xf>
    <xf numFmtId="1" fontId="13" fillId="4" borderId="1" xfId="23" applyNumberFormat="1" applyFont="1" applyFill="1" applyBorder="1" applyAlignment="1" applyProtection="1">
      <alignment horizontal="center" vertical="center" wrapText="1"/>
      <protection locked="0"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4" fillId="0" borderId="1" xfId="23" applyNumberFormat="1" applyFont="1" applyBorder="1" applyAlignment="1" applyProtection="1">
      <alignment horizontal="center" vertical="center" wrapText="1"/>
      <protection/>
    </xf>
    <xf numFmtId="1" fontId="13" fillId="3" borderId="1" xfId="26" applyNumberFormat="1" applyFont="1" applyFill="1" applyBorder="1" applyAlignment="1" applyProtection="1">
      <alignment horizontal="center"/>
      <protection locked="0"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4" fillId="0" borderId="0" xfId="23" applyFont="1" applyBorder="1" applyAlignment="1" applyProtection="1">
      <alignment horizontal="right" vertical="center" wrapText="1"/>
      <protection/>
    </xf>
    <xf numFmtId="49" fontId="14" fillId="0" borderId="0" xfId="23" applyNumberFormat="1" applyFont="1" applyBorder="1" applyAlignment="1" applyProtection="1">
      <alignment horizontal="righ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vertical="center" wrapText="1"/>
      <protection locked="0"/>
    </xf>
    <xf numFmtId="0" fontId="14" fillId="0" borderId="0" xfId="23" applyFont="1" applyBorder="1" applyAlignment="1" applyProtection="1">
      <alignment horizontal="left" vertical="center" wrapText="1"/>
      <protection locked="0"/>
    </xf>
    <xf numFmtId="0" fontId="5" fillId="0" borderId="0" xfId="26" applyFont="1" applyBorder="1">
      <alignment/>
      <protection/>
    </xf>
    <xf numFmtId="49" fontId="5" fillId="0" borderId="0" xfId="26" applyNumberFormat="1" applyFont="1" applyBorder="1">
      <alignment/>
      <protection/>
    </xf>
    <xf numFmtId="0" fontId="5" fillId="0" borderId="0" xfId="24" applyFont="1" applyBorder="1" applyAlignment="1">
      <alignment horizontal="left" vertical="center" wrapText="1"/>
      <protection/>
    </xf>
    <xf numFmtId="49" fontId="5" fillId="0" borderId="0" xfId="24" applyNumberFormat="1" applyFont="1" applyBorder="1" applyAlignment="1">
      <alignment horizontal="left" vertical="center" wrapText="1"/>
      <protection/>
    </xf>
    <xf numFmtId="49" fontId="12" fillId="0" borderId="0" xfId="24" applyNumberFormat="1" applyFont="1" applyBorder="1" applyAlignment="1">
      <alignment horizontal="center" vertical="center" wrapText="1"/>
      <protection/>
    </xf>
    <xf numFmtId="0" fontId="12" fillId="0" borderId="0" xfId="24" applyNumberFormat="1" applyFont="1" applyBorder="1" applyAlignment="1">
      <alignment horizontal="center" vertical="center" wrapText="1"/>
      <protection/>
    </xf>
    <xf numFmtId="0" fontId="12" fillId="0" borderId="0" xfId="25" applyFont="1" applyBorder="1" applyAlignment="1">
      <alignment vertical="top"/>
      <protection/>
    </xf>
    <xf numFmtId="0" fontId="7" fillId="0" borderId="0" xfId="27" applyFont="1" applyBorder="1" applyAlignment="1" applyProtection="1">
      <alignment horizontal="right" vertical="top"/>
      <protection locked="0"/>
    </xf>
    <xf numFmtId="0" fontId="12" fillId="0" borderId="0" xfId="24" applyNumberFormat="1" applyFont="1" applyBorder="1" applyAlignment="1" applyProtection="1">
      <alignment horizontal="center" vertical="center" wrapText="1"/>
      <protection locked="0"/>
    </xf>
    <xf numFmtId="0" fontId="5" fillId="0" borderId="0" xfId="25" applyNumberFormat="1" applyFont="1" applyBorder="1" applyAlignment="1">
      <alignment horizontal="center"/>
      <protection/>
    </xf>
    <xf numFmtId="0" fontId="7" fillId="0" borderId="0" xfId="27" applyFont="1" applyBorder="1" applyAlignment="1" applyProtection="1">
      <alignment horizontal="right" vertical="top" wrapText="1"/>
      <protection locked="0"/>
    </xf>
    <xf numFmtId="0" fontId="5" fillId="0" borderId="0" xfId="25" applyFont="1" applyBorder="1" applyAlignment="1" applyProtection="1">
      <alignment horizontal="center"/>
      <protection locked="0"/>
    </xf>
    <xf numFmtId="0" fontId="5" fillId="0" borderId="0" xfId="25" applyFont="1" applyBorder="1" applyAlignment="1">
      <alignment horizontal="center"/>
      <protection/>
    </xf>
    <xf numFmtId="0" fontId="5" fillId="0" borderId="0" xfId="26" applyFont="1" applyBorder="1" applyAlignment="1">
      <alignment/>
      <protection/>
    </xf>
    <xf numFmtId="49" fontId="12" fillId="0" borderId="0" xfId="25" applyNumberFormat="1" applyFont="1" applyBorder="1" applyAlignment="1">
      <alignment vertical="top"/>
      <protection/>
    </xf>
    <xf numFmtId="0" fontId="5" fillId="0" borderId="0" xfId="25" applyFont="1" applyBorder="1" applyAlignment="1">
      <alignment vertical="top"/>
      <protection/>
    </xf>
    <xf numFmtId="0" fontId="12" fillId="0" borderId="0" xfId="25" applyFont="1" applyBorder="1" applyAlignment="1">
      <alignment horizontal="right" vertical="top"/>
      <protection/>
    </xf>
    <xf numFmtId="0" fontId="12" fillId="0" borderId="1" xfId="24" applyFont="1" applyBorder="1" applyAlignment="1">
      <alignment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0" fontId="12" fillId="0" borderId="1" xfId="24" applyFont="1" applyBorder="1" applyAlignment="1">
      <alignment horizontal="center" vertical="center" wrapText="1"/>
      <protection/>
    </xf>
    <xf numFmtId="0" fontId="12" fillId="0" borderId="0" xfId="26" applyFont="1" applyBorder="1">
      <alignment/>
      <protection/>
    </xf>
    <xf numFmtId="0" fontId="12" fillId="0" borderId="1" xfId="24" applyFont="1" applyBorder="1" applyAlignment="1">
      <alignment horizontal="left" vertical="center" wrapText="1"/>
      <protection/>
    </xf>
    <xf numFmtId="49" fontId="12" fillId="0" borderId="1" xfId="24" applyNumberFormat="1" applyFont="1" applyBorder="1" applyAlignment="1">
      <alignment horizontal="left" vertical="center" wrapText="1"/>
      <protection/>
    </xf>
    <xf numFmtId="1" fontId="5" fillId="0" borderId="1" xfId="24" applyNumberFormat="1" applyFont="1" applyBorder="1" applyAlignment="1">
      <alignment horizontal="righ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0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0" fontId="5" fillId="0" borderId="0" xfId="26" applyFont="1" applyBorder="1" applyProtection="1">
      <alignment/>
      <protection/>
    </xf>
    <xf numFmtId="49" fontId="20" fillId="0" borderId="1" xfId="24" applyNumberFormat="1" applyFont="1" applyBorder="1" applyAlignment="1">
      <alignment horizontal="center" vertical="center" wrapText="1"/>
      <protection/>
    </xf>
    <xf numFmtId="0" fontId="10" fillId="0" borderId="1" xfId="24" applyFont="1" applyBorder="1" applyAlignment="1">
      <alignment horizontal="left" vertical="center" wrapText="1"/>
      <protection/>
    </xf>
    <xf numFmtId="0" fontId="12" fillId="0" borderId="0" xfId="24" applyFont="1" applyBorder="1" applyAlignment="1">
      <alignment horizontal="left" vertical="center" wrapText="1"/>
      <protection/>
    </xf>
    <xf numFmtId="49" fontId="12" fillId="0" borderId="0" xfId="24" applyNumberFormat="1" applyFont="1" applyBorder="1" applyAlignment="1">
      <alignment horizontal="left" vertical="center" wrapText="1"/>
      <protection/>
    </xf>
    <xf numFmtId="0" fontId="12" fillId="0" borderId="0" xfId="24" applyFont="1" applyBorder="1" applyProtection="1">
      <alignment/>
      <protection locked="0"/>
    </xf>
    <xf numFmtId="49" fontId="12" fillId="0" borderId="0" xfId="24" applyNumberFormat="1" applyFont="1" applyBorder="1" applyProtection="1">
      <alignment/>
      <protection locked="0"/>
    </xf>
    <xf numFmtId="0" fontId="5" fillId="0" borderId="0" xfId="24" applyFont="1" applyBorder="1">
      <alignment/>
      <protection/>
    </xf>
    <xf numFmtId="49" fontId="5" fillId="0" borderId="0" xfId="24" applyNumberFormat="1" applyFont="1" applyBorder="1">
      <alignment/>
      <protection/>
    </xf>
    <xf numFmtId="0" fontId="14" fillId="0" borderId="8" xfId="30" applyFont="1" applyBorder="1" applyAlignment="1">
      <alignment horizontal="center" vertical="center" wrapText="1"/>
      <protection/>
    </xf>
    <xf numFmtId="0" fontId="14" fillId="0" borderId="1" xfId="30" applyFont="1" applyBorder="1" applyAlignment="1">
      <alignment horizontal="center" vertical="center" wrapText="1"/>
      <protection/>
    </xf>
    <xf numFmtId="0" fontId="14" fillId="0" borderId="0" xfId="30" applyFont="1" applyBorder="1" applyAlignment="1">
      <alignment horizontal="center" wrapText="1"/>
      <protection/>
    </xf>
    <xf numFmtId="0" fontId="14" fillId="0" borderId="0" xfId="27" applyNumberFormat="1" applyFont="1" applyBorder="1" applyAlignment="1" applyProtection="1">
      <alignment horizontal="left" vertical="top" wrapText="1"/>
      <protection/>
    </xf>
    <xf numFmtId="0" fontId="7" fillId="0" borderId="0" xfId="30" applyFont="1" applyBorder="1" applyAlignment="1" applyProtection="1">
      <alignment horizontal="left"/>
      <protection/>
    </xf>
    <xf numFmtId="0" fontId="7" fillId="0" borderId="0" xfId="30" applyFont="1" applyBorder="1" applyAlignment="1" applyProtection="1">
      <alignment horizontal="right"/>
      <protection/>
    </xf>
    <xf numFmtId="0" fontId="14" fillId="0" borderId="0" xfId="25" applyFont="1" applyBorder="1" applyAlignment="1" applyProtection="1">
      <alignment horizontal="center"/>
      <protection locked="0"/>
    </xf>
    <xf numFmtId="0" fontId="13" fillId="0" borderId="0" xfId="25" applyFont="1" applyBorder="1" applyAlignment="1" applyProtection="1">
      <alignment horizontal="center"/>
      <protection locked="0"/>
    </xf>
    <xf numFmtId="0" fontId="14" fillId="0" borderId="0" xfId="25" applyFont="1" applyBorder="1" applyAlignment="1" applyProtection="1">
      <alignment horizontal="left"/>
      <protection locked="0"/>
    </xf>
    <xf numFmtId="0" fontId="7" fillId="0" borderId="27" xfId="27" applyFont="1" applyBorder="1" applyAlignment="1" applyProtection="1">
      <alignment horizontal="right" vertical="top" wrapText="1"/>
      <protection locked="0"/>
    </xf>
    <xf numFmtId="0" fontId="6" fillId="0" borderId="0" xfId="27" applyFont="1" applyBorder="1" applyAlignment="1" applyProtection="1">
      <alignment vertical="top" wrapText="1"/>
      <protection locked="0"/>
    </xf>
    <xf numFmtId="0" fontId="6" fillId="0" borderId="0" xfId="27" applyFont="1" applyBorder="1" applyAlignment="1" applyProtection="1">
      <alignment horizontal="left" vertical="top" wrapText="1"/>
      <protection locked="0"/>
    </xf>
    <xf numFmtId="173" fontId="13" fillId="0" borderId="13" xfId="27" applyNumberFormat="1" applyFont="1" applyBorder="1" applyAlignment="1" applyProtection="1">
      <alignment horizontal="left" vertical="top" wrapText="1"/>
      <protection/>
    </xf>
    <xf numFmtId="0" fontId="14" fillId="0" borderId="0" xfId="29" applyFont="1" applyBorder="1" applyAlignment="1" applyProtection="1">
      <alignment horizontal="left" wrapText="1"/>
      <protection/>
    </xf>
    <xf numFmtId="0" fontId="14" fillId="0" borderId="0" xfId="0" applyFont="1" applyBorder="1" applyAlignment="1" applyProtection="1">
      <alignment horizontal="left" vertical="top"/>
      <protection locked="0"/>
    </xf>
    <xf numFmtId="1" fontId="13" fillId="0" borderId="0" xfId="29" applyNumberFormat="1" applyFont="1" applyBorder="1" applyAlignment="1" applyProtection="1">
      <alignment horizontal="left"/>
      <protection locked="0"/>
    </xf>
    <xf numFmtId="0" fontId="14" fillId="0" borderId="0" xfId="29" applyFont="1" applyBorder="1" applyAlignment="1" applyProtection="1">
      <alignment horizontal="center" vertical="center" wrapText="1"/>
      <protection/>
    </xf>
    <xf numFmtId="0" fontId="14" fillId="0" borderId="0" xfId="27" applyFont="1" applyBorder="1" applyAlignment="1" applyProtection="1">
      <alignment horizontal="left" vertical="top" wrapText="1"/>
      <protection/>
    </xf>
    <xf numFmtId="0" fontId="5" fillId="0" borderId="0" xfId="29" applyFont="1" applyBorder="1" applyAlignment="1" applyProtection="1">
      <alignment horizontal="left" wrapText="1"/>
      <protection/>
    </xf>
    <xf numFmtId="0" fontId="14" fillId="0" borderId="0" xfId="28" applyFont="1" applyBorder="1" applyAlignment="1" applyProtection="1">
      <alignment horizontal="center" vertical="center" wrapText="1"/>
      <protection locked="0"/>
    </xf>
    <xf numFmtId="0" fontId="13" fillId="0" borderId="0" xfId="28" applyFont="1" applyFill="1" applyBorder="1" applyAlignment="1" applyProtection="1">
      <alignment horizontal="center" wrapText="1"/>
      <protection locked="0"/>
    </xf>
    <xf numFmtId="0" fontId="14" fillId="0" borderId="0" xfId="30" applyFont="1" applyBorder="1" applyAlignment="1" applyProtection="1">
      <alignment horizontal="left" vertical="center" wrapText="1"/>
      <protection locked="0"/>
    </xf>
    <xf numFmtId="0" fontId="14" fillId="0" borderId="0" xfId="30" applyFont="1" applyBorder="1" applyAlignment="1" applyProtection="1">
      <alignment horizontal="left"/>
      <protection locked="0"/>
    </xf>
    <xf numFmtId="174" fontId="14" fillId="0" borderId="13" xfId="27" applyNumberFormat="1" applyFont="1" applyBorder="1" applyAlignment="1" applyProtection="1">
      <alignment horizontal="left" vertical="top" wrapText="1"/>
      <protection/>
    </xf>
    <xf numFmtId="0" fontId="14" fillId="0" borderId="26" xfId="30" applyFont="1" applyBorder="1" applyAlignment="1">
      <alignment horizontal="center" vertical="center" wrapText="1"/>
      <protection/>
    </xf>
    <xf numFmtId="0" fontId="14" fillId="0" borderId="1" xfId="25" applyFont="1" applyBorder="1" applyAlignment="1" applyProtection="1">
      <alignment horizontal="center" vertical="center" wrapText="1"/>
      <protection/>
    </xf>
    <xf numFmtId="0" fontId="14" fillId="0" borderId="1" xfId="25" applyFont="1" applyBorder="1" applyAlignment="1" applyProtection="1">
      <alignment horizontal="center"/>
      <protection/>
    </xf>
    <xf numFmtId="0" fontId="13" fillId="0" borderId="0" xfId="25" applyFont="1" applyBorder="1" applyAlignment="1" applyProtection="1">
      <alignment horizontal="right" vertical="top" wrapText="1"/>
      <protection/>
    </xf>
    <xf numFmtId="49" fontId="14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0" xfId="25" applyFont="1" applyBorder="1" applyAlignment="1" applyProtection="1">
      <alignment horizontal="left"/>
      <protection/>
    </xf>
    <xf numFmtId="0" fontId="14" fillId="0" borderId="0" xfId="25" applyFont="1" applyBorder="1" applyAlignment="1" applyProtection="1">
      <alignment horizontal="left"/>
      <protection/>
    </xf>
    <xf numFmtId="174" fontId="14" fillId="0" borderId="0" xfId="25" applyNumberFormat="1" applyFont="1" applyBorder="1" applyAlignment="1" applyProtection="1">
      <alignment horizontal="left" vertical="top" wrapText="1"/>
      <protection/>
    </xf>
    <xf numFmtId="0" fontId="14" fillId="0" borderId="0" xfId="22" applyFont="1" applyBorder="1" applyAlignment="1" applyProtection="1">
      <alignment horizontal="left" vertical="center" wrapText="1"/>
      <protection locked="0"/>
    </xf>
    <xf numFmtId="0" fontId="14" fillId="0" borderId="1" xfId="22" applyFont="1" applyBorder="1" applyAlignment="1" applyProtection="1">
      <alignment horizontal="center" vertical="center" wrapText="1"/>
      <protection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49" fontId="14" fillId="0" borderId="0" xfId="22" applyNumberFormat="1" applyFont="1" applyBorder="1" applyAlignment="1" applyProtection="1">
      <alignment horizontal="center" vertical="center" wrapText="1"/>
      <protection/>
    </xf>
    <xf numFmtId="1" fontId="14" fillId="0" borderId="0" xfId="25" applyNumberFormat="1" applyFont="1" applyBorder="1" applyAlignment="1" applyProtection="1">
      <alignment horizontal="center" vertical="top" wrapText="1"/>
      <protection/>
    </xf>
    <xf numFmtId="174" fontId="14" fillId="0" borderId="0" xfId="25" applyNumberFormat="1" applyFont="1" applyBorder="1" applyAlignment="1" applyProtection="1">
      <alignment horizontal="center" vertical="top" wrapText="1"/>
      <protection/>
    </xf>
    <xf numFmtId="49" fontId="14" fillId="0" borderId="0" xfId="23" applyNumberFormat="1" applyFont="1" applyBorder="1" applyAlignment="1" applyProtection="1">
      <alignment horizontal="center" vertical="center" wrapText="1"/>
      <protection locked="0"/>
    </xf>
    <xf numFmtId="1" fontId="14" fillId="0" borderId="0" xfId="23" applyNumberFormat="1" applyFont="1" applyBorder="1" applyAlignment="1" applyProtection="1">
      <alignment horizontal="center" vertical="center" wrapText="1"/>
      <protection locked="0"/>
    </xf>
    <xf numFmtId="0" fontId="14" fillId="0" borderId="1" xfId="23" applyFont="1" applyBorder="1" applyAlignment="1" applyProtection="1">
      <alignment horizontal="center" vertical="center" wrapText="1"/>
      <protection/>
    </xf>
    <xf numFmtId="175" fontId="14" fillId="0" borderId="1" xfId="17" applyFont="1" applyFill="1" applyBorder="1" applyAlignment="1" applyProtection="1">
      <alignment horizontal="center" vertical="center" wrapText="1"/>
      <protection/>
    </xf>
    <xf numFmtId="49" fontId="13" fillId="0" borderId="0" xfId="23" applyNumberFormat="1" applyFont="1" applyBorder="1" applyAlignment="1" applyProtection="1">
      <alignment horizontal="center" vertical="center" wrapText="1"/>
      <protection/>
    </xf>
    <xf numFmtId="0" fontId="14" fillId="0" borderId="0" xfId="23" applyFont="1" applyBorder="1" applyAlignment="1" applyProtection="1">
      <alignment horizontal="center" vertical="center" wrapText="1"/>
      <protection locked="0"/>
    </xf>
    <xf numFmtId="0" fontId="14" fillId="0" borderId="0" xfId="25" applyNumberFormat="1" applyFont="1" applyBorder="1" applyAlignment="1" applyProtection="1">
      <alignment horizontal="left" vertical="top"/>
      <protection/>
    </xf>
    <xf numFmtId="0" fontId="7" fillId="0" borderId="0" xfId="25" applyFont="1" applyBorder="1" applyAlignment="1" applyProtection="1">
      <alignment horizontal="right"/>
      <protection/>
    </xf>
    <xf numFmtId="174" fontId="14" fillId="0" borderId="0" xfId="25" applyNumberFormat="1" applyFont="1" applyBorder="1" applyAlignment="1" applyProtection="1">
      <alignment horizontal="left" vertical="top"/>
      <protection/>
    </xf>
    <xf numFmtId="0" fontId="7" fillId="0" borderId="0" xfId="27" applyFont="1" applyBorder="1" applyAlignment="1" applyProtection="1">
      <alignment horizontal="right" vertical="top" wrapText="1"/>
      <protection/>
    </xf>
    <xf numFmtId="0" fontId="12" fillId="0" borderId="0" xfId="24" applyFont="1" applyBorder="1" applyAlignment="1" applyProtection="1">
      <alignment horizontal="left"/>
      <protection locked="0"/>
    </xf>
    <xf numFmtId="49" fontId="12" fillId="0" borderId="0" xfId="24" applyNumberFormat="1" applyFont="1" applyBorder="1" applyAlignment="1">
      <alignment horizontal="center" vertical="center" wrapText="1"/>
      <protection/>
    </xf>
    <xf numFmtId="0" fontId="12" fillId="0" borderId="0" xfId="24" applyNumberFormat="1" applyFont="1" applyBorder="1" applyAlignment="1" applyProtection="1">
      <alignment horizontal="left" vertical="center" wrapText="1"/>
      <protection locked="0"/>
    </xf>
    <xf numFmtId="174" fontId="12" fillId="0" borderId="0" xfId="25" applyNumberFormat="1" applyFont="1" applyBorder="1" applyAlignment="1" applyProtection="1">
      <alignment horizontal="left" vertical="top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00"/>
  <sheetViews>
    <sheetView tabSelected="1" workbookViewId="0" topLeftCell="A2">
      <selection activeCell="C2" sqref="C2"/>
    </sheetView>
  </sheetViews>
  <sheetFormatPr defaultColWidth="9.00390625" defaultRowHeight="12.75"/>
  <cols>
    <col min="1" max="1" width="43.625" style="1" customWidth="1"/>
    <col min="2" max="2" width="9.875" style="1" customWidth="1"/>
    <col min="3" max="3" width="11.125" style="1" customWidth="1"/>
    <col min="4" max="4" width="14.00390625" style="1" customWidth="1"/>
    <col min="5" max="5" width="70.625" style="1" customWidth="1"/>
    <col min="6" max="6" width="9.50390625" style="2" customWidth="1"/>
    <col min="7" max="7" width="12.625" style="1" customWidth="1"/>
    <col min="8" max="8" width="18.625" style="3" customWidth="1"/>
    <col min="9" max="9" width="3.50390625" style="4" customWidth="1"/>
    <col min="10" max="16384" width="9.375" style="4" customWidth="1"/>
  </cols>
  <sheetData>
    <row r="1" spans="1:8" ht="15">
      <c r="A1" s="5" t="s">
        <v>0</v>
      </c>
      <c r="B1" s="6"/>
      <c r="C1" s="5"/>
      <c r="D1" s="5"/>
      <c r="E1" s="5"/>
      <c r="F1" s="7"/>
      <c r="G1" s="8"/>
      <c r="H1" s="9"/>
    </row>
    <row r="2" spans="1:8" ht="15">
      <c r="A2" s="10"/>
      <c r="B2" s="10"/>
      <c r="C2" s="6"/>
      <c r="D2" s="6"/>
      <c r="E2" s="6"/>
      <c r="F2" s="7"/>
      <c r="G2" s="8"/>
      <c r="H2" s="9"/>
    </row>
    <row r="3" spans="1:8" ht="15">
      <c r="A3" s="525" t="s">
        <v>1028</v>
      </c>
      <c r="B3" s="525"/>
      <c r="C3" s="525"/>
      <c r="D3" s="525"/>
      <c r="E3" s="12" t="s">
        <v>1</v>
      </c>
      <c r="F3" s="13" t="s">
        <v>2</v>
      </c>
      <c r="G3" s="9"/>
      <c r="H3" s="14">
        <v>130277328</v>
      </c>
    </row>
    <row r="4" spans="1:8" ht="15">
      <c r="A4" s="525" t="s">
        <v>1030</v>
      </c>
      <c r="B4" s="525"/>
      <c r="C4" s="525"/>
      <c r="D4" s="525"/>
      <c r="E4" s="15" t="s">
        <v>3</v>
      </c>
      <c r="F4" s="524" t="s">
        <v>4</v>
      </c>
      <c r="G4" s="524"/>
      <c r="H4" s="14" t="s">
        <v>5</v>
      </c>
    </row>
    <row r="5" spans="1:8" ht="15">
      <c r="A5" s="525" t="s">
        <v>1047</v>
      </c>
      <c r="B5" s="525"/>
      <c r="C5" s="525"/>
      <c r="D5" s="525"/>
      <c r="E5" s="16" t="s">
        <v>6</v>
      </c>
      <c r="F5" s="7"/>
      <c r="G5" s="8"/>
      <c r="H5" s="17" t="s">
        <v>7</v>
      </c>
    </row>
    <row r="6" spans="1:8" ht="15">
      <c r="A6" s="11"/>
      <c r="B6" s="11"/>
      <c r="C6" s="18"/>
      <c r="D6" s="17"/>
      <c r="E6" s="17"/>
      <c r="F6" s="7"/>
      <c r="G6" s="8"/>
      <c r="H6" s="17"/>
    </row>
    <row r="7" spans="1:8" ht="28.5">
      <c r="A7" s="19" t="s">
        <v>8</v>
      </c>
      <c r="B7" s="20" t="s">
        <v>9</v>
      </c>
      <c r="C7" s="21" t="s">
        <v>10</v>
      </c>
      <c r="D7" s="21" t="s">
        <v>11</v>
      </c>
      <c r="E7" s="22" t="s">
        <v>12</v>
      </c>
      <c r="F7" s="20" t="s">
        <v>13</v>
      </c>
      <c r="G7" s="21" t="s">
        <v>14</v>
      </c>
      <c r="H7" s="23" t="s">
        <v>15</v>
      </c>
    </row>
    <row r="8" spans="1:8" ht="14.25">
      <c r="A8" s="24" t="s">
        <v>16</v>
      </c>
      <c r="B8" s="25" t="s">
        <v>17</v>
      </c>
      <c r="C8" s="25">
        <v>1</v>
      </c>
      <c r="D8" s="25">
        <v>2</v>
      </c>
      <c r="E8" s="26" t="s">
        <v>18</v>
      </c>
      <c r="F8" s="25" t="s">
        <v>19</v>
      </c>
      <c r="G8" s="25">
        <v>1</v>
      </c>
      <c r="H8" s="27">
        <v>2</v>
      </c>
    </row>
    <row r="9" spans="1:8" ht="15">
      <c r="A9" s="28" t="s">
        <v>20</v>
      </c>
      <c r="B9" s="29"/>
      <c r="C9" s="30"/>
      <c r="D9" s="31"/>
      <c r="E9" s="32" t="s">
        <v>21</v>
      </c>
      <c r="F9" s="33"/>
      <c r="G9" s="34"/>
      <c r="H9" s="35"/>
    </row>
    <row r="10" spans="1:8" ht="15">
      <c r="A10" s="36" t="s">
        <v>22</v>
      </c>
      <c r="B10" s="37"/>
      <c r="C10" s="30"/>
      <c r="D10" s="31"/>
      <c r="E10" s="38" t="s">
        <v>23</v>
      </c>
      <c r="F10" s="39"/>
      <c r="G10" s="40"/>
      <c r="H10" s="41"/>
    </row>
    <row r="11" spans="1:8" ht="15">
      <c r="A11" s="36" t="s">
        <v>24</v>
      </c>
      <c r="B11" s="42" t="s">
        <v>25</v>
      </c>
      <c r="C11" s="43"/>
      <c r="D11" s="43"/>
      <c r="E11" s="38" t="s">
        <v>26</v>
      </c>
      <c r="F11" s="44" t="s">
        <v>27</v>
      </c>
      <c r="G11" s="45">
        <v>280</v>
      </c>
      <c r="H11" s="45">
        <v>100</v>
      </c>
    </row>
    <row r="12" spans="1:8" ht="15">
      <c r="A12" s="36" t="s">
        <v>28</v>
      </c>
      <c r="B12" s="42" t="s">
        <v>29</v>
      </c>
      <c r="C12" s="43"/>
      <c r="D12" s="43"/>
      <c r="E12" s="38" t="s">
        <v>30</v>
      </c>
      <c r="F12" s="44" t="s">
        <v>31</v>
      </c>
      <c r="G12" s="46"/>
      <c r="H12" s="46"/>
    </row>
    <row r="13" spans="1:8" ht="15">
      <c r="A13" s="36" t="s">
        <v>32</v>
      </c>
      <c r="B13" s="42" t="s">
        <v>33</v>
      </c>
      <c r="C13" s="43">
        <v>18</v>
      </c>
      <c r="D13" s="43">
        <v>3</v>
      </c>
      <c r="E13" s="38" t="s">
        <v>34</v>
      </c>
      <c r="F13" s="44" t="s">
        <v>35</v>
      </c>
      <c r="G13" s="46"/>
      <c r="H13" s="46"/>
    </row>
    <row r="14" spans="1:8" ht="15">
      <c r="A14" s="36" t="s">
        <v>36</v>
      </c>
      <c r="B14" s="42" t="s">
        <v>37</v>
      </c>
      <c r="C14" s="43"/>
      <c r="D14" s="43"/>
      <c r="E14" s="47" t="s">
        <v>38</v>
      </c>
      <c r="F14" s="44" t="s">
        <v>39</v>
      </c>
      <c r="G14" s="48"/>
      <c r="H14" s="48"/>
    </row>
    <row r="15" spans="1:8" ht="15">
      <c r="A15" s="36" t="s">
        <v>40</v>
      </c>
      <c r="B15" s="42" t="s">
        <v>41</v>
      </c>
      <c r="C15" s="43"/>
      <c r="D15" s="43"/>
      <c r="E15" s="47" t="s">
        <v>42</v>
      </c>
      <c r="F15" s="44" t="s">
        <v>43</v>
      </c>
      <c r="G15" s="48"/>
      <c r="H15" s="48"/>
    </row>
    <row r="16" spans="1:8" ht="15">
      <c r="A16" s="36" t="s">
        <v>44</v>
      </c>
      <c r="B16" s="49" t="s">
        <v>45</v>
      </c>
      <c r="C16" s="43">
        <v>9</v>
      </c>
      <c r="D16" s="43">
        <v>2</v>
      </c>
      <c r="E16" s="47" t="s">
        <v>46</v>
      </c>
      <c r="F16" s="44" t="s">
        <v>47</v>
      </c>
      <c r="G16" s="48"/>
      <c r="H16" s="48">
        <v>-70</v>
      </c>
    </row>
    <row r="17" spans="1:18" ht="25.5">
      <c r="A17" s="36" t="s">
        <v>48</v>
      </c>
      <c r="B17" s="42" t="s">
        <v>49</v>
      </c>
      <c r="C17" s="43"/>
      <c r="D17" s="43"/>
      <c r="E17" s="47" t="s">
        <v>50</v>
      </c>
      <c r="F17" s="50" t="s">
        <v>51</v>
      </c>
      <c r="G17" s="51">
        <f>G11+G14+G15+G16</f>
        <v>280</v>
      </c>
      <c r="H17" s="51">
        <f>H11+H14+H15+H16</f>
        <v>30</v>
      </c>
      <c r="I17" s="52"/>
      <c r="J17" s="52"/>
      <c r="K17" s="52"/>
      <c r="L17" s="52"/>
      <c r="M17" s="52"/>
      <c r="N17" s="52"/>
      <c r="O17" s="52"/>
      <c r="P17" s="52"/>
      <c r="Q17" s="52"/>
      <c r="R17" s="52"/>
    </row>
    <row r="18" spans="1:8" ht="15">
      <c r="A18" s="36" t="s">
        <v>52</v>
      </c>
      <c r="B18" s="42" t="s">
        <v>53</v>
      </c>
      <c r="C18" s="43"/>
      <c r="D18" s="43"/>
      <c r="E18" s="38" t="s">
        <v>54</v>
      </c>
      <c r="F18" s="53"/>
      <c r="G18" s="54"/>
      <c r="H18" s="55"/>
    </row>
    <row r="19" spans="1:15" ht="15">
      <c r="A19" s="36" t="s">
        <v>55</v>
      </c>
      <c r="B19" s="56" t="s">
        <v>56</v>
      </c>
      <c r="C19" s="57">
        <f>SUM(C11:C18)</f>
        <v>27</v>
      </c>
      <c r="D19" s="57">
        <f>SUM(D11:D18)</f>
        <v>5</v>
      </c>
      <c r="E19" s="38" t="s">
        <v>57</v>
      </c>
      <c r="F19" s="44" t="s">
        <v>58</v>
      </c>
      <c r="G19" s="45"/>
      <c r="H19" s="45"/>
      <c r="I19" s="52"/>
      <c r="J19" s="52"/>
      <c r="K19" s="52"/>
      <c r="L19" s="52"/>
      <c r="M19" s="52"/>
      <c r="N19" s="52"/>
      <c r="O19" s="52"/>
    </row>
    <row r="20" spans="1:8" ht="15">
      <c r="A20" s="36" t="s">
        <v>59</v>
      </c>
      <c r="B20" s="56" t="s">
        <v>60</v>
      </c>
      <c r="C20" s="43"/>
      <c r="D20" s="43"/>
      <c r="E20" s="38" t="s">
        <v>61</v>
      </c>
      <c r="F20" s="44" t="s">
        <v>62</v>
      </c>
      <c r="G20" s="58"/>
      <c r="H20" s="58"/>
    </row>
    <row r="21" spans="1:18" ht="15">
      <c r="A21" s="36" t="s">
        <v>63</v>
      </c>
      <c r="B21" s="59" t="s">
        <v>64</v>
      </c>
      <c r="C21" s="43"/>
      <c r="D21" s="43"/>
      <c r="E21" s="60" t="s">
        <v>65</v>
      </c>
      <c r="F21" s="44" t="s">
        <v>66</v>
      </c>
      <c r="G21" s="61">
        <f>SUM(G22:G24)</f>
        <v>1</v>
      </c>
      <c r="H21" s="61">
        <f>SUM(H22:H24)</f>
        <v>0</v>
      </c>
      <c r="I21" s="52"/>
      <c r="J21" s="52"/>
      <c r="K21" s="52"/>
      <c r="L21" s="52"/>
      <c r="M21" s="62"/>
      <c r="N21" s="52"/>
      <c r="O21" s="52"/>
      <c r="P21" s="52"/>
      <c r="Q21" s="52"/>
      <c r="R21" s="52"/>
    </row>
    <row r="22" spans="1:8" ht="15">
      <c r="A22" s="36" t="s">
        <v>67</v>
      </c>
      <c r="B22" s="42"/>
      <c r="C22" s="63"/>
      <c r="D22" s="57"/>
      <c r="E22" s="47" t="s">
        <v>68</v>
      </c>
      <c r="F22" s="44" t="s">
        <v>69</v>
      </c>
      <c r="G22" s="45">
        <v>1</v>
      </c>
      <c r="H22" s="45"/>
    </row>
    <row r="23" spans="1:13" ht="15">
      <c r="A23" s="36" t="s">
        <v>70</v>
      </c>
      <c r="B23" s="42" t="s">
        <v>71</v>
      </c>
      <c r="C23" s="43">
        <v>1</v>
      </c>
      <c r="D23" s="43"/>
      <c r="E23" s="64" t="s">
        <v>72</v>
      </c>
      <c r="F23" s="44" t="s">
        <v>73</v>
      </c>
      <c r="G23" s="45"/>
      <c r="H23" s="45"/>
      <c r="M23" s="65"/>
    </row>
    <row r="24" spans="1:8" ht="15">
      <c r="A24" s="36" t="s">
        <v>74</v>
      </c>
      <c r="B24" s="42" t="s">
        <v>75</v>
      </c>
      <c r="C24" s="43"/>
      <c r="D24" s="43"/>
      <c r="E24" s="38" t="s">
        <v>76</v>
      </c>
      <c r="F24" s="44" t="s">
        <v>77</v>
      </c>
      <c r="G24" s="45"/>
      <c r="H24" s="45"/>
    </row>
    <row r="25" spans="1:18" ht="15">
      <c r="A25" s="36" t="s">
        <v>78</v>
      </c>
      <c r="B25" s="42" t="s">
        <v>79</v>
      </c>
      <c r="C25" s="43"/>
      <c r="D25" s="43"/>
      <c r="E25" s="64" t="s">
        <v>80</v>
      </c>
      <c r="F25" s="50" t="s">
        <v>81</v>
      </c>
      <c r="G25" s="51">
        <f>G19+G20+G21</f>
        <v>1</v>
      </c>
      <c r="H25" s="51">
        <f>H19+H20+H21</f>
        <v>0</v>
      </c>
      <c r="I25" s="52"/>
      <c r="J25" s="52"/>
      <c r="K25" s="52"/>
      <c r="L25" s="52"/>
      <c r="M25" s="62"/>
      <c r="N25" s="52"/>
      <c r="O25" s="52"/>
      <c r="P25" s="52"/>
      <c r="Q25" s="52"/>
      <c r="R25" s="52"/>
    </row>
    <row r="26" spans="1:8" ht="15">
      <c r="A26" s="36" t="s">
        <v>82</v>
      </c>
      <c r="B26" s="42" t="s">
        <v>83</v>
      </c>
      <c r="C26" s="43"/>
      <c r="D26" s="43"/>
      <c r="E26" s="38" t="s">
        <v>84</v>
      </c>
      <c r="F26" s="53"/>
      <c r="G26" s="54"/>
      <c r="H26" s="55"/>
    </row>
    <row r="27" spans="1:18" ht="15">
      <c r="A27" s="36" t="s">
        <v>85</v>
      </c>
      <c r="B27" s="59" t="s">
        <v>86</v>
      </c>
      <c r="C27" s="57">
        <f>SUM(C23:C26)</f>
        <v>1</v>
      </c>
      <c r="D27" s="57">
        <f>SUM(D23:D26)</f>
        <v>0</v>
      </c>
      <c r="E27" s="64" t="s">
        <v>87</v>
      </c>
      <c r="F27" s="44" t="s">
        <v>88</v>
      </c>
      <c r="G27" s="51">
        <f>SUM(G28:G30)</f>
        <v>6</v>
      </c>
      <c r="H27" s="51">
        <f>SUM(H28:H30)</f>
        <v>-5</v>
      </c>
      <c r="I27" s="52"/>
      <c r="J27" s="52"/>
      <c r="K27" s="52"/>
      <c r="L27" s="52"/>
      <c r="M27" s="62"/>
      <c r="N27" s="52"/>
      <c r="O27" s="52"/>
      <c r="P27" s="52"/>
      <c r="Q27" s="52"/>
      <c r="R27" s="52"/>
    </row>
    <row r="28" spans="1:8" ht="15">
      <c r="A28" s="36"/>
      <c r="B28" s="42"/>
      <c r="C28" s="63"/>
      <c r="D28" s="57"/>
      <c r="E28" s="38" t="s">
        <v>89</v>
      </c>
      <c r="F28" s="44" t="s">
        <v>90</v>
      </c>
      <c r="G28" s="45">
        <v>6</v>
      </c>
      <c r="H28" s="45">
        <v>1</v>
      </c>
    </row>
    <row r="29" spans="1:13" ht="15">
      <c r="A29" s="36" t="s">
        <v>91</v>
      </c>
      <c r="B29" s="42"/>
      <c r="C29" s="63"/>
      <c r="D29" s="57"/>
      <c r="E29" s="60" t="s">
        <v>92</v>
      </c>
      <c r="F29" s="44" t="s">
        <v>93</v>
      </c>
      <c r="G29" s="48"/>
      <c r="H29" s="48">
        <v>-6</v>
      </c>
      <c r="M29" s="65"/>
    </row>
    <row r="30" spans="1:8" ht="15">
      <c r="A30" s="36" t="s">
        <v>94</v>
      </c>
      <c r="B30" s="42" t="s">
        <v>95</v>
      </c>
      <c r="C30" s="43"/>
      <c r="D30" s="43"/>
      <c r="E30" s="38" t="s">
        <v>96</v>
      </c>
      <c r="F30" s="44" t="s">
        <v>97</v>
      </c>
      <c r="G30" s="58"/>
      <c r="H30" s="58"/>
    </row>
    <row r="31" spans="1:13" ht="15">
      <c r="A31" s="36" t="s">
        <v>98</v>
      </c>
      <c r="B31" s="42" t="s">
        <v>99</v>
      </c>
      <c r="C31" s="66"/>
      <c r="D31" s="66"/>
      <c r="E31" s="64" t="s">
        <v>100</v>
      </c>
      <c r="F31" s="44" t="s">
        <v>101</v>
      </c>
      <c r="G31" s="45"/>
      <c r="H31" s="45">
        <v>12</v>
      </c>
      <c r="M31" s="65"/>
    </row>
    <row r="32" spans="1:15" ht="15">
      <c r="A32" s="36" t="s">
        <v>102</v>
      </c>
      <c r="B32" s="59" t="s">
        <v>103</v>
      </c>
      <c r="C32" s="57">
        <f>C30+C31</f>
        <v>0</v>
      </c>
      <c r="D32" s="57">
        <f>D30+D31</f>
        <v>0</v>
      </c>
      <c r="E32" s="47" t="s">
        <v>104</v>
      </c>
      <c r="F32" s="44" t="s">
        <v>105</v>
      </c>
      <c r="G32" s="48">
        <v>-3</v>
      </c>
      <c r="H32" s="48"/>
      <c r="I32" s="52"/>
      <c r="J32" s="52"/>
      <c r="K32" s="52"/>
      <c r="L32" s="52"/>
      <c r="M32" s="52"/>
      <c r="N32" s="52"/>
      <c r="O32" s="52"/>
    </row>
    <row r="33" spans="1:18" ht="15">
      <c r="A33" s="36" t="s">
        <v>106</v>
      </c>
      <c r="B33" s="49"/>
      <c r="C33" s="63"/>
      <c r="D33" s="57"/>
      <c r="E33" s="64" t="s">
        <v>107</v>
      </c>
      <c r="F33" s="50" t="s">
        <v>108</v>
      </c>
      <c r="G33" s="51">
        <f>G27+G31+G32</f>
        <v>3</v>
      </c>
      <c r="H33" s="51">
        <f>H27+H31+H32</f>
        <v>7</v>
      </c>
      <c r="I33" s="52"/>
      <c r="J33" s="52"/>
      <c r="K33" s="52"/>
      <c r="L33" s="52"/>
      <c r="M33" s="52"/>
      <c r="N33" s="52"/>
      <c r="O33" s="52"/>
      <c r="P33" s="52"/>
      <c r="Q33" s="52"/>
      <c r="R33" s="52"/>
    </row>
    <row r="34" spans="1:14" ht="15">
      <c r="A34" s="36" t="s">
        <v>109</v>
      </c>
      <c r="B34" s="49" t="s">
        <v>110</v>
      </c>
      <c r="C34" s="57">
        <f>SUM(C35:C38)</f>
        <v>0</v>
      </c>
      <c r="D34" s="57">
        <f>SUM(D35:D38)</f>
        <v>0</v>
      </c>
      <c r="E34" s="38"/>
      <c r="F34" s="67"/>
      <c r="G34" s="68"/>
      <c r="H34" s="69"/>
      <c r="I34" s="52"/>
      <c r="J34" s="52"/>
      <c r="K34" s="52"/>
      <c r="L34" s="52"/>
      <c r="M34" s="52"/>
      <c r="N34" s="52"/>
    </row>
    <row r="35" spans="1:8" ht="15">
      <c r="A35" s="36" t="s">
        <v>111</v>
      </c>
      <c r="B35" s="42" t="s">
        <v>112</v>
      </c>
      <c r="C35" s="43"/>
      <c r="D35" s="43"/>
      <c r="E35" s="70"/>
      <c r="F35" s="71"/>
      <c r="G35" s="72"/>
      <c r="H35" s="73"/>
    </row>
    <row r="36" spans="1:18" ht="15">
      <c r="A36" s="36" t="s">
        <v>113</v>
      </c>
      <c r="B36" s="42" t="s">
        <v>114</v>
      </c>
      <c r="C36" s="43"/>
      <c r="D36" s="43"/>
      <c r="E36" s="38" t="s">
        <v>115</v>
      </c>
      <c r="F36" s="74" t="s">
        <v>116</v>
      </c>
      <c r="G36" s="51">
        <f>G25+G17+G33</f>
        <v>284</v>
      </c>
      <c r="H36" s="51">
        <f>H25+H17+H33</f>
        <v>37</v>
      </c>
      <c r="I36" s="52"/>
      <c r="J36" s="52"/>
      <c r="K36" s="52"/>
      <c r="L36" s="52"/>
      <c r="M36" s="52"/>
      <c r="N36" s="52"/>
      <c r="O36" s="52"/>
      <c r="P36" s="52"/>
      <c r="Q36" s="52"/>
      <c r="R36" s="52"/>
    </row>
    <row r="37" spans="1:13" ht="15">
      <c r="A37" s="36" t="s">
        <v>117</v>
      </c>
      <c r="B37" s="42" t="s">
        <v>118</v>
      </c>
      <c r="C37" s="43"/>
      <c r="D37" s="43"/>
      <c r="E37" s="38"/>
      <c r="F37" s="75"/>
      <c r="G37" s="68"/>
      <c r="H37" s="69"/>
      <c r="M37" s="65"/>
    </row>
    <row r="38" spans="1:8" ht="15">
      <c r="A38" s="36" t="s">
        <v>119</v>
      </c>
      <c r="B38" s="42" t="s">
        <v>120</v>
      </c>
      <c r="C38" s="43"/>
      <c r="D38" s="43"/>
      <c r="E38" s="76"/>
      <c r="F38" s="71"/>
      <c r="G38" s="72"/>
      <c r="H38" s="73"/>
    </row>
    <row r="39" spans="1:15" ht="15">
      <c r="A39" s="36" t="s">
        <v>121</v>
      </c>
      <c r="B39" s="77" t="s">
        <v>122</v>
      </c>
      <c r="C39" s="78">
        <f>C40+C41+C43</f>
        <v>0</v>
      </c>
      <c r="D39" s="78">
        <f>D40+D41+D43</f>
        <v>0</v>
      </c>
      <c r="E39" s="79" t="s">
        <v>123</v>
      </c>
      <c r="F39" s="74" t="s">
        <v>124</v>
      </c>
      <c r="G39" s="58"/>
      <c r="H39" s="58"/>
      <c r="I39" s="52"/>
      <c r="J39" s="52"/>
      <c r="K39" s="52"/>
      <c r="L39" s="52"/>
      <c r="M39" s="62"/>
      <c r="N39" s="52"/>
      <c r="O39" s="52"/>
    </row>
    <row r="40" spans="1:8" ht="15">
      <c r="A40" s="36" t="s">
        <v>125</v>
      </c>
      <c r="B40" s="77" t="s">
        <v>126</v>
      </c>
      <c r="C40" s="43"/>
      <c r="D40" s="43"/>
      <c r="E40" s="47"/>
      <c r="F40" s="75"/>
      <c r="G40" s="68"/>
      <c r="H40" s="69"/>
    </row>
    <row r="41" spans="1:8" ht="15">
      <c r="A41" s="36" t="s">
        <v>127</v>
      </c>
      <c r="B41" s="77" t="s">
        <v>128</v>
      </c>
      <c r="C41" s="43"/>
      <c r="D41" s="43"/>
      <c r="E41" s="79" t="s">
        <v>129</v>
      </c>
      <c r="F41" s="80"/>
      <c r="G41" s="81"/>
      <c r="H41" s="82"/>
    </row>
    <row r="42" spans="1:8" ht="15">
      <c r="A42" s="36" t="s">
        <v>130</v>
      </c>
      <c r="B42" s="77" t="s">
        <v>131</v>
      </c>
      <c r="C42" s="83"/>
      <c r="D42" s="83"/>
      <c r="E42" s="38" t="s">
        <v>132</v>
      </c>
      <c r="F42" s="71"/>
      <c r="G42" s="72"/>
      <c r="H42" s="73"/>
    </row>
    <row r="43" spans="1:13" ht="25.5">
      <c r="A43" s="36" t="s">
        <v>133</v>
      </c>
      <c r="B43" s="77" t="s">
        <v>134</v>
      </c>
      <c r="C43" s="43"/>
      <c r="D43" s="43"/>
      <c r="E43" s="47" t="s">
        <v>135</v>
      </c>
      <c r="F43" s="44" t="s">
        <v>136</v>
      </c>
      <c r="G43" s="45"/>
      <c r="H43" s="45"/>
      <c r="M43" s="65"/>
    </row>
    <row r="44" spans="1:8" ht="15">
      <c r="A44" s="36" t="s">
        <v>137</v>
      </c>
      <c r="B44" s="77" t="s">
        <v>138</v>
      </c>
      <c r="C44" s="43"/>
      <c r="D44" s="43"/>
      <c r="E44" s="84" t="s">
        <v>139</v>
      </c>
      <c r="F44" s="44" t="s">
        <v>140</v>
      </c>
      <c r="G44" s="45"/>
      <c r="H44" s="45"/>
    </row>
    <row r="45" spans="1:15" ht="15">
      <c r="A45" s="36" t="s">
        <v>141</v>
      </c>
      <c r="B45" s="56" t="s">
        <v>142</v>
      </c>
      <c r="C45" s="57">
        <f>C34+C39+C44</f>
        <v>0</v>
      </c>
      <c r="D45" s="57">
        <f>D34+D39+D44</f>
        <v>0</v>
      </c>
      <c r="E45" s="60" t="s">
        <v>143</v>
      </c>
      <c r="F45" s="44" t="s">
        <v>144</v>
      </c>
      <c r="G45" s="45"/>
      <c r="H45" s="45"/>
      <c r="I45" s="52"/>
      <c r="J45" s="52"/>
      <c r="K45" s="52"/>
      <c r="L45" s="52"/>
      <c r="M45" s="62"/>
      <c r="N45" s="52"/>
      <c r="O45" s="52"/>
    </row>
    <row r="46" spans="1:8" ht="15">
      <c r="A46" s="36" t="s">
        <v>145</v>
      </c>
      <c r="B46" s="42"/>
      <c r="C46" s="63"/>
      <c r="D46" s="57"/>
      <c r="E46" s="38" t="s">
        <v>146</v>
      </c>
      <c r="F46" s="44" t="s">
        <v>147</v>
      </c>
      <c r="G46" s="45"/>
      <c r="H46" s="45"/>
    </row>
    <row r="47" spans="1:13" ht="15">
      <c r="A47" s="36" t="s">
        <v>148</v>
      </c>
      <c r="B47" s="42" t="s">
        <v>149</v>
      </c>
      <c r="C47" s="43"/>
      <c r="D47" s="43"/>
      <c r="E47" s="60" t="s">
        <v>150</v>
      </c>
      <c r="F47" s="44" t="s">
        <v>151</v>
      </c>
      <c r="G47" s="45"/>
      <c r="H47" s="45"/>
      <c r="M47" s="65"/>
    </row>
    <row r="48" spans="1:8" ht="15">
      <c r="A48" s="36" t="s">
        <v>152</v>
      </c>
      <c r="B48" s="49" t="s">
        <v>153</v>
      </c>
      <c r="C48" s="43"/>
      <c r="D48" s="43">
        <v>1</v>
      </c>
      <c r="E48" s="38" t="s">
        <v>154</v>
      </c>
      <c r="F48" s="44" t="s">
        <v>155</v>
      </c>
      <c r="G48" s="45"/>
      <c r="H48" s="45"/>
    </row>
    <row r="49" spans="1:18" ht="15">
      <c r="A49" s="36" t="s">
        <v>156</v>
      </c>
      <c r="B49" s="42" t="s">
        <v>157</v>
      </c>
      <c r="C49" s="43"/>
      <c r="D49" s="43"/>
      <c r="E49" s="60" t="s">
        <v>158</v>
      </c>
      <c r="F49" s="50" t="s">
        <v>159</v>
      </c>
      <c r="G49" s="51">
        <f>SUM(G43:G48)</f>
        <v>0</v>
      </c>
      <c r="H49" s="51">
        <f>SUM(H43:H48)</f>
        <v>0</v>
      </c>
      <c r="I49" s="52"/>
      <c r="J49" s="52"/>
      <c r="K49" s="52"/>
      <c r="L49" s="52"/>
      <c r="M49" s="52"/>
      <c r="N49" s="52"/>
      <c r="O49" s="52"/>
      <c r="P49" s="52"/>
      <c r="Q49" s="52"/>
      <c r="R49" s="52"/>
    </row>
    <row r="50" spans="1:8" ht="15">
      <c r="A50" s="36" t="s">
        <v>160</v>
      </c>
      <c r="B50" s="42" t="s">
        <v>161</v>
      </c>
      <c r="C50" s="43"/>
      <c r="D50" s="43"/>
      <c r="E50" s="38"/>
      <c r="F50" s="44"/>
      <c r="G50" s="63"/>
      <c r="H50" s="51"/>
    </row>
    <row r="51" spans="1:15" ht="27">
      <c r="A51" s="36" t="s">
        <v>162</v>
      </c>
      <c r="B51" s="56" t="s">
        <v>163</v>
      </c>
      <c r="C51" s="57">
        <f>SUM(C47:C50)</f>
        <v>0</v>
      </c>
      <c r="D51" s="57">
        <f>SUM(D47:D50)</f>
        <v>1</v>
      </c>
      <c r="E51" s="60" t="s">
        <v>164</v>
      </c>
      <c r="F51" s="50" t="s">
        <v>165</v>
      </c>
      <c r="G51" s="45"/>
      <c r="H51" s="45"/>
      <c r="I51" s="52"/>
      <c r="J51" s="52"/>
      <c r="K51" s="52"/>
      <c r="L51" s="52"/>
      <c r="M51" s="52"/>
      <c r="N51" s="52"/>
      <c r="O51" s="52"/>
    </row>
    <row r="52" spans="1:8" ht="15">
      <c r="A52" s="36" t="s">
        <v>166</v>
      </c>
      <c r="B52" s="56"/>
      <c r="C52" s="63"/>
      <c r="D52" s="57"/>
      <c r="E52" s="38" t="s">
        <v>167</v>
      </c>
      <c r="F52" s="50" t="s">
        <v>168</v>
      </c>
      <c r="G52" s="45"/>
      <c r="H52" s="45"/>
    </row>
    <row r="53" spans="1:8" ht="15">
      <c r="A53" s="36" t="s">
        <v>169</v>
      </c>
      <c r="B53" s="56" t="s">
        <v>170</v>
      </c>
      <c r="C53" s="43">
        <v>17</v>
      </c>
      <c r="D53" s="43"/>
      <c r="E53" s="38" t="s">
        <v>171</v>
      </c>
      <c r="F53" s="50" t="s">
        <v>172</v>
      </c>
      <c r="G53" s="45"/>
      <c r="H53" s="45"/>
    </row>
    <row r="54" spans="1:8" ht="27">
      <c r="A54" s="36" t="s">
        <v>173</v>
      </c>
      <c r="B54" s="56" t="s">
        <v>174</v>
      </c>
      <c r="C54" s="43"/>
      <c r="D54" s="43"/>
      <c r="E54" s="38" t="s">
        <v>175</v>
      </c>
      <c r="F54" s="50" t="s">
        <v>176</v>
      </c>
      <c r="G54" s="45"/>
      <c r="H54" s="45"/>
    </row>
    <row r="55" spans="1:18" ht="25.5">
      <c r="A55" s="85" t="s">
        <v>177</v>
      </c>
      <c r="B55" s="86" t="s">
        <v>178</v>
      </c>
      <c r="C55" s="57">
        <f>C19+C20+C21+C27+C32+C45+C51+C53+C54</f>
        <v>45</v>
      </c>
      <c r="D55" s="57">
        <f>D19+D20+D21+D27+D32+D45+D51+D53+D54</f>
        <v>6</v>
      </c>
      <c r="E55" s="38" t="s">
        <v>179</v>
      </c>
      <c r="F55" s="74" t="s">
        <v>180</v>
      </c>
      <c r="G55" s="51">
        <f>G49+G51+G52+G53+G54</f>
        <v>0</v>
      </c>
      <c r="H55" s="51">
        <f>H49+H51+H52+H53+H54</f>
        <v>0</v>
      </c>
      <c r="I55" s="52"/>
      <c r="J55" s="52"/>
      <c r="K55" s="52"/>
      <c r="L55" s="52"/>
      <c r="M55" s="62"/>
      <c r="N55" s="52"/>
      <c r="O55" s="52"/>
      <c r="P55" s="52"/>
      <c r="Q55" s="52"/>
      <c r="R55" s="52"/>
    </row>
    <row r="56" spans="1:8" ht="15">
      <c r="A56" s="87" t="s">
        <v>181</v>
      </c>
      <c r="B56" s="49"/>
      <c r="C56" s="63"/>
      <c r="D56" s="57"/>
      <c r="E56" s="38"/>
      <c r="F56" s="88"/>
      <c r="G56" s="63"/>
      <c r="H56" s="51"/>
    </row>
    <row r="57" spans="1:13" ht="15">
      <c r="A57" s="36" t="s">
        <v>182</v>
      </c>
      <c r="B57" s="42"/>
      <c r="C57" s="63"/>
      <c r="D57" s="57"/>
      <c r="E57" s="89" t="s">
        <v>183</v>
      </c>
      <c r="F57" s="88"/>
      <c r="G57" s="63"/>
      <c r="H57" s="51"/>
      <c r="M57" s="65"/>
    </row>
    <row r="58" spans="1:8" ht="15">
      <c r="A58" s="36" t="s">
        <v>184</v>
      </c>
      <c r="B58" s="42" t="s">
        <v>185</v>
      </c>
      <c r="C58" s="43"/>
      <c r="D58" s="43"/>
      <c r="E58" s="38" t="s">
        <v>186</v>
      </c>
      <c r="F58" s="90"/>
      <c r="G58" s="63"/>
      <c r="H58" s="51"/>
    </row>
    <row r="59" spans="1:13" ht="25.5">
      <c r="A59" s="36" t="s">
        <v>187</v>
      </c>
      <c r="B59" s="42" t="s">
        <v>188</v>
      </c>
      <c r="C59" s="43"/>
      <c r="D59" s="43"/>
      <c r="E59" s="60" t="s">
        <v>189</v>
      </c>
      <c r="F59" s="44" t="s">
        <v>190</v>
      </c>
      <c r="G59" s="45"/>
      <c r="H59" s="45"/>
      <c r="M59" s="65"/>
    </row>
    <row r="60" spans="1:8" ht="15">
      <c r="A60" s="36" t="s">
        <v>191</v>
      </c>
      <c r="B60" s="42" t="s">
        <v>192</v>
      </c>
      <c r="C60" s="43"/>
      <c r="D60" s="43"/>
      <c r="E60" s="38" t="s">
        <v>193</v>
      </c>
      <c r="F60" s="44" t="s">
        <v>194</v>
      </c>
      <c r="G60" s="45"/>
      <c r="H60" s="45"/>
    </row>
    <row r="61" spans="1:18" ht="15">
      <c r="A61" s="36" t="s">
        <v>195</v>
      </c>
      <c r="B61" s="49" t="s">
        <v>196</v>
      </c>
      <c r="C61" s="43"/>
      <c r="D61" s="43"/>
      <c r="E61" s="47" t="s">
        <v>197</v>
      </c>
      <c r="F61" s="90" t="s">
        <v>198</v>
      </c>
      <c r="G61" s="51">
        <f>SUM(G62:G68)</f>
        <v>17</v>
      </c>
      <c r="H61" s="51">
        <f>SUM(H62:H68)</f>
        <v>2</v>
      </c>
      <c r="I61" s="52"/>
      <c r="J61" s="52"/>
      <c r="K61" s="52"/>
      <c r="L61" s="52"/>
      <c r="M61" s="62"/>
      <c r="N61" s="52"/>
      <c r="O61" s="52"/>
      <c r="P61" s="52"/>
      <c r="Q61" s="52"/>
      <c r="R61" s="52"/>
    </row>
    <row r="62" spans="1:8" ht="15">
      <c r="A62" s="36" t="s">
        <v>199</v>
      </c>
      <c r="B62" s="49" t="s">
        <v>200</v>
      </c>
      <c r="C62" s="43"/>
      <c r="D62" s="43"/>
      <c r="E62" s="47" t="s">
        <v>201</v>
      </c>
      <c r="F62" s="44" t="s">
        <v>202</v>
      </c>
      <c r="G62" s="45"/>
      <c r="H62" s="45"/>
    </row>
    <row r="63" spans="1:13" ht="15">
      <c r="A63" s="36" t="s">
        <v>203</v>
      </c>
      <c r="B63" s="42" t="s">
        <v>204</v>
      </c>
      <c r="C63" s="43"/>
      <c r="D63" s="43"/>
      <c r="E63" s="38" t="s">
        <v>205</v>
      </c>
      <c r="F63" s="44" t="s">
        <v>206</v>
      </c>
      <c r="G63" s="45"/>
      <c r="H63" s="45"/>
      <c r="M63" s="65"/>
    </row>
    <row r="64" spans="1:15" ht="15">
      <c r="A64" s="36" t="s">
        <v>207</v>
      </c>
      <c r="B64" s="56" t="s">
        <v>208</v>
      </c>
      <c r="C64" s="57">
        <f>SUM(C58:C63)</f>
        <v>0</v>
      </c>
      <c r="D64" s="57">
        <f>SUM(D58:D63)</f>
        <v>0</v>
      </c>
      <c r="E64" s="38" t="s">
        <v>209</v>
      </c>
      <c r="F64" s="44" t="s">
        <v>210</v>
      </c>
      <c r="G64" s="45">
        <v>17</v>
      </c>
      <c r="H64" s="45"/>
      <c r="I64" s="52"/>
      <c r="J64" s="52"/>
      <c r="K64" s="52"/>
      <c r="L64" s="52"/>
      <c r="M64" s="52"/>
      <c r="N64" s="52"/>
      <c r="O64" s="52"/>
    </row>
    <row r="65" spans="1:8" ht="15">
      <c r="A65" s="36"/>
      <c r="B65" s="56"/>
      <c r="C65" s="63"/>
      <c r="D65" s="57"/>
      <c r="E65" s="38" t="s">
        <v>211</v>
      </c>
      <c r="F65" s="44" t="s">
        <v>212</v>
      </c>
      <c r="G65" s="45"/>
      <c r="H65" s="45"/>
    </row>
    <row r="66" spans="1:8" ht="15">
      <c r="A66" s="36" t="s">
        <v>213</v>
      </c>
      <c r="B66" s="42"/>
      <c r="C66" s="63"/>
      <c r="D66" s="57"/>
      <c r="E66" s="38" t="s">
        <v>214</v>
      </c>
      <c r="F66" s="44" t="s">
        <v>215</v>
      </c>
      <c r="G66" s="45"/>
      <c r="H66" s="45"/>
    </row>
    <row r="67" spans="1:8" ht="15">
      <c r="A67" s="36" t="s">
        <v>216</v>
      </c>
      <c r="B67" s="42" t="s">
        <v>217</v>
      </c>
      <c r="C67" s="43"/>
      <c r="D67" s="43"/>
      <c r="E67" s="38" t="s">
        <v>218</v>
      </c>
      <c r="F67" s="44" t="s">
        <v>219</v>
      </c>
      <c r="G67" s="45"/>
      <c r="H67" s="45"/>
    </row>
    <row r="68" spans="1:8" ht="15">
      <c r="A68" s="36" t="s">
        <v>220</v>
      </c>
      <c r="B68" s="42" t="s">
        <v>221</v>
      </c>
      <c r="C68" s="43">
        <v>16</v>
      </c>
      <c r="D68" s="43"/>
      <c r="E68" s="38" t="s">
        <v>222</v>
      </c>
      <c r="F68" s="44" t="s">
        <v>223</v>
      </c>
      <c r="G68" s="45"/>
      <c r="H68" s="45">
        <v>2</v>
      </c>
    </row>
    <row r="69" spans="1:8" ht="15">
      <c r="A69" s="36" t="s">
        <v>224</v>
      </c>
      <c r="B69" s="42" t="s">
        <v>225</v>
      </c>
      <c r="C69" s="43"/>
      <c r="D69" s="43"/>
      <c r="E69" s="60" t="s">
        <v>226</v>
      </c>
      <c r="F69" s="44" t="s">
        <v>227</v>
      </c>
      <c r="G69" s="45"/>
      <c r="H69" s="45"/>
    </row>
    <row r="70" spans="1:8" ht="25.5">
      <c r="A70" s="36" t="s">
        <v>228</v>
      </c>
      <c r="B70" s="42" t="s">
        <v>229</v>
      </c>
      <c r="C70" s="43">
        <v>10</v>
      </c>
      <c r="D70" s="43"/>
      <c r="E70" s="38" t="s">
        <v>230</v>
      </c>
      <c r="F70" s="44" t="s">
        <v>231</v>
      </c>
      <c r="G70" s="45"/>
      <c r="H70" s="45"/>
    </row>
    <row r="71" spans="1:18" ht="15">
      <c r="A71" s="36" t="s">
        <v>232</v>
      </c>
      <c r="B71" s="42" t="s">
        <v>233</v>
      </c>
      <c r="C71" s="43"/>
      <c r="D71" s="43"/>
      <c r="E71" s="64" t="s">
        <v>234</v>
      </c>
      <c r="F71" s="91" t="s">
        <v>235</v>
      </c>
      <c r="G71" s="92">
        <f>G59+G60+G61+G69+G70</f>
        <v>17</v>
      </c>
      <c r="H71" s="92">
        <f>H59+H60+H61+H69+H70</f>
        <v>2</v>
      </c>
      <c r="I71" s="52"/>
      <c r="J71" s="52"/>
      <c r="K71" s="52"/>
      <c r="L71" s="52"/>
      <c r="M71" s="52"/>
      <c r="N71" s="52"/>
      <c r="O71" s="52"/>
      <c r="P71" s="52"/>
      <c r="Q71" s="52"/>
      <c r="R71" s="52"/>
    </row>
    <row r="72" spans="1:8" ht="15">
      <c r="A72" s="36" t="s">
        <v>236</v>
      </c>
      <c r="B72" s="42" t="s">
        <v>237</v>
      </c>
      <c r="C72" s="43">
        <v>4</v>
      </c>
      <c r="D72" s="43"/>
      <c r="E72" s="47"/>
      <c r="F72" s="93"/>
      <c r="G72" s="94"/>
      <c r="H72" s="95"/>
    </row>
    <row r="73" spans="1:8" ht="15">
      <c r="A73" s="36" t="s">
        <v>238</v>
      </c>
      <c r="B73" s="42" t="s">
        <v>239</v>
      </c>
      <c r="C73" s="43"/>
      <c r="D73" s="43"/>
      <c r="E73" s="96"/>
      <c r="F73" s="97"/>
      <c r="G73" s="98"/>
      <c r="H73" s="99"/>
    </row>
    <row r="74" spans="1:8" ht="27">
      <c r="A74" s="36" t="s">
        <v>240</v>
      </c>
      <c r="B74" s="42" t="s">
        <v>241</v>
      </c>
      <c r="C74" s="43"/>
      <c r="D74" s="43"/>
      <c r="E74" s="38" t="s">
        <v>242</v>
      </c>
      <c r="F74" s="100" t="s">
        <v>243</v>
      </c>
      <c r="G74" s="45"/>
      <c r="H74" s="45"/>
    </row>
    <row r="75" spans="1:15" ht="15">
      <c r="A75" s="36" t="s">
        <v>244</v>
      </c>
      <c r="B75" s="56" t="s">
        <v>245</v>
      </c>
      <c r="C75" s="57">
        <f>SUM(C67:C74)</f>
        <v>30</v>
      </c>
      <c r="D75" s="57">
        <f>SUM(D67:D74)</f>
        <v>0</v>
      </c>
      <c r="E75" s="60" t="s">
        <v>246</v>
      </c>
      <c r="F75" s="50" t="s">
        <v>247</v>
      </c>
      <c r="G75" s="45"/>
      <c r="H75" s="45"/>
      <c r="I75" s="52"/>
      <c r="J75" s="52"/>
      <c r="K75" s="52"/>
      <c r="L75" s="52"/>
      <c r="M75" s="52"/>
      <c r="N75" s="52"/>
      <c r="O75" s="52"/>
    </row>
    <row r="76" spans="1:8" ht="27">
      <c r="A76" s="36"/>
      <c r="B76" s="42"/>
      <c r="C76" s="63"/>
      <c r="D76" s="57"/>
      <c r="E76" s="38" t="s">
        <v>248</v>
      </c>
      <c r="F76" s="50" t="s">
        <v>249</v>
      </c>
      <c r="G76" s="45"/>
      <c r="H76" s="45"/>
    </row>
    <row r="77" spans="1:13" ht="15">
      <c r="A77" s="36" t="s">
        <v>250</v>
      </c>
      <c r="B77" s="42"/>
      <c r="C77" s="63"/>
      <c r="D77" s="57"/>
      <c r="E77" s="38"/>
      <c r="F77" s="101"/>
      <c r="G77" s="102"/>
      <c r="H77" s="103"/>
      <c r="M77" s="65"/>
    </row>
    <row r="78" spans="1:14" ht="25.5">
      <c r="A78" s="36" t="s">
        <v>251</v>
      </c>
      <c r="B78" s="42" t="s">
        <v>252</v>
      </c>
      <c r="C78" s="57">
        <f>SUM(C79:C81)</f>
        <v>0</v>
      </c>
      <c r="D78" s="57">
        <f>SUM(D79:D81)</f>
        <v>0</v>
      </c>
      <c r="E78" s="38"/>
      <c r="F78" s="102"/>
      <c r="G78" s="102"/>
      <c r="H78" s="103"/>
      <c r="I78" s="52"/>
      <c r="J78" s="52"/>
      <c r="K78" s="52"/>
      <c r="L78" s="52"/>
      <c r="M78" s="52"/>
      <c r="N78" s="52"/>
    </row>
    <row r="79" spans="1:18" ht="15">
      <c r="A79" s="36" t="s">
        <v>253</v>
      </c>
      <c r="B79" s="42" t="s">
        <v>254</v>
      </c>
      <c r="C79" s="43"/>
      <c r="D79" s="43"/>
      <c r="E79" s="60" t="s">
        <v>255</v>
      </c>
      <c r="F79" s="74" t="s">
        <v>256</v>
      </c>
      <c r="G79" s="104">
        <f>G71+G74+G75+G76</f>
        <v>17</v>
      </c>
      <c r="H79" s="104">
        <f>H71+H74+H75+H76</f>
        <v>2</v>
      </c>
      <c r="I79" s="52"/>
      <c r="J79" s="52"/>
      <c r="K79" s="52"/>
      <c r="L79" s="52"/>
      <c r="M79" s="52"/>
      <c r="N79" s="52"/>
      <c r="O79" s="52"/>
      <c r="P79" s="52"/>
      <c r="Q79" s="52"/>
      <c r="R79" s="52"/>
    </row>
    <row r="80" spans="1:8" ht="15">
      <c r="A80" s="36" t="s">
        <v>257</v>
      </c>
      <c r="B80" s="42" t="s">
        <v>258</v>
      </c>
      <c r="C80" s="43"/>
      <c r="D80" s="43"/>
      <c r="E80" s="38"/>
      <c r="F80" s="105"/>
      <c r="G80" s="106"/>
      <c r="H80" s="107"/>
    </row>
    <row r="81" spans="1:8" ht="15">
      <c r="A81" s="36" t="s">
        <v>259</v>
      </c>
      <c r="B81" s="42" t="s">
        <v>260</v>
      </c>
      <c r="C81" s="43"/>
      <c r="D81" s="43"/>
      <c r="E81" s="96"/>
      <c r="F81" s="106"/>
      <c r="G81" s="106"/>
      <c r="H81" s="107"/>
    </row>
    <row r="82" spans="1:8" ht="15">
      <c r="A82" s="36" t="s">
        <v>261</v>
      </c>
      <c r="B82" s="42" t="s">
        <v>262</v>
      </c>
      <c r="C82" s="43"/>
      <c r="D82" s="43"/>
      <c r="E82" s="76"/>
      <c r="F82" s="106"/>
      <c r="G82" s="106"/>
      <c r="H82" s="107"/>
    </row>
    <row r="83" spans="1:8" ht="15">
      <c r="A83" s="36" t="s">
        <v>263</v>
      </c>
      <c r="B83" s="42" t="s">
        <v>264</v>
      </c>
      <c r="C83" s="43"/>
      <c r="D83" s="43"/>
      <c r="E83" s="96"/>
      <c r="F83" s="106"/>
      <c r="G83" s="106"/>
      <c r="H83" s="107"/>
    </row>
    <row r="84" spans="1:14" ht="15">
      <c r="A84" s="36" t="s">
        <v>265</v>
      </c>
      <c r="B84" s="56" t="s">
        <v>266</v>
      </c>
      <c r="C84" s="57">
        <f>C83+C82+C78</f>
        <v>0</v>
      </c>
      <c r="D84" s="57">
        <f>D83+D82+D78</f>
        <v>0</v>
      </c>
      <c r="E84" s="76"/>
      <c r="F84" s="106"/>
      <c r="G84" s="106"/>
      <c r="H84" s="107"/>
      <c r="I84" s="52"/>
      <c r="J84" s="52"/>
      <c r="K84" s="52"/>
      <c r="L84" s="52"/>
      <c r="M84" s="52"/>
      <c r="N84" s="52"/>
    </row>
    <row r="85" spans="1:13" ht="15">
      <c r="A85" s="36"/>
      <c r="B85" s="56"/>
      <c r="C85" s="63"/>
      <c r="D85" s="57"/>
      <c r="E85" s="96"/>
      <c r="F85" s="106"/>
      <c r="G85" s="106"/>
      <c r="H85" s="107"/>
      <c r="M85" s="65"/>
    </row>
    <row r="86" spans="1:8" ht="15">
      <c r="A86" s="36" t="s">
        <v>267</v>
      </c>
      <c r="B86" s="42"/>
      <c r="C86" s="63"/>
      <c r="D86" s="57"/>
      <c r="E86" s="76"/>
      <c r="F86" s="106"/>
      <c r="G86" s="106"/>
      <c r="H86" s="107"/>
    </row>
    <row r="87" spans="1:13" ht="15">
      <c r="A87" s="36" t="s">
        <v>268</v>
      </c>
      <c r="B87" s="42" t="s">
        <v>269</v>
      </c>
      <c r="C87" s="43">
        <v>18</v>
      </c>
      <c r="D87" s="43">
        <v>5</v>
      </c>
      <c r="E87" s="96"/>
      <c r="F87" s="106"/>
      <c r="G87" s="106"/>
      <c r="H87" s="107"/>
      <c r="M87" s="65"/>
    </row>
    <row r="88" spans="1:8" ht="15">
      <c r="A88" s="36" t="s">
        <v>270</v>
      </c>
      <c r="B88" s="42" t="s">
        <v>271</v>
      </c>
      <c r="C88" s="43">
        <v>15</v>
      </c>
      <c r="D88" s="43">
        <v>3</v>
      </c>
      <c r="E88" s="76"/>
      <c r="F88" s="106"/>
      <c r="G88" s="106"/>
      <c r="H88" s="107"/>
    </row>
    <row r="89" spans="1:13" ht="15">
      <c r="A89" s="36" t="s">
        <v>272</v>
      </c>
      <c r="B89" s="42" t="s">
        <v>273</v>
      </c>
      <c r="C89" s="43">
        <v>100</v>
      </c>
      <c r="D89" s="43">
        <v>25</v>
      </c>
      <c r="E89" s="76"/>
      <c r="F89" s="106"/>
      <c r="G89" s="106"/>
      <c r="H89" s="107"/>
      <c r="M89" s="65"/>
    </row>
    <row r="90" spans="1:8" ht="15">
      <c r="A90" s="36" t="s">
        <v>274</v>
      </c>
      <c r="B90" s="42" t="s">
        <v>275</v>
      </c>
      <c r="C90" s="43">
        <v>93</v>
      </c>
      <c r="D90" s="43"/>
      <c r="E90" s="76"/>
      <c r="F90" s="106"/>
      <c r="G90" s="106"/>
      <c r="H90" s="107"/>
    </row>
    <row r="91" spans="1:14" ht="15">
      <c r="A91" s="36" t="s">
        <v>276</v>
      </c>
      <c r="B91" s="56" t="s">
        <v>277</v>
      </c>
      <c r="C91" s="57">
        <f>SUM(C87:C90)</f>
        <v>226</v>
      </c>
      <c r="D91" s="57">
        <f>SUM(D87:D90)</f>
        <v>33</v>
      </c>
      <c r="E91" s="76"/>
      <c r="F91" s="106"/>
      <c r="G91" s="106"/>
      <c r="H91" s="107"/>
      <c r="I91" s="52"/>
      <c r="J91" s="52"/>
      <c r="K91" s="52"/>
      <c r="L91" s="52"/>
      <c r="M91" s="62"/>
      <c r="N91" s="52"/>
    </row>
    <row r="92" spans="1:8" ht="15">
      <c r="A92" s="36" t="s">
        <v>278</v>
      </c>
      <c r="B92" s="56" t="s">
        <v>279</v>
      </c>
      <c r="C92" s="43"/>
      <c r="D92" s="43"/>
      <c r="E92" s="76"/>
      <c r="F92" s="106"/>
      <c r="G92" s="106"/>
      <c r="H92" s="107"/>
    </row>
    <row r="93" spans="1:14" ht="15">
      <c r="A93" s="36" t="s">
        <v>280</v>
      </c>
      <c r="B93" s="108" t="s">
        <v>281</v>
      </c>
      <c r="C93" s="57">
        <f>C64+C75+C84+C91+C92</f>
        <v>256</v>
      </c>
      <c r="D93" s="57">
        <f>D64+D75+D84+D91+D92</f>
        <v>33</v>
      </c>
      <c r="E93" s="96"/>
      <c r="F93" s="106"/>
      <c r="G93" s="106"/>
      <c r="H93" s="107"/>
      <c r="I93" s="52"/>
      <c r="J93" s="52"/>
      <c r="K93" s="52"/>
      <c r="L93" s="52"/>
      <c r="M93" s="62"/>
      <c r="N93" s="52"/>
    </row>
    <row r="94" spans="1:18" ht="25.5">
      <c r="A94" s="109" t="s">
        <v>282</v>
      </c>
      <c r="B94" s="110" t="s">
        <v>283</v>
      </c>
      <c r="C94" s="111">
        <f>C93+C55</f>
        <v>301</v>
      </c>
      <c r="D94" s="111">
        <f>D93+D55</f>
        <v>39</v>
      </c>
      <c r="E94" s="112" t="s">
        <v>284</v>
      </c>
      <c r="F94" s="113" t="s">
        <v>285</v>
      </c>
      <c r="G94" s="114">
        <f>G36+G39+G55+G79</f>
        <v>301</v>
      </c>
      <c r="H94" s="114">
        <f>H36+H39+H55+H79</f>
        <v>39</v>
      </c>
      <c r="I94" s="52"/>
      <c r="J94" s="52"/>
      <c r="K94" s="52"/>
      <c r="L94" s="52"/>
      <c r="M94" s="52"/>
      <c r="N94" s="52"/>
      <c r="O94" s="52"/>
      <c r="P94" s="52"/>
      <c r="Q94" s="52"/>
      <c r="R94" s="52"/>
    </row>
    <row r="95" spans="1:13" ht="15">
      <c r="A95" s="115"/>
      <c r="B95" s="116"/>
      <c r="C95" s="115"/>
      <c r="D95" s="115"/>
      <c r="E95" s="117"/>
      <c r="F95" s="118"/>
      <c r="G95" s="119"/>
      <c r="H95" s="120"/>
      <c r="M95" s="65"/>
    </row>
    <row r="96" spans="1:13" ht="15">
      <c r="A96" s="9" t="s">
        <v>286</v>
      </c>
      <c r="B96" s="121"/>
      <c r="C96" s="11"/>
      <c r="D96" s="11"/>
      <c r="E96" s="122"/>
      <c r="F96" s="7"/>
      <c r="G96" s="8"/>
      <c r="H96" s="9"/>
      <c r="M96" s="65"/>
    </row>
    <row r="97" spans="1:13" ht="15">
      <c r="A97" s="9"/>
      <c r="B97" s="121"/>
      <c r="C97" s="11"/>
      <c r="D97" s="11"/>
      <c r="E97" s="122"/>
      <c r="F97" s="7"/>
      <c r="G97" s="8"/>
      <c r="H97" s="9"/>
      <c r="M97" s="65"/>
    </row>
    <row r="98" spans="1:13" ht="15">
      <c r="A98" s="123" t="s">
        <v>1044</v>
      </c>
      <c r="B98" s="121"/>
      <c r="C98" s="526" t="s">
        <v>1042</v>
      </c>
      <c r="D98" s="526"/>
      <c r="E98" s="526"/>
      <c r="F98" s="7"/>
      <c r="G98" s="8"/>
      <c r="H98" s="9"/>
      <c r="M98" s="65"/>
    </row>
    <row r="99" spans="3:8" ht="15">
      <c r="C99" s="123"/>
      <c r="D99" s="13"/>
      <c r="E99" s="123"/>
      <c r="F99" s="7"/>
      <c r="G99" s="8"/>
      <c r="H99" s="9"/>
    </row>
    <row r="100" spans="3:5" ht="14.25">
      <c r="C100" s="526" t="s">
        <v>1050</v>
      </c>
      <c r="D100" s="526"/>
      <c r="E100" s="526"/>
    </row>
  </sheetData>
  <sheetProtection sheet="1" objects="1" scenarios="1"/>
  <mergeCells count="6">
    <mergeCell ref="A3:D3"/>
    <mergeCell ref="A4:D4"/>
    <mergeCell ref="F4:G4"/>
    <mergeCell ref="A5:D5"/>
    <mergeCell ref="C98:E98"/>
    <mergeCell ref="C100:E100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11:H13 G19:H19 C20:D21 G22:H24 C23:D26 G28:H28 C30:D30 G31:H31 C35:D38 C40:D44 G43:H48 C47:D50 G51:H54 C53:D54 C58:D63 G59:H60 G62:H70 C67:D74 G74:H76 C79:D83 C87:D90 C92:D92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027777777777778" right="0.24027777777777778" top="0.37986111111111115" bottom="0.37986111111111115" header="0.1701388888888889" footer="0.1701388888888889"/>
  <pageSetup fitToHeight="1000" fitToWidth="1" horizontalDpi="300" verticalDpi="300" orientation="portrait" paperSize="9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50"/>
  <sheetViews>
    <sheetView workbookViewId="0" topLeftCell="A1">
      <selection activeCell="A1" sqref="A1:F1"/>
    </sheetView>
  </sheetViews>
  <sheetFormatPr defaultColWidth="9.00390625" defaultRowHeight="12.75"/>
  <cols>
    <col min="1" max="1" width="48.125" style="124" customWidth="1"/>
    <col min="2" max="2" width="12.125" style="124" customWidth="1"/>
    <col min="3" max="3" width="13.00390625" style="125" customWidth="1"/>
    <col min="4" max="4" width="12.625" style="125" customWidth="1"/>
    <col min="5" max="5" width="37.375" style="124" customWidth="1"/>
    <col min="6" max="6" width="9.00390625" style="124" customWidth="1"/>
    <col min="7" max="7" width="11.625" style="125" customWidth="1"/>
    <col min="8" max="8" width="13.125" style="125" customWidth="1"/>
    <col min="9" max="16384" width="9.375" style="125" customWidth="1"/>
  </cols>
  <sheetData>
    <row r="1" spans="1:8" ht="12">
      <c r="A1" s="531" t="s">
        <v>287</v>
      </c>
      <c r="B1" s="531"/>
      <c r="C1" s="531"/>
      <c r="D1" s="531"/>
      <c r="E1" s="531"/>
      <c r="F1" s="531"/>
      <c r="G1" s="126"/>
      <c r="H1" s="126"/>
    </row>
    <row r="2" spans="1:8" ht="24">
      <c r="A2" s="127" t="s">
        <v>1028</v>
      </c>
      <c r="B2" s="532" t="str">
        <f>'справка _1_БАЛАНС'!E3</f>
        <v> </v>
      </c>
      <c r="C2" s="532"/>
      <c r="D2" s="532"/>
      <c r="E2" s="532"/>
      <c r="F2" s="533" t="s">
        <v>288</v>
      </c>
      <c r="G2" s="533"/>
      <c r="H2" s="129">
        <v>130277328</v>
      </c>
    </row>
    <row r="3" spans="1:8" ht="15">
      <c r="A3" s="127" t="s">
        <v>1029</v>
      </c>
      <c r="B3" s="532" t="str">
        <f>'справка _1_БАЛАНС'!E4</f>
        <v> </v>
      </c>
      <c r="C3" s="532"/>
      <c r="D3" s="532"/>
      <c r="E3" s="532"/>
      <c r="F3" s="128" t="s">
        <v>289</v>
      </c>
      <c r="G3" s="130"/>
      <c r="H3" s="130" t="str">
        <f>'справка _1_БАЛАНС'!H4</f>
        <v> </v>
      </c>
    </row>
    <row r="4" spans="1:8" ht="17.25" customHeight="1">
      <c r="A4" s="127" t="s">
        <v>1043</v>
      </c>
      <c r="B4" s="527" t="str">
        <f>'справка _1_БАЛАНС'!E5</f>
        <v> </v>
      </c>
      <c r="C4" s="527"/>
      <c r="D4" s="527"/>
      <c r="E4" s="131"/>
      <c r="F4" s="132"/>
      <c r="G4" s="126"/>
      <c r="H4" s="133" t="s">
        <v>290</v>
      </c>
    </row>
    <row r="5" spans="1:8" ht="24">
      <c r="A5" s="134" t="s">
        <v>291</v>
      </c>
      <c r="B5" s="135" t="s">
        <v>292</v>
      </c>
      <c r="C5" s="134" t="s">
        <v>293</v>
      </c>
      <c r="D5" s="136" t="s">
        <v>294</v>
      </c>
      <c r="E5" s="134" t="s">
        <v>295</v>
      </c>
      <c r="F5" s="135" t="s">
        <v>296</v>
      </c>
      <c r="G5" s="134" t="s">
        <v>297</v>
      </c>
      <c r="H5" s="134" t="s">
        <v>298</v>
      </c>
    </row>
    <row r="6" spans="1:8" ht="12">
      <c r="A6" s="137" t="s">
        <v>299</v>
      </c>
      <c r="B6" s="137" t="s">
        <v>300</v>
      </c>
      <c r="C6" s="137">
        <v>1</v>
      </c>
      <c r="D6" s="137">
        <v>2</v>
      </c>
      <c r="E6" s="137" t="s">
        <v>301</v>
      </c>
      <c r="F6" s="134" t="s">
        <v>302</v>
      </c>
      <c r="G6" s="134">
        <v>1</v>
      </c>
      <c r="H6" s="134">
        <v>2</v>
      </c>
    </row>
    <row r="7" spans="1:8" ht="12">
      <c r="A7" s="138" t="s">
        <v>303</v>
      </c>
      <c r="B7" s="138"/>
      <c r="C7" s="139"/>
      <c r="D7" s="139"/>
      <c r="E7" s="138" t="s">
        <v>304</v>
      </c>
      <c r="F7" s="140"/>
      <c r="G7" s="141"/>
      <c r="H7" s="141"/>
    </row>
    <row r="8" spans="1:8" ht="12">
      <c r="A8" s="142" t="s">
        <v>305</v>
      </c>
      <c r="B8" s="142"/>
      <c r="C8" s="143"/>
      <c r="D8" s="144"/>
      <c r="E8" s="142" t="s">
        <v>306</v>
      </c>
      <c r="F8" s="140"/>
      <c r="G8" s="141"/>
      <c r="H8" s="141"/>
    </row>
    <row r="9" spans="1:8" ht="12">
      <c r="A9" s="145" t="s">
        <v>307</v>
      </c>
      <c r="B9" s="146" t="s">
        <v>308</v>
      </c>
      <c r="C9" s="147">
        <v>7</v>
      </c>
      <c r="D9" s="147">
        <v>5</v>
      </c>
      <c r="E9" s="145" t="s">
        <v>309</v>
      </c>
      <c r="F9" s="148" t="s">
        <v>310</v>
      </c>
      <c r="G9" s="149"/>
      <c r="H9" s="149"/>
    </row>
    <row r="10" spans="1:8" ht="12">
      <c r="A10" s="145" t="s">
        <v>311</v>
      </c>
      <c r="B10" s="146" t="s">
        <v>312</v>
      </c>
      <c r="C10" s="147">
        <v>43</v>
      </c>
      <c r="D10" s="147">
        <v>8</v>
      </c>
      <c r="E10" s="145" t="s">
        <v>313</v>
      </c>
      <c r="F10" s="148" t="s">
        <v>314</v>
      </c>
      <c r="G10" s="149"/>
      <c r="H10" s="149"/>
    </row>
    <row r="11" spans="1:8" ht="12">
      <c r="A11" s="145" t="s">
        <v>315</v>
      </c>
      <c r="B11" s="146" t="s">
        <v>316</v>
      </c>
      <c r="C11" s="147">
        <v>3</v>
      </c>
      <c r="D11" s="147">
        <v>1</v>
      </c>
      <c r="E11" s="150" t="s">
        <v>317</v>
      </c>
      <c r="F11" s="148" t="s">
        <v>318</v>
      </c>
      <c r="G11" s="149">
        <v>52</v>
      </c>
      <c r="H11" s="149">
        <v>25</v>
      </c>
    </row>
    <row r="12" spans="1:8" ht="12">
      <c r="A12" s="145" t="s">
        <v>319</v>
      </c>
      <c r="B12" s="146" t="s">
        <v>320</v>
      </c>
      <c r="C12" s="147">
        <v>1</v>
      </c>
      <c r="D12" s="147">
        <v>1</v>
      </c>
      <c r="E12" s="150" t="s">
        <v>321</v>
      </c>
      <c r="F12" s="148" t="s">
        <v>322</v>
      </c>
      <c r="G12" s="149"/>
      <c r="H12" s="149"/>
    </row>
    <row r="13" spans="1:18" ht="12">
      <c r="A13" s="145" t="s">
        <v>323</v>
      </c>
      <c r="B13" s="146" t="s">
        <v>324</v>
      </c>
      <c r="C13" s="147"/>
      <c r="D13" s="147"/>
      <c r="E13" s="151" t="s">
        <v>325</v>
      </c>
      <c r="F13" s="152" t="s">
        <v>326</v>
      </c>
      <c r="G13" s="141">
        <f>SUM(G9:G12)</f>
        <v>52</v>
      </c>
      <c r="H13" s="141">
        <f>SUM(H9:H12)</f>
        <v>25</v>
      </c>
      <c r="I13" s="126"/>
      <c r="J13" s="126"/>
      <c r="K13" s="126"/>
      <c r="L13" s="126"/>
      <c r="M13" s="126"/>
      <c r="N13" s="126"/>
      <c r="O13" s="126"/>
      <c r="P13" s="126"/>
      <c r="Q13" s="126"/>
      <c r="R13" s="126"/>
    </row>
    <row r="14" spans="1:8" ht="24">
      <c r="A14" s="145" t="s">
        <v>327</v>
      </c>
      <c r="B14" s="146" t="s">
        <v>328</v>
      </c>
      <c r="C14" s="147"/>
      <c r="D14" s="147"/>
      <c r="E14" s="150"/>
      <c r="F14" s="153"/>
      <c r="G14" s="154"/>
      <c r="H14" s="154"/>
    </row>
    <row r="15" spans="1:8" ht="24">
      <c r="A15" s="145" t="s">
        <v>329</v>
      </c>
      <c r="B15" s="146" t="s">
        <v>330</v>
      </c>
      <c r="C15" s="155"/>
      <c r="D15" s="155"/>
      <c r="E15" s="142" t="s">
        <v>331</v>
      </c>
      <c r="F15" s="156" t="s">
        <v>332</v>
      </c>
      <c r="G15" s="149"/>
      <c r="H15" s="149"/>
    </row>
    <row r="16" spans="1:8" ht="12">
      <c r="A16" s="145" t="s">
        <v>333</v>
      </c>
      <c r="B16" s="146" t="s">
        <v>334</v>
      </c>
      <c r="C16" s="155"/>
      <c r="D16" s="155">
        <v>2</v>
      </c>
      <c r="E16" s="145" t="s">
        <v>335</v>
      </c>
      <c r="F16" s="153" t="s">
        <v>336</v>
      </c>
      <c r="G16" s="157"/>
      <c r="H16" s="157"/>
    </row>
    <row r="17" spans="1:8" ht="12">
      <c r="A17" s="158" t="s">
        <v>337</v>
      </c>
      <c r="B17" s="146" t="s">
        <v>338</v>
      </c>
      <c r="C17" s="159"/>
      <c r="D17" s="159"/>
      <c r="E17" s="142"/>
      <c r="F17" s="140"/>
      <c r="G17" s="154"/>
      <c r="H17" s="154"/>
    </row>
    <row r="18" spans="1:8" ht="12">
      <c r="A18" s="158" t="s">
        <v>339</v>
      </c>
      <c r="B18" s="146" t="s">
        <v>340</v>
      </c>
      <c r="C18" s="159"/>
      <c r="D18" s="159"/>
      <c r="E18" s="142" t="s">
        <v>341</v>
      </c>
      <c r="F18" s="140"/>
      <c r="G18" s="154"/>
      <c r="H18" s="154"/>
    </row>
    <row r="19" spans="1:15" ht="12">
      <c r="A19" s="151" t="s">
        <v>342</v>
      </c>
      <c r="B19" s="160" t="s">
        <v>343</v>
      </c>
      <c r="C19" s="161">
        <f>SUM(C9:C15)+C16</f>
        <v>54</v>
      </c>
      <c r="D19" s="161">
        <f>SUM(D9:D15)+D16</f>
        <v>17</v>
      </c>
      <c r="E19" s="140" t="s">
        <v>344</v>
      </c>
      <c r="F19" s="153" t="s">
        <v>345</v>
      </c>
      <c r="G19" s="149"/>
      <c r="H19" s="149"/>
      <c r="I19" s="126"/>
      <c r="J19" s="126"/>
      <c r="K19" s="126"/>
      <c r="L19" s="126"/>
      <c r="M19" s="126"/>
      <c r="N19" s="126"/>
      <c r="O19" s="126"/>
    </row>
    <row r="20" spans="1:8" ht="12">
      <c r="A20" s="142"/>
      <c r="B20" s="146"/>
      <c r="C20" s="162"/>
      <c r="D20" s="162"/>
      <c r="E20" s="158" t="s">
        <v>346</v>
      </c>
      <c r="F20" s="153" t="s">
        <v>347</v>
      </c>
      <c r="G20" s="149"/>
      <c r="H20" s="149"/>
    </row>
    <row r="21" spans="1:8" ht="24">
      <c r="A21" s="142" t="s">
        <v>348</v>
      </c>
      <c r="B21" s="163"/>
      <c r="C21" s="162"/>
      <c r="D21" s="162"/>
      <c r="E21" s="145" t="s">
        <v>349</v>
      </c>
      <c r="F21" s="153" t="s">
        <v>350</v>
      </c>
      <c r="G21" s="149"/>
      <c r="H21" s="149"/>
    </row>
    <row r="22" spans="1:8" ht="24">
      <c r="A22" s="140" t="s">
        <v>351</v>
      </c>
      <c r="B22" s="163" t="s">
        <v>352</v>
      </c>
      <c r="C22" s="147"/>
      <c r="D22" s="147"/>
      <c r="E22" s="140" t="s">
        <v>353</v>
      </c>
      <c r="F22" s="153" t="s">
        <v>354</v>
      </c>
      <c r="G22" s="149"/>
      <c r="H22" s="149"/>
    </row>
    <row r="23" spans="1:8" ht="24">
      <c r="A23" s="145" t="s">
        <v>355</v>
      </c>
      <c r="B23" s="163" t="s">
        <v>356</v>
      </c>
      <c r="C23" s="147"/>
      <c r="D23" s="147"/>
      <c r="E23" s="145" t="s">
        <v>357</v>
      </c>
      <c r="F23" s="153" t="s">
        <v>358</v>
      </c>
      <c r="G23" s="149"/>
      <c r="H23" s="149"/>
    </row>
    <row r="24" spans="1:18" ht="24">
      <c r="A24" s="145" t="s">
        <v>359</v>
      </c>
      <c r="B24" s="163" t="s">
        <v>360</v>
      </c>
      <c r="C24" s="147"/>
      <c r="D24" s="147"/>
      <c r="E24" s="151" t="s">
        <v>361</v>
      </c>
      <c r="F24" s="156" t="s">
        <v>362</v>
      </c>
      <c r="G24" s="141">
        <f>SUM(G19:G23)</f>
        <v>0</v>
      </c>
      <c r="H24" s="141">
        <f>SUM(H19:H23)</f>
        <v>0</v>
      </c>
      <c r="I24" s="126"/>
      <c r="J24" s="126"/>
      <c r="K24" s="126"/>
      <c r="L24" s="126"/>
      <c r="M24" s="126"/>
      <c r="N24" s="126"/>
      <c r="O24" s="126"/>
      <c r="P24" s="126"/>
      <c r="Q24" s="126"/>
      <c r="R24" s="126"/>
    </row>
    <row r="25" spans="1:8" ht="12">
      <c r="A25" s="145" t="s">
        <v>363</v>
      </c>
      <c r="B25" s="163" t="s">
        <v>364</v>
      </c>
      <c r="C25" s="147">
        <v>1</v>
      </c>
      <c r="D25" s="147"/>
      <c r="E25" s="158"/>
      <c r="F25" s="140"/>
      <c r="G25" s="154"/>
      <c r="H25" s="154"/>
    </row>
    <row r="26" spans="1:14" ht="12">
      <c r="A26" s="151" t="s">
        <v>365</v>
      </c>
      <c r="B26" s="164" t="s">
        <v>366</v>
      </c>
      <c r="C26" s="161">
        <f>SUM(C22:C25)</f>
        <v>1</v>
      </c>
      <c r="D26" s="161">
        <f>SUM(D22:D25)</f>
        <v>0</v>
      </c>
      <c r="E26" s="145"/>
      <c r="F26" s="140"/>
      <c r="G26" s="154"/>
      <c r="H26" s="154"/>
      <c r="I26" s="126"/>
      <c r="J26" s="126"/>
      <c r="K26" s="126"/>
      <c r="L26" s="126"/>
      <c r="M26" s="126"/>
      <c r="N26" s="126"/>
    </row>
    <row r="27" spans="1:8" ht="12">
      <c r="A27" s="151"/>
      <c r="B27" s="164"/>
      <c r="C27" s="162"/>
      <c r="D27" s="162"/>
      <c r="E27" s="145"/>
      <c r="F27" s="140"/>
      <c r="G27" s="154"/>
      <c r="H27" s="154"/>
    </row>
    <row r="28" spans="1:18" ht="24">
      <c r="A28" s="138" t="s">
        <v>367</v>
      </c>
      <c r="B28" s="135" t="s">
        <v>368</v>
      </c>
      <c r="C28" s="144">
        <f>C26+C19</f>
        <v>55</v>
      </c>
      <c r="D28" s="144">
        <f>D26+D19</f>
        <v>17</v>
      </c>
      <c r="E28" s="138" t="s">
        <v>369</v>
      </c>
      <c r="F28" s="156" t="s">
        <v>370</v>
      </c>
      <c r="G28" s="141">
        <f>G13+G15+G24</f>
        <v>52</v>
      </c>
      <c r="H28" s="141">
        <f>H13+H15+H24</f>
        <v>25</v>
      </c>
      <c r="I28" s="126"/>
      <c r="J28" s="126"/>
      <c r="K28" s="126"/>
      <c r="L28" s="126"/>
      <c r="M28" s="126"/>
      <c r="N28" s="126"/>
      <c r="O28" s="126"/>
      <c r="P28" s="126"/>
      <c r="Q28" s="126"/>
      <c r="R28" s="126"/>
    </row>
    <row r="29" spans="1:8" ht="12">
      <c r="A29" s="138"/>
      <c r="B29" s="135"/>
      <c r="C29" s="162"/>
      <c r="D29" s="162"/>
      <c r="E29" s="138"/>
      <c r="F29" s="153"/>
      <c r="G29" s="154"/>
      <c r="H29" s="154"/>
    </row>
    <row r="30" spans="1:18" ht="12">
      <c r="A30" s="138" t="s">
        <v>371</v>
      </c>
      <c r="B30" s="135" t="s">
        <v>372</v>
      </c>
      <c r="C30" s="144">
        <f>IF((G28-C28)&gt;0,G28-C28,0)</f>
        <v>0</v>
      </c>
      <c r="D30" s="144">
        <f>IF((H28-D28)&gt;0,H28-D28,0)</f>
        <v>8</v>
      </c>
      <c r="E30" s="138" t="s">
        <v>373</v>
      </c>
      <c r="F30" s="156" t="s">
        <v>374</v>
      </c>
      <c r="G30" s="165">
        <f>IF((C28-G28)&gt;0,C28-G28,0)</f>
        <v>3</v>
      </c>
      <c r="H30" s="165">
        <f>IF((D28-H28)&gt;0,D28-H28,0)</f>
        <v>0</v>
      </c>
      <c r="I30" s="126"/>
      <c r="J30" s="126"/>
      <c r="K30" s="126"/>
      <c r="L30" s="126"/>
      <c r="M30" s="126"/>
      <c r="N30" s="126"/>
      <c r="O30" s="126"/>
      <c r="P30" s="126"/>
      <c r="Q30" s="126"/>
      <c r="R30" s="126"/>
    </row>
    <row r="31" spans="1:8" ht="24">
      <c r="A31" s="166" t="s">
        <v>375</v>
      </c>
      <c r="B31" s="164" t="s">
        <v>376</v>
      </c>
      <c r="C31" s="147"/>
      <c r="D31" s="147"/>
      <c r="E31" s="142" t="s">
        <v>377</v>
      </c>
      <c r="F31" s="153" t="s">
        <v>378</v>
      </c>
      <c r="G31" s="149"/>
      <c r="H31" s="149"/>
    </row>
    <row r="32" spans="1:8" ht="12">
      <c r="A32" s="142" t="s">
        <v>379</v>
      </c>
      <c r="B32" s="167" t="s">
        <v>380</v>
      </c>
      <c r="C32" s="147"/>
      <c r="D32" s="147"/>
      <c r="E32" s="142" t="s">
        <v>381</v>
      </c>
      <c r="F32" s="153" t="s">
        <v>382</v>
      </c>
      <c r="G32" s="149"/>
      <c r="H32" s="149"/>
    </row>
    <row r="33" spans="1:18" ht="12">
      <c r="A33" s="168" t="s">
        <v>383</v>
      </c>
      <c r="B33" s="164" t="s">
        <v>384</v>
      </c>
      <c r="C33" s="161">
        <f>C28+C31+C32</f>
        <v>55</v>
      </c>
      <c r="D33" s="161">
        <f>D28+D31+D32</f>
        <v>17</v>
      </c>
      <c r="E33" s="138" t="s">
        <v>385</v>
      </c>
      <c r="F33" s="156" t="s">
        <v>386</v>
      </c>
      <c r="G33" s="165">
        <f>G32+G31+G28</f>
        <v>52</v>
      </c>
      <c r="H33" s="165">
        <f>H32+H31+H28</f>
        <v>25</v>
      </c>
      <c r="I33" s="126"/>
      <c r="J33" s="126"/>
      <c r="K33" s="126"/>
      <c r="L33" s="126"/>
      <c r="M33" s="126"/>
      <c r="N33" s="126"/>
      <c r="O33" s="126"/>
      <c r="P33" s="126"/>
      <c r="Q33" s="126"/>
      <c r="R33" s="126"/>
    </row>
    <row r="34" spans="1:18" ht="12">
      <c r="A34" s="168" t="s">
        <v>387</v>
      </c>
      <c r="B34" s="135" t="s">
        <v>388</v>
      </c>
      <c r="C34" s="144">
        <f>IF((G33-C33)&gt;0,G33-C33,0)</f>
        <v>0</v>
      </c>
      <c r="D34" s="144">
        <f>IF((H33-D33)&gt;0,H33-D33,0)</f>
        <v>8</v>
      </c>
      <c r="E34" s="168" t="s">
        <v>389</v>
      </c>
      <c r="F34" s="156" t="s">
        <v>390</v>
      </c>
      <c r="G34" s="141">
        <f>IF((C33-G33)&gt;0,C33-G33,0)</f>
        <v>3</v>
      </c>
      <c r="H34" s="141">
        <f>IF((D33-H33)&gt;0,D33-H33,0)</f>
        <v>0</v>
      </c>
      <c r="I34" s="126"/>
      <c r="J34" s="126"/>
      <c r="K34" s="126"/>
      <c r="L34" s="126"/>
      <c r="M34" s="126"/>
      <c r="N34" s="126"/>
      <c r="O34" s="126"/>
      <c r="P34" s="126"/>
      <c r="Q34" s="126"/>
      <c r="R34" s="126"/>
    </row>
    <row r="35" spans="1:14" ht="12">
      <c r="A35" s="142" t="s">
        <v>391</v>
      </c>
      <c r="B35" s="164" t="s">
        <v>392</v>
      </c>
      <c r="C35" s="161">
        <f>C36+C37+C38</f>
        <v>0</v>
      </c>
      <c r="D35" s="161">
        <v>2</v>
      </c>
      <c r="E35" s="169"/>
      <c r="F35" s="140"/>
      <c r="G35" s="154"/>
      <c r="H35" s="154"/>
      <c r="I35" s="126"/>
      <c r="J35" s="126"/>
      <c r="K35" s="126"/>
      <c r="L35" s="126"/>
      <c r="M35" s="126"/>
      <c r="N35" s="126"/>
    </row>
    <row r="36" spans="1:8" ht="24">
      <c r="A36" s="170" t="s">
        <v>393</v>
      </c>
      <c r="B36" s="163" t="s">
        <v>394</v>
      </c>
      <c r="C36" s="147"/>
      <c r="D36" s="147"/>
      <c r="E36" s="169"/>
      <c r="F36" s="140"/>
      <c r="G36" s="154"/>
      <c r="H36" s="154"/>
    </row>
    <row r="37" spans="1:8" ht="24">
      <c r="A37" s="170" t="s">
        <v>395</v>
      </c>
      <c r="B37" s="171" t="s">
        <v>396</v>
      </c>
      <c r="C37" s="172"/>
      <c r="D37" s="172"/>
      <c r="E37" s="169"/>
      <c r="F37" s="153"/>
      <c r="G37" s="154"/>
      <c r="H37" s="154"/>
    </row>
    <row r="38" spans="1:8" ht="12">
      <c r="A38" s="173" t="s">
        <v>397</v>
      </c>
      <c r="B38" s="171" t="s">
        <v>398</v>
      </c>
      <c r="C38" s="174"/>
      <c r="D38" s="174"/>
      <c r="E38" s="169"/>
      <c r="F38" s="153"/>
      <c r="G38" s="154"/>
      <c r="H38" s="154"/>
    </row>
    <row r="39" spans="1:18" ht="24">
      <c r="A39" s="175" t="s">
        <v>399</v>
      </c>
      <c r="B39" s="176" t="s">
        <v>400</v>
      </c>
      <c r="C39" s="177">
        <f>IF((G33-C33-C35)&gt;0,G33-C33-C35,0)</f>
        <v>0</v>
      </c>
      <c r="D39" s="177">
        <f>IF((H33-D33-D35)&gt;0,H33-D33-D35,0)</f>
        <v>6</v>
      </c>
      <c r="E39" s="178" t="s">
        <v>401</v>
      </c>
      <c r="F39" s="179" t="s">
        <v>402</v>
      </c>
      <c r="G39" s="180">
        <f>IF(G34&gt;0,IF(C35+G34&lt;0,0,C35+G34),IF(C34-C35&lt;0,C35-C34,0))</f>
        <v>3</v>
      </c>
      <c r="H39" s="180">
        <f>IF(H34&gt;0,IF(D35+H34&lt;0,0,D35+H34),IF(D34-D35&lt;0,D35-D34,0))</f>
        <v>0</v>
      </c>
      <c r="I39" s="126"/>
      <c r="J39" s="126"/>
      <c r="K39" s="126"/>
      <c r="L39" s="126"/>
      <c r="M39" s="126"/>
      <c r="N39" s="126"/>
      <c r="O39" s="126"/>
      <c r="P39" s="126"/>
      <c r="Q39" s="126"/>
      <c r="R39" s="126"/>
    </row>
    <row r="40" spans="1:8" ht="12">
      <c r="A40" s="138" t="s">
        <v>403</v>
      </c>
      <c r="B40" s="137" t="s">
        <v>404</v>
      </c>
      <c r="C40" s="181"/>
      <c r="D40" s="181"/>
      <c r="E40" s="138" t="s">
        <v>405</v>
      </c>
      <c r="F40" s="179" t="s">
        <v>406</v>
      </c>
      <c r="G40" s="149"/>
      <c r="H40" s="149"/>
    </row>
    <row r="41" spans="1:18" ht="12">
      <c r="A41" s="138" t="s">
        <v>407</v>
      </c>
      <c r="B41" s="134" t="s">
        <v>408</v>
      </c>
      <c r="C41" s="139">
        <f>IF(G39=0,IF(C39-C40&gt;0,C39-C40+G40,0),IF(G39-G40&lt;0,G40-G39+C39,0))</f>
        <v>0</v>
      </c>
      <c r="D41" s="139">
        <f>IF(H39=0,IF(D39-D40&gt;0,D39-D40+H40,0),IF(H39-H40&lt;0,H40-H39+D39,0))</f>
        <v>6</v>
      </c>
      <c r="E41" s="138" t="s">
        <v>409</v>
      </c>
      <c r="F41" s="182" t="s">
        <v>410</v>
      </c>
      <c r="G41" s="139">
        <f>IF(C39=0,IF(G39-G40&gt;0,G39-G40+C40,0),IF(C39-C40&lt;0,C40-C39+G40,0))</f>
        <v>3</v>
      </c>
      <c r="H41" s="139">
        <f>IF(D39=0,IF(H39-H40&gt;0,H39-H40+D40,0),IF(D39-D40&lt;0,D40-D39+H40,0))</f>
        <v>0</v>
      </c>
      <c r="I41" s="126"/>
      <c r="J41" s="126"/>
      <c r="K41" s="126"/>
      <c r="L41" s="126"/>
      <c r="M41" s="126"/>
      <c r="N41" s="126"/>
      <c r="O41" s="126"/>
      <c r="P41" s="126"/>
      <c r="Q41" s="126"/>
      <c r="R41" s="126"/>
    </row>
    <row r="42" spans="1:18" ht="12">
      <c r="A42" s="168" t="s">
        <v>411</v>
      </c>
      <c r="B42" s="134" t="s">
        <v>412</v>
      </c>
      <c r="C42" s="165">
        <f>C33+C35+C39</f>
        <v>55</v>
      </c>
      <c r="D42" s="165">
        <f>D33+D35+D39</f>
        <v>25</v>
      </c>
      <c r="E42" s="168" t="s">
        <v>413</v>
      </c>
      <c r="F42" s="176" t="s">
        <v>414</v>
      </c>
      <c r="G42" s="165">
        <f>G39+G33</f>
        <v>55</v>
      </c>
      <c r="H42" s="165">
        <f>H39+H33</f>
        <v>25</v>
      </c>
      <c r="I42" s="126"/>
      <c r="J42" s="126"/>
      <c r="K42" s="126"/>
      <c r="L42" s="126"/>
      <c r="M42" s="126"/>
      <c r="N42" s="126"/>
      <c r="O42" s="126"/>
      <c r="P42" s="126"/>
      <c r="Q42" s="126"/>
      <c r="R42" s="126"/>
    </row>
    <row r="43" spans="1:8" ht="12">
      <c r="A43" s="131"/>
      <c r="B43" s="183"/>
      <c r="C43" s="184"/>
      <c r="D43" s="184"/>
      <c r="E43" s="185"/>
      <c r="F43" s="186"/>
      <c r="G43" s="184"/>
      <c r="H43" s="184"/>
    </row>
    <row r="44" spans="1:8" ht="12">
      <c r="A44" s="131"/>
      <c r="B44" s="183"/>
      <c r="C44" s="184"/>
      <c r="D44" s="184"/>
      <c r="E44" s="185"/>
      <c r="F44" s="186"/>
      <c r="G44" s="184"/>
      <c r="H44" s="184"/>
    </row>
    <row r="45" spans="1:8" ht="12">
      <c r="A45" s="528" t="s">
        <v>415</v>
      </c>
      <c r="B45" s="528"/>
      <c r="C45" s="528"/>
      <c r="D45" s="528"/>
      <c r="E45" s="528"/>
      <c r="F45" s="186"/>
      <c r="G45" s="184"/>
      <c r="H45" s="184"/>
    </row>
    <row r="46" spans="1:8" ht="12">
      <c r="A46" s="131"/>
      <c r="B46" s="183"/>
      <c r="C46" s="184"/>
      <c r="D46" s="184"/>
      <c r="E46" s="185"/>
      <c r="F46" s="186"/>
      <c r="G46" s="184"/>
      <c r="H46" s="184"/>
    </row>
    <row r="47" spans="1:8" ht="12">
      <c r="A47" s="131"/>
      <c r="B47" s="183"/>
      <c r="C47" s="184"/>
      <c r="D47" s="184"/>
      <c r="E47" s="185"/>
      <c r="F47" s="186"/>
      <c r="G47" s="184"/>
      <c r="H47" s="184"/>
    </row>
    <row r="48" spans="1:15" ht="12">
      <c r="A48" s="187" t="s">
        <v>1044</v>
      </c>
      <c r="B48" s="188"/>
      <c r="C48" s="188" t="s">
        <v>1042</v>
      </c>
      <c r="D48" s="529"/>
      <c r="E48" s="529"/>
      <c r="F48" s="529"/>
      <c r="G48" s="529"/>
      <c r="H48" s="529"/>
      <c r="I48" s="126"/>
      <c r="J48" s="126"/>
      <c r="K48" s="126"/>
      <c r="L48" s="126"/>
      <c r="M48" s="126"/>
      <c r="N48" s="126"/>
      <c r="O48" s="126"/>
    </row>
    <row r="49" spans="1:8" ht="12">
      <c r="A49" s="189"/>
      <c r="B49" s="190"/>
      <c r="C49" s="184"/>
      <c r="D49" s="184"/>
      <c r="E49" s="186"/>
      <c r="F49" s="186"/>
      <c r="G49" s="184"/>
      <c r="H49" s="184"/>
    </row>
    <row r="50" spans="1:8" ht="12.75" customHeight="1">
      <c r="A50" s="189"/>
      <c r="B50" s="190"/>
      <c r="C50" s="191" t="s">
        <v>1035</v>
      </c>
      <c r="D50" s="530"/>
      <c r="E50" s="530"/>
      <c r="F50" s="530"/>
      <c r="G50" s="530"/>
      <c r="H50" s="530"/>
    </row>
  </sheetData>
  <mergeCells count="8">
    <mergeCell ref="A1:F1"/>
    <mergeCell ref="B2:E2"/>
    <mergeCell ref="F2:G2"/>
    <mergeCell ref="B3:E3"/>
    <mergeCell ref="B4:D4"/>
    <mergeCell ref="A45:E45"/>
    <mergeCell ref="D48:H48"/>
    <mergeCell ref="D50:H50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9:H12 G15:H16 C17:D18 G19:H23 C22:D25 C31:D32 G31:H32 C36:D36 C38:D38 C40:D40 G40:H40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</dataValidations>
  <printOptions/>
  <pageMargins left="0.31527777777777777" right="0.23611111111111113" top="0.9840277777777778" bottom="0.9840277777777778" header="0.5118055555555556" footer="0.5118055555555556"/>
  <pageSetup fitToHeight="0" horizontalDpi="300" verticalDpi="300" orientation="portrait" paperSize="9" scale="65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52"/>
  <sheetViews>
    <sheetView zoomScale="75" zoomScaleNormal="75" workbookViewId="0" topLeftCell="A21">
      <selection activeCell="A54" sqref="A54"/>
    </sheetView>
  </sheetViews>
  <sheetFormatPr defaultColWidth="9.00390625" defaultRowHeight="12.75"/>
  <cols>
    <col min="1" max="1" width="69.875" style="192" customWidth="1"/>
    <col min="2" max="2" width="36.125" style="192" customWidth="1"/>
    <col min="3" max="3" width="22.125" style="193" customWidth="1"/>
    <col min="4" max="4" width="21.375" style="193" customWidth="1"/>
    <col min="5" max="5" width="10.125" style="192" customWidth="1"/>
    <col min="6" max="6" width="12.00390625" style="192" customWidth="1"/>
    <col min="7" max="16384" width="9.375" style="192" customWidth="1"/>
  </cols>
  <sheetData>
    <row r="1" spans="1:4" ht="12">
      <c r="A1" s="194"/>
      <c r="B1" s="194"/>
      <c r="C1" s="195"/>
      <c r="D1" s="195"/>
    </row>
    <row r="2" spans="1:6" ht="12">
      <c r="A2" s="534" t="s">
        <v>416</v>
      </c>
      <c r="B2" s="534"/>
      <c r="C2" s="534"/>
      <c r="D2" s="534"/>
      <c r="E2" s="534"/>
      <c r="F2" s="534"/>
    </row>
    <row r="3" spans="1:6" ht="15" customHeight="1">
      <c r="A3" s="196"/>
      <c r="B3" s="196"/>
      <c r="C3" s="197"/>
      <c r="D3" s="197"/>
      <c r="E3" s="198"/>
      <c r="F3" s="198"/>
    </row>
    <row r="4" spans="1:6" ht="15" customHeight="1">
      <c r="A4" s="199" t="s">
        <v>1031</v>
      </c>
      <c r="B4" s="199" t="str">
        <f>'справка _1_БАЛАНС'!E3</f>
        <v> </v>
      </c>
      <c r="C4" s="200" t="s">
        <v>417</v>
      </c>
      <c r="D4" s="200">
        <f>'справка _1_БАЛАНС'!H3</f>
        <v>130277328</v>
      </c>
      <c r="E4" s="198"/>
      <c r="F4" s="198"/>
    </row>
    <row r="5" spans="1:4" ht="15">
      <c r="A5" s="199" t="s">
        <v>1037</v>
      </c>
      <c r="B5" s="199" t="str">
        <f>'справка _1_БАЛАНС'!E4</f>
        <v> </v>
      </c>
      <c r="C5" s="201" t="s">
        <v>418</v>
      </c>
      <c r="D5" s="200" t="str">
        <f>'справка _1_БАЛАНС'!H4</f>
        <v> </v>
      </c>
    </row>
    <row r="6" spans="1:6" ht="12" customHeight="1">
      <c r="A6" s="202" t="s">
        <v>1047</v>
      </c>
      <c r="B6" s="203" t="str">
        <f>'справка _1_БАЛАНС'!E5</f>
        <v> </v>
      </c>
      <c r="C6" s="204"/>
      <c r="D6" s="205" t="s">
        <v>419</v>
      </c>
      <c r="F6" s="206"/>
    </row>
    <row r="7" spans="1:6" ht="33.75" customHeight="1">
      <c r="A7" s="207" t="s">
        <v>420</v>
      </c>
      <c r="B7" s="207" t="s">
        <v>421</v>
      </c>
      <c r="C7" s="208" t="s">
        <v>422</v>
      </c>
      <c r="D7" s="208" t="s">
        <v>423</v>
      </c>
      <c r="E7" s="198"/>
      <c r="F7" s="198"/>
    </row>
    <row r="8" spans="1:6" ht="12">
      <c r="A8" s="207" t="s">
        <v>424</v>
      </c>
      <c r="B8" s="207" t="s">
        <v>425</v>
      </c>
      <c r="C8" s="209">
        <v>1</v>
      </c>
      <c r="D8" s="209">
        <v>2</v>
      </c>
      <c r="E8" s="198"/>
      <c r="F8" s="198"/>
    </row>
    <row r="9" spans="1:4" ht="12">
      <c r="A9" s="210" t="s">
        <v>426</v>
      </c>
      <c r="B9" s="211"/>
      <c r="C9" s="212"/>
      <c r="D9" s="212"/>
    </row>
    <row r="10" spans="1:4" ht="12">
      <c r="A10" s="213" t="s">
        <v>427</v>
      </c>
      <c r="B10" s="214" t="s">
        <v>428</v>
      </c>
      <c r="C10" s="215">
        <v>50</v>
      </c>
      <c r="D10" s="215">
        <v>25</v>
      </c>
    </row>
    <row r="11" spans="1:13" ht="12">
      <c r="A11" s="213" t="s">
        <v>429</v>
      </c>
      <c r="B11" s="214" t="s">
        <v>430</v>
      </c>
      <c r="C11" s="215">
        <v>-87</v>
      </c>
      <c r="D11" s="215">
        <v>-17</v>
      </c>
      <c r="E11" s="216"/>
      <c r="F11" s="216"/>
      <c r="G11" s="216"/>
      <c r="H11" s="216"/>
      <c r="I11" s="216"/>
      <c r="J11" s="216"/>
      <c r="K11" s="216"/>
      <c r="L11" s="216"/>
      <c r="M11" s="216"/>
    </row>
    <row r="12" spans="1:13" ht="12">
      <c r="A12" s="213" t="s">
        <v>431</v>
      </c>
      <c r="B12" s="214" t="s">
        <v>432</v>
      </c>
      <c r="C12" s="215">
        <v>-93</v>
      </c>
      <c r="D12" s="215"/>
      <c r="E12" s="216"/>
      <c r="F12" s="216"/>
      <c r="G12" s="216"/>
      <c r="H12" s="216"/>
      <c r="I12" s="216"/>
      <c r="J12" s="216"/>
      <c r="K12" s="216"/>
      <c r="L12" s="216"/>
      <c r="M12" s="216"/>
    </row>
    <row r="13" spans="1:13" ht="12" customHeight="1">
      <c r="A13" s="213" t="s">
        <v>433</v>
      </c>
      <c r="B13" s="214" t="s">
        <v>434</v>
      </c>
      <c r="C13" s="215">
        <v>-1</v>
      </c>
      <c r="D13" s="215">
        <v>-5</v>
      </c>
      <c r="E13" s="216"/>
      <c r="F13" s="216"/>
      <c r="G13" s="216"/>
      <c r="H13" s="216"/>
      <c r="I13" s="216"/>
      <c r="J13" s="216"/>
      <c r="K13" s="216"/>
      <c r="L13" s="216"/>
      <c r="M13" s="216"/>
    </row>
    <row r="14" spans="1:13" ht="14.25" customHeight="1">
      <c r="A14" s="213" t="s">
        <v>435</v>
      </c>
      <c r="B14" s="214" t="s">
        <v>436</v>
      </c>
      <c r="C14" s="215"/>
      <c r="D14" s="215"/>
      <c r="E14" s="216"/>
      <c r="F14" s="216"/>
      <c r="G14" s="216"/>
      <c r="H14" s="216"/>
      <c r="I14" s="216"/>
      <c r="J14" s="216"/>
      <c r="K14" s="216"/>
      <c r="L14" s="216"/>
      <c r="M14" s="216"/>
    </row>
    <row r="15" spans="1:13" ht="12">
      <c r="A15" s="217" t="s">
        <v>437</v>
      </c>
      <c r="B15" s="214"/>
      <c r="C15" s="215">
        <v>-1</v>
      </c>
      <c r="D15" s="215"/>
      <c r="E15" s="216"/>
      <c r="F15" s="216"/>
      <c r="G15" s="216"/>
      <c r="H15" s="216"/>
      <c r="I15" s="216"/>
      <c r="J15" s="216"/>
      <c r="K15" s="216"/>
      <c r="L15" s="216"/>
      <c r="M15" s="216"/>
    </row>
    <row r="16" spans="1:13" ht="12">
      <c r="A16" s="213" t="s">
        <v>438</v>
      </c>
      <c r="B16" s="214" t="s">
        <v>439</v>
      </c>
      <c r="C16" s="215"/>
      <c r="D16" s="215"/>
      <c r="E16" s="216"/>
      <c r="F16" s="216"/>
      <c r="G16" s="216"/>
      <c r="H16" s="216"/>
      <c r="I16" s="216"/>
      <c r="J16" s="216"/>
      <c r="K16" s="216"/>
      <c r="L16" s="216"/>
      <c r="M16" s="216"/>
    </row>
    <row r="17" spans="1:13" ht="24">
      <c r="A17" s="213" t="s">
        <v>440</v>
      </c>
      <c r="B17" s="214" t="s">
        <v>441</v>
      </c>
      <c r="C17" s="215">
        <v>-1</v>
      </c>
      <c r="D17" s="215"/>
      <c r="E17" s="216"/>
      <c r="F17" s="216"/>
      <c r="G17" s="216"/>
      <c r="H17" s="216"/>
      <c r="I17" s="216"/>
      <c r="J17" s="216"/>
      <c r="K17" s="216"/>
      <c r="L17" s="216"/>
      <c r="M17" s="216"/>
    </row>
    <row r="18" spans="1:13" ht="12">
      <c r="A18" s="217" t="s">
        <v>442</v>
      </c>
      <c r="B18" s="218" t="s">
        <v>443</v>
      </c>
      <c r="C18" s="215"/>
      <c r="D18" s="215"/>
      <c r="E18" s="216"/>
      <c r="F18" s="216"/>
      <c r="G18" s="216"/>
      <c r="H18" s="216"/>
      <c r="I18" s="216"/>
      <c r="J18" s="216"/>
      <c r="K18" s="216"/>
      <c r="L18" s="216"/>
      <c r="M18" s="216"/>
    </row>
    <row r="19" spans="1:13" ht="12">
      <c r="A19" s="213" t="s">
        <v>444</v>
      </c>
      <c r="B19" s="214" t="s">
        <v>445</v>
      </c>
      <c r="C19" s="215">
        <v>354</v>
      </c>
      <c r="D19" s="215"/>
      <c r="E19" s="216"/>
      <c r="F19" s="216"/>
      <c r="G19" s="216"/>
      <c r="H19" s="216"/>
      <c r="I19" s="216"/>
      <c r="J19" s="216"/>
      <c r="K19" s="216"/>
      <c r="L19" s="216"/>
      <c r="M19" s="216"/>
    </row>
    <row r="20" spans="1:13" ht="12">
      <c r="A20" s="219" t="s">
        <v>446</v>
      </c>
      <c r="B20" s="220" t="s">
        <v>447</v>
      </c>
      <c r="C20" s="212">
        <f>SUM(C10:C19)</f>
        <v>221</v>
      </c>
      <c r="D20" s="212">
        <f>SUM(D10:D19)</f>
        <v>3</v>
      </c>
      <c r="E20" s="216"/>
      <c r="F20" s="216"/>
      <c r="G20" s="216"/>
      <c r="H20" s="216"/>
      <c r="I20" s="216"/>
      <c r="J20" s="216"/>
      <c r="K20" s="216"/>
      <c r="L20" s="216"/>
      <c r="M20" s="216"/>
    </row>
    <row r="21" spans="1:13" ht="12">
      <c r="A21" s="210" t="s">
        <v>448</v>
      </c>
      <c r="B21" s="221"/>
      <c r="C21" s="222"/>
      <c r="D21" s="222"/>
      <c r="E21" s="216"/>
      <c r="F21" s="216"/>
      <c r="G21" s="216"/>
      <c r="H21" s="216"/>
      <c r="I21" s="216"/>
      <c r="J21" s="216"/>
      <c r="K21" s="216"/>
      <c r="L21" s="216"/>
      <c r="M21" s="216"/>
    </row>
    <row r="22" spans="1:13" ht="12">
      <c r="A22" s="213" t="s">
        <v>449</v>
      </c>
      <c r="B22" s="214" t="s">
        <v>450</v>
      </c>
      <c r="C22" s="215">
        <v>-18</v>
      </c>
      <c r="D22" s="215">
        <v>-1</v>
      </c>
      <c r="E22" s="216"/>
      <c r="F22" s="216"/>
      <c r="G22" s="216"/>
      <c r="H22" s="216"/>
      <c r="I22" s="216"/>
      <c r="J22" s="216"/>
      <c r="K22" s="216"/>
      <c r="L22" s="216"/>
      <c r="M22" s="216"/>
    </row>
    <row r="23" spans="1:13" ht="12">
      <c r="A23" s="213" t="s">
        <v>451</v>
      </c>
      <c r="B23" s="214" t="s">
        <v>452</v>
      </c>
      <c r="C23" s="215"/>
      <c r="D23" s="215"/>
      <c r="E23" s="216"/>
      <c r="F23" s="216"/>
      <c r="G23" s="216"/>
      <c r="H23" s="216"/>
      <c r="I23" s="216"/>
      <c r="J23" s="216"/>
      <c r="K23" s="216"/>
      <c r="L23" s="216"/>
      <c r="M23" s="216"/>
    </row>
    <row r="24" spans="1:13" ht="12">
      <c r="A24" s="213" t="s">
        <v>453</v>
      </c>
      <c r="B24" s="214" t="s">
        <v>454</v>
      </c>
      <c r="C24" s="215">
        <v>-10</v>
      </c>
      <c r="D24" s="215"/>
      <c r="E24" s="216"/>
      <c r="F24" s="216"/>
      <c r="G24" s="216"/>
      <c r="H24" s="216"/>
      <c r="I24" s="216"/>
      <c r="J24" s="216"/>
      <c r="K24" s="216"/>
      <c r="L24" s="216"/>
      <c r="M24" s="216"/>
    </row>
    <row r="25" spans="1:13" ht="13.5" customHeight="1">
      <c r="A25" s="213" t="s">
        <v>455</v>
      </c>
      <c r="B25" s="214" t="s">
        <v>456</v>
      </c>
      <c r="C25" s="215"/>
      <c r="D25" s="215"/>
      <c r="E25" s="216"/>
      <c r="F25" s="216"/>
      <c r="G25" s="216"/>
      <c r="H25" s="216"/>
      <c r="I25" s="216"/>
      <c r="J25" s="216"/>
      <c r="K25" s="216"/>
      <c r="L25" s="216"/>
      <c r="M25" s="216"/>
    </row>
    <row r="26" spans="1:13" ht="12">
      <c r="A26" s="213" t="s">
        <v>457</v>
      </c>
      <c r="B26" s="214" t="s">
        <v>458</v>
      </c>
      <c r="C26" s="215"/>
      <c r="D26" s="215"/>
      <c r="E26" s="216"/>
      <c r="F26" s="216"/>
      <c r="G26" s="216"/>
      <c r="H26" s="216"/>
      <c r="I26" s="216"/>
      <c r="J26" s="216"/>
      <c r="K26" s="216"/>
      <c r="L26" s="216"/>
      <c r="M26" s="216"/>
    </row>
    <row r="27" spans="1:13" ht="12">
      <c r="A27" s="213" t="s">
        <v>459</v>
      </c>
      <c r="B27" s="214" t="s">
        <v>460</v>
      </c>
      <c r="C27" s="215"/>
      <c r="D27" s="215">
        <v>25</v>
      </c>
      <c r="E27" s="216"/>
      <c r="F27" s="216"/>
      <c r="G27" s="216"/>
      <c r="H27" s="216"/>
      <c r="I27" s="216"/>
      <c r="J27" s="216"/>
      <c r="K27" s="216"/>
      <c r="L27" s="216"/>
      <c r="M27" s="216"/>
    </row>
    <row r="28" spans="1:13" ht="12">
      <c r="A28" s="213" t="s">
        <v>461</v>
      </c>
      <c r="B28" s="214" t="s">
        <v>462</v>
      </c>
      <c r="C28" s="215"/>
      <c r="D28" s="215"/>
      <c r="E28" s="216"/>
      <c r="F28" s="216"/>
      <c r="G28" s="216"/>
      <c r="H28" s="216"/>
      <c r="I28" s="216"/>
      <c r="J28" s="216"/>
      <c r="K28" s="216"/>
      <c r="L28" s="216"/>
      <c r="M28" s="216"/>
    </row>
    <row r="29" spans="1:13" ht="12">
      <c r="A29" s="213" t="s">
        <v>463</v>
      </c>
      <c r="B29" s="214" t="s">
        <v>464</v>
      </c>
      <c r="C29" s="215"/>
      <c r="D29" s="215"/>
      <c r="E29" s="216"/>
      <c r="F29" s="216"/>
      <c r="G29" s="216"/>
      <c r="H29" s="216"/>
      <c r="I29" s="216"/>
      <c r="J29" s="216"/>
      <c r="K29" s="216"/>
      <c r="L29" s="216"/>
      <c r="M29" s="216"/>
    </row>
    <row r="30" spans="1:13" ht="12">
      <c r="A30" s="213" t="s">
        <v>465</v>
      </c>
      <c r="B30" s="214" t="s">
        <v>466</v>
      </c>
      <c r="C30" s="215"/>
      <c r="D30" s="215"/>
      <c r="E30" s="216"/>
      <c r="F30" s="216"/>
      <c r="G30" s="216"/>
      <c r="H30" s="216"/>
      <c r="I30" s="216"/>
      <c r="J30" s="216"/>
      <c r="K30" s="216"/>
      <c r="L30" s="216"/>
      <c r="M30" s="216"/>
    </row>
    <row r="31" spans="1:13" ht="12">
      <c r="A31" s="213" t="s">
        <v>467</v>
      </c>
      <c r="B31" s="214" t="s">
        <v>468</v>
      </c>
      <c r="C31" s="215"/>
      <c r="D31" s="215"/>
      <c r="E31" s="216"/>
      <c r="F31" s="216"/>
      <c r="G31" s="216"/>
      <c r="H31" s="216"/>
      <c r="I31" s="216"/>
      <c r="J31" s="216"/>
      <c r="K31" s="216"/>
      <c r="L31" s="216"/>
      <c r="M31" s="216"/>
    </row>
    <row r="32" spans="1:13" ht="12">
      <c r="A32" s="219" t="s">
        <v>469</v>
      </c>
      <c r="B32" s="220" t="s">
        <v>470</v>
      </c>
      <c r="C32" s="212">
        <f>SUM(C22:C31)</f>
        <v>-28</v>
      </c>
      <c r="D32" s="212">
        <f>SUM(D22:D31)</f>
        <v>24</v>
      </c>
      <c r="E32" s="216"/>
      <c r="F32" s="216"/>
      <c r="G32" s="216"/>
      <c r="H32" s="216"/>
      <c r="I32" s="216"/>
      <c r="J32" s="216"/>
      <c r="K32" s="216"/>
      <c r="L32" s="216"/>
      <c r="M32" s="216"/>
    </row>
    <row r="33" spans="1:4" ht="12">
      <c r="A33" s="210" t="s">
        <v>471</v>
      </c>
      <c r="B33" s="221"/>
      <c r="C33" s="222"/>
      <c r="D33" s="222"/>
    </row>
    <row r="34" spans="1:4" ht="12">
      <c r="A34" s="213" t="s">
        <v>472</v>
      </c>
      <c r="B34" s="214" t="s">
        <v>473</v>
      </c>
      <c r="C34" s="215"/>
      <c r="D34" s="215"/>
    </row>
    <row r="35" spans="1:4" ht="12">
      <c r="A35" s="217" t="s">
        <v>474</v>
      </c>
      <c r="B35" s="214" t="s">
        <v>475</v>
      </c>
      <c r="C35" s="215"/>
      <c r="D35" s="215"/>
    </row>
    <row r="36" spans="1:4" ht="12">
      <c r="A36" s="213" t="s">
        <v>476</v>
      </c>
      <c r="B36" s="214" t="s">
        <v>477</v>
      </c>
      <c r="C36" s="215"/>
      <c r="D36" s="215"/>
    </row>
    <row r="37" spans="1:4" ht="12">
      <c r="A37" s="213" t="s">
        <v>478</v>
      </c>
      <c r="B37" s="214" t="s">
        <v>479</v>
      </c>
      <c r="C37" s="215"/>
      <c r="D37" s="215"/>
    </row>
    <row r="38" spans="1:4" ht="12">
      <c r="A38" s="213" t="s">
        <v>480</v>
      </c>
      <c r="B38" s="214" t="s">
        <v>481</v>
      </c>
      <c r="C38" s="215"/>
      <c r="D38" s="215"/>
    </row>
    <row r="39" spans="1:4" ht="12">
      <c r="A39" s="213" t="s">
        <v>482</v>
      </c>
      <c r="B39" s="214" t="s">
        <v>483</v>
      </c>
      <c r="C39" s="215"/>
      <c r="D39" s="215"/>
    </row>
    <row r="40" spans="1:4" ht="12">
      <c r="A40" s="213" t="s">
        <v>484</v>
      </c>
      <c r="B40" s="214" t="s">
        <v>485</v>
      </c>
      <c r="C40" s="215"/>
      <c r="D40" s="215"/>
    </row>
    <row r="41" spans="1:8" ht="12">
      <c r="A41" s="213" t="s">
        <v>486</v>
      </c>
      <c r="B41" s="214" t="s">
        <v>487</v>
      </c>
      <c r="C41" s="215"/>
      <c r="D41" s="215"/>
      <c r="G41" s="216"/>
      <c r="H41" s="216"/>
    </row>
    <row r="42" spans="1:8" ht="12">
      <c r="A42" s="219" t="s">
        <v>488</v>
      </c>
      <c r="B42" s="220" t="s">
        <v>489</v>
      </c>
      <c r="C42" s="212">
        <f>SUM(C34:C41)</f>
        <v>0</v>
      </c>
      <c r="D42" s="212">
        <f>SUM(D34:D41)</f>
        <v>0</v>
      </c>
      <c r="G42" s="216"/>
      <c r="H42" s="216"/>
    </row>
    <row r="43" spans="1:8" ht="12">
      <c r="A43" s="223" t="s">
        <v>490</v>
      </c>
      <c r="B43" s="220" t="s">
        <v>491</v>
      </c>
      <c r="C43" s="212">
        <f>C42+C32+C20</f>
        <v>193</v>
      </c>
      <c r="D43" s="212">
        <f>D42+D32+D20</f>
        <v>27</v>
      </c>
      <c r="G43" s="216"/>
      <c r="H43" s="216"/>
    </row>
    <row r="44" spans="1:8" ht="12">
      <c r="A44" s="210" t="s">
        <v>492</v>
      </c>
      <c r="B44" s="221" t="s">
        <v>493</v>
      </c>
      <c r="C44" s="224">
        <v>33</v>
      </c>
      <c r="D44" s="224"/>
      <c r="G44" s="216"/>
      <c r="H44" s="216"/>
    </row>
    <row r="45" spans="1:8" ht="12">
      <c r="A45" s="210" t="s">
        <v>494</v>
      </c>
      <c r="B45" s="221" t="s">
        <v>495</v>
      </c>
      <c r="C45" s="212">
        <f>C44+C43</f>
        <v>226</v>
      </c>
      <c r="D45" s="212">
        <f>D44+D43</f>
        <v>27</v>
      </c>
      <c r="G45" s="216"/>
      <c r="H45" s="216"/>
    </row>
    <row r="46" spans="1:8" ht="12">
      <c r="A46" s="213" t="s">
        <v>496</v>
      </c>
      <c r="B46" s="221" t="s">
        <v>497</v>
      </c>
      <c r="C46" s="225">
        <v>126</v>
      </c>
      <c r="D46" s="225">
        <v>8</v>
      </c>
      <c r="G46" s="216"/>
      <c r="H46" s="216"/>
    </row>
    <row r="47" spans="1:8" ht="12">
      <c r="A47" s="213" t="s">
        <v>498</v>
      </c>
      <c r="B47" s="221" t="s">
        <v>499</v>
      </c>
      <c r="C47" s="225">
        <v>100</v>
      </c>
      <c r="D47" s="225">
        <v>25</v>
      </c>
      <c r="G47" s="216"/>
      <c r="H47" s="216"/>
    </row>
    <row r="48" spans="2:8" ht="12">
      <c r="B48" s="226"/>
      <c r="C48" s="227"/>
      <c r="D48" s="227"/>
      <c r="G48" s="216"/>
      <c r="H48" s="216"/>
    </row>
    <row r="49" spans="1:8" ht="12">
      <c r="A49" s="188" t="s">
        <v>1048</v>
      </c>
      <c r="B49" s="228"/>
      <c r="C49" s="195"/>
      <c r="D49" s="229"/>
      <c r="E49" s="230"/>
      <c r="G49" s="216"/>
      <c r="H49" s="216"/>
    </row>
    <row r="50" spans="1:8" ht="12">
      <c r="A50" s="194"/>
      <c r="B50" s="228" t="s">
        <v>1042</v>
      </c>
      <c r="C50" s="535"/>
      <c r="D50" s="535"/>
      <c r="G50" s="216"/>
      <c r="H50" s="216"/>
    </row>
    <row r="51" spans="1:8" ht="12">
      <c r="A51" s="194"/>
      <c r="B51" s="194"/>
      <c r="C51" s="195"/>
      <c r="D51" s="195"/>
      <c r="G51" s="216"/>
      <c r="H51" s="216"/>
    </row>
    <row r="52" spans="1:8" ht="12">
      <c r="A52" s="194"/>
      <c r="B52" s="228" t="s">
        <v>1035</v>
      </c>
      <c r="C52" s="535"/>
      <c r="D52" s="535"/>
      <c r="G52" s="216"/>
      <c r="H52" s="216"/>
    </row>
  </sheetData>
  <autoFilter ref="A8:D47"/>
  <mergeCells count="3">
    <mergeCell ref="A2:F2"/>
    <mergeCell ref="C50:D50"/>
    <mergeCell ref="C52:D52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-999999999999999</formula1>
      <formula2>999999999</formula2>
    </dataValidation>
  </dataValidations>
  <printOptions horizontalCentered="1"/>
  <pageMargins left="0.7479166666666667" right="0.7479166666666667" top="1.1020833333333333" bottom="0.9840277777777778" header="0.5118055555555556" footer="0.5118055555555556"/>
  <pageSetup fitToHeight="0" horizontalDpi="300" verticalDpi="300" orientation="portrait" paperSize="9" scale="75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38"/>
  <sheetViews>
    <sheetView zoomScale="75" zoomScaleNormal="75" workbookViewId="0" topLeftCell="B9">
      <selection activeCell="N32" sqref="N32"/>
    </sheetView>
  </sheetViews>
  <sheetFormatPr defaultColWidth="9.00390625" defaultRowHeight="12.75"/>
  <cols>
    <col min="1" max="1" width="48.50390625" style="231" customWidth="1"/>
    <col min="2" max="2" width="8.375" style="232" customWidth="1"/>
    <col min="3" max="3" width="9.125" style="233" customWidth="1"/>
    <col min="4" max="4" width="9.375" style="233" customWidth="1"/>
    <col min="5" max="5" width="8.625" style="233" customWidth="1"/>
    <col min="6" max="6" width="7.50390625" style="233" customWidth="1"/>
    <col min="7" max="7" width="9.625" style="233" customWidth="1"/>
    <col min="8" max="8" width="7.50390625" style="233" customWidth="1"/>
    <col min="9" max="9" width="8.375" style="233" customWidth="1"/>
    <col min="10" max="10" width="8.00390625" style="233" customWidth="1"/>
    <col min="11" max="11" width="11.125" style="233" customWidth="1"/>
    <col min="12" max="12" width="12.875" style="233" customWidth="1"/>
    <col min="13" max="13" width="15.875" style="233" customWidth="1"/>
    <col min="14" max="14" width="11.00390625" style="233" customWidth="1"/>
    <col min="15" max="16384" width="9.375" style="233" customWidth="1"/>
  </cols>
  <sheetData>
    <row r="1" spans="1:14" s="234" customFormat="1" ht="24" customHeight="1">
      <c r="A1" s="517" t="s">
        <v>500</v>
      </c>
      <c r="B1" s="517"/>
      <c r="C1" s="517"/>
      <c r="D1" s="517"/>
      <c r="E1" s="517"/>
      <c r="F1" s="517"/>
      <c r="G1" s="517"/>
      <c r="H1" s="517"/>
      <c r="I1" s="517"/>
      <c r="J1" s="517"/>
      <c r="K1" s="517"/>
      <c r="L1" s="517"/>
      <c r="M1" s="517"/>
      <c r="N1" s="233"/>
    </row>
    <row r="2" spans="1:14" s="234" customFormat="1" ht="12">
      <c r="A2" s="235"/>
      <c r="B2" s="236"/>
      <c r="C2" s="237"/>
      <c r="D2" s="237"/>
      <c r="E2" s="237"/>
      <c r="F2" s="237"/>
      <c r="G2" s="237"/>
      <c r="H2" s="237"/>
      <c r="I2" s="237"/>
      <c r="J2" s="237"/>
      <c r="K2" s="238"/>
      <c r="L2" s="238"/>
      <c r="M2" s="238"/>
      <c r="N2" s="233"/>
    </row>
    <row r="3" spans="1:14" s="234" customFormat="1" ht="15" customHeight="1">
      <c r="A3" s="127" t="s">
        <v>1028</v>
      </c>
      <c r="B3" s="518" t="str">
        <f>'справка _1_БАЛАНС'!E3</f>
        <v> </v>
      </c>
      <c r="C3" s="518"/>
      <c r="D3" s="518"/>
      <c r="E3" s="518"/>
      <c r="F3" s="518"/>
      <c r="G3" s="518"/>
      <c r="H3" s="518"/>
      <c r="I3" s="518"/>
      <c r="J3" s="237"/>
      <c r="K3" s="519" t="s">
        <v>501</v>
      </c>
      <c r="L3" s="519"/>
      <c r="M3" s="239">
        <f>'справка _1_БАЛАНС'!H3</f>
        <v>130277328</v>
      </c>
      <c r="N3" s="233"/>
    </row>
    <row r="4" spans="1:15" s="234" customFormat="1" ht="13.5" customHeight="1">
      <c r="A4" s="127" t="s">
        <v>1037</v>
      </c>
      <c r="B4" s="518" t="str">
        <f>'справка _1_БАЛАНС'!E4</f>
        <v> </v>
      </c>
      <c r="C4" s="518"/>
      <c r="D4" s="518"/>
      <c r="E4" s="518"/>
      <c r="F4" s="518"/>
      <c r="G4" s="518"/>
      <c r="H4" s="518"/>
      <c r="I4" s="518"/>
      <c r="J4" s="240"/>
      <c r="K4" s="520" t="s">
        <v>502</v>
      </c>
      <c r="L4" s="520"/>
      <c r="M4" s="239" t="str">
        <f>'справка _1_БАЛАНС'!H4</f>
        <v> </v>
      </c>
      <c r="N4" s="241"/>
      <c r="O4" s="241"/>
    </row>
    <row r="5" spans="1:14" s="234" customFormat="1" ht="12.75" customHeight="1">
      <c r="A5" s="127" t="s">
        <v>1047</v>
      </c>
      <c r="B5" s="538" t="str">
        <f>'справка _1_БАЛАНС'!E5</f>
        <v> </v>
      </c>
      <c r="C5" s="538"/>
      <c r="D5" s="538"/>
      <c r="E5" s="538"/>
      <c r="F5" s="242"/>
      <c r="G5" s="242"/>
      <c r="H5" s="242"/>
      <c r="I5" s="242"/>
      <c r="J5" s="242"/>
      <c r="K5" s="243"/>
      <c r="L5" s="206"/>
      <c r="M5" s="244" t="s">
        <v>503</v>
      </c>
      <c r="N5" s="245"/>
    </row>
    <row r="6" spans="1:13" s="251" customFormat="1" ht="21.75" customHeight="1">
      <c r="A6" s="246"/>
      <c r="B6" s="247"/>
      <c r="C6" s="248"/>
      <c r="D6" s="539" t="s">
        <v>504</v>
      </c>
      <c r="E6" s="539"/>
      <c r="F6" s="539"/>
      <c r="G6" s="539"/>
      <c r="H6" s="539"/>
      <c r="I6" s="515" t="s">
        <v>505</v>
      </c>
      <c r="J6" s="515"/>
      <c r="K6" s="249"/>
      <c r="L6" s="248"/>
      <c r="M6" s="250"/>
    </row>
    <row r="7" spans="1:13" s="251" customFormat="1" ht="60">
      <c r="A7" s="252" t="s">
        <v>506</v>
      </c>
      <c r="B7" s="253" t="s">
        <v>507</v>
      </c>
      <c r="C7" s="254" t="s">
        <v>508</v>
      </c>
      <c r="D7" s="255" t="s">
        <v>509</v>
      </c>
      <c r="E7" s="248" t="s">
        <v>510</v>
      </c>
      <c r="F7" s="516" t="s">
        <v>511</v>
      </c>
      <c r="G7" s="516"/>
      <c r="H7" s="516"/>
      <c r="I7" s="248" t="s">
        <v>512</v>
      </c>
      <c r="J7" s="257" t="s">
        <v>513</v>
      </c>
      <c r="K7" s="254" t="s">
        <v>514</v>
      </c>
      <c r="L7" s="254" t="s">
        <v>515</v>
      </c>
      <c r="M7" s="258" t="s">
        <v>516</v>
      </c>
    </row>
    <row r="8" spans="1:13" s="251" customFormat="1" ht="22.5" customHeight="1">
      <c r="A8" s="259"/>
      <c r="B8" s="260"/>
      <c r="C8" s="261"/>
      <c r="D8" s="262"/>
      <c r="E8" s="261"/>
      <c r="F8" s="256" t="s">
        <v>517</v>
      </c>
      <c r="G8" s="256" t="s">
        <v>518</v>
      </c>
      <c r="H8" s="256" t="s">
        <v>519</v>
      </c>
      <c r="I8" s="261"/>
      <c r="J8" s="263"/>
      <c r="K8" s="261"/>
      <c r="L8" s="261"/>
      <c r="M8" s="264"/>
    </row>
    <row r="9" spans="1:13" s="251" customFormat="1" ht="12" customHeight="1">
      <c r="A9" s="256" t="s">
        <v>520</v>
      </c>
      <c r="B9" s="265"/>
      <c r="C9" s="261">
        <v>1</v>
      </c>
      <c r="D9" s="256">
        <v>2</v>
      </c>
      <c r="E9" s="256">
        <v>3</v>
      </c>
      <c r="F9" s="256">
        <v>4</v>
      </c>
      <c r="G9" s="256">
        <v>5</v>
      </c>
      <c r="H9" s="256">
        <v>6</v>
      </c>
      <c r="I9" s="256">
        <v>7</v>
      </c>
      <c r="J9" s="256">
        <v>8</v>
      </c>
      <c r="K9" s="261">
        <v>9</v>
      </c>
      <c r="L9" s="261">
        <v>10</v>
      </c>
      <c r="M9" s="266">
        <v>11</v>
      </c>
    </row>
    <row r="10" spans="1:13" s="251" customFormat="1" ht="12" customHeight="1">
      <c r="A10" s="256" t="s">
        <v>521</v>
      </c>
      <c r="B10" s="267"/>
      <c r="C10" s="268" t="s">
        <v>522</v>
      </c>
      <c r="D10" s="268" t="s">
        <v>523</v>
      </c>
      <c r="E10" s="269" t="s">
        <v>524</v>
      </c>
      <c r="F10" s="269" t="s">
        <v>525</v>
      </c>
      <c r="G10" s="269" t="s">
        <v>526</v>
      </c>
      <c r="H10" s="269" t="s">
        <v>527</v>
      </c>
      <c r="I10" s="269" t="s">
        <v>528</v>
      </c>
      <c r="J10" s="269" t="s">
        <v>529</v>
      </c>
      <c r="K10" s="270" t="s">
        <v>530</v>
      </c>
      <c r="L10" s="269" t="s">
        <v>531</v>
      </c>
      <c r="M10" s="271" t="s">
        <v>532</v>
      </c>
    </row>
    <row r="11" spans="1:23" ht="15.75" customHeight="1">
      <c r="A11" s="272" t="s">
        <v>533</v>
      </c>
      <c r="B11" s="267" t="s">
        <v>534</v>
      </c>
      <c r="C11" s="273">
        <f>'справка _1_БАЛАНС'!H17</f>
        <v>30</v>
      </c>
      <c r="D11" s="273">
        <f>'справка _1_БАЛАНС'!H19</f>
        <v>0</v>
      </c>
      <c r="E11" s="273">
        <f>'справка _1_БАЛАНС'!H20</f>
        <v>0</v>
      </c>
      <c r="F11" s="273">
        <f>'справка _1_БАЛАНС'!H22</f>
        <v>0</v>
      </c>
      <c r="G11" s="273">
        <f>'справка _1_БАЛАНС'!H23</f>
        <v>0</v>
      </c>
      <c r="H11" s="274"/>
      <c r="I11" s="273">
        <f>'справка _1_БАЛАНС'!H28+'справка _1_БАЛАНС'!H31</f>
        <v>13</v>
      </c>
      <c r="J11" s="273">
        <f>'справка _1_БАЛАНС'!H29+'справка _1_БАЛАНС'!H32</f>
        <v>-6</v>
      </c>
      <c r="K11" s="274"/>
      <c r="L11" s="275">
        <f>SUM(C11:K11)</f>
        <v>37</v>
      </c>
      <c r="M11" s="273">
        <f>'справка _1_БАЛАНС'!H39</f>
        <v>0</v>
      </c>
      <c r="N11" s="276"/>
      <c r="O11" s="238"/>
      <c r="P11" s="238"/>
      <c r="Q11" s="238"/>
      <c r="R11" s="238"/>
      <c r="S11" s="238"/>
      <c r="T11" s="238"/>
      <c r="U11" s="238"/>
      <c r="V11" s="238"/>
      <c r="W11" s="238"/>
    </row>
    <row r="12" spans="1:23" ht="12.75" customHeight="1">
      <c r="A12" s="272" t="s">
        <v>535</v>
      </c>
      <c r="B12" s="267" t="s">
        <v>536</v>
      </c>
      <c r="C12" s="277">
        <f>C13+C14</f>
        <v>0</v>
      </c>
      <c r="D12" s="277">
        <f aca="true" t="shared" si="0" ref="D12:L12">D13+D14</f>
        <v>0</v>
      </c>
      <c r="E12" s="277">
        <f t="shared" si="0"/>
        <v>0</v>
      </c>
      <c r="F12" s="277">
        <f t="shared" si="0"/>
        <v>0</v>
      </c>
      <c r="G12" s="277">
        <f t="shared" si="0"/>
        <v>0</v>
      </c>
      <c r="H12" s="277">
        <f t="shared" si="0"/>
        <v>0</v>
      </c>
      <c r="I12" s="277">
        <f t="shared" si="0"/>
        <v>0</v>
      </c>
      <c r="J12" s="277">
        <f t="shared" si="0"/>
        <v>0</v>
      </c>
      <c r="K12" s="277">
        <f t="shared" si="0"/>
        <v>0</v>
      </c>
      <c r="L12" s="275">
        <f aca="true" t="shared" si="1" ref="L12:L31">SUM(C12:K12)</f>
        <v>0</v>
      </c>
      <c r="M12" s="277">
        <f t="shared" si="0"/>
        <v>0</v>
      </c>
      <c r="N12" s="238"/>
      <c r="O12" s="238"/>
      <c r="P12" s="238"/>
      <c r="Q12" s="238"/>
      <c r="R12" s="238"/>
      <c r="S12" s="238"/>
      <c r="T12" s="238"/>
      <c r="U12" s="238"/>
      <c r="V12" s="238"/>
      <c r="W12" s="238"/>
    </row>
    <row r="13" spans="1:13" ht="12.75" customHeight="1">
      <c r="A13" s="278" t="s">
        <v>537</v>
      </c>
      <c r="B13" s="269" t="s">
        <v>538</v>
      </c>
      <c r="C13" s="274"/>
      <c r="D13" s="274"/>
      <c r="E13" s="274"/>
      <c r="F13" s="274"/>
      <c r="G13" s="274"/>
      <c r="H13" s="274"/>
      <c r="I13" s="274"/>
      <c r="J13" s="274"/>
      <c r="K13" s="274"/>
      <c r="L13" s="275">
        <f t="shared" si="1"/>
        <v>0</v>
      </c>
      <c r="M13" s="274"/>
    </row>
    <row r="14" spans="1:13" ht="12" customHeight="1">
      <c r="A14" s="278" t="s">
        <v>539</v>
      </c>
      <c r="B14" s="269" t="s">
        <v>540</v>
      </c>
      <c r="C14" s="274"/>
      <c r="D14" s="274"/>
      <c r="E14" s="274"/>
      <c r="F14" s="274"/>
      <c r="G14" s="274"/>
      <c r="H14" s="274"/>
      <c r="I14" s="274"/>
      <c r="J14" s="274"/>
      <c r="K14" s="274"/>
      <c r="L14" s="275">
        <f t="shared" si="1"/>
        <v>0</v>
      </c>
      <c r="M14" s="274"/>
    </row>
    <row r="15" spans="1:23" ht="12">
      <c r="A15" s="272" t="s">
        <v>541</v>
      </c>
      <c r="B15" s="267" t="s">
        <v>542</v>
      </c>
      <c r="C15" s="279">
        <v>280</v>
      </c>
      <c r="D15" s="279">
        <f aca="true" t="shared" si="2" ref="D15:K15">D11+D12</f>
        <v>0</v>
      </c>
      <c r="E15" s="279">
        <f t="shared" si="2"/>
        <v>0</v>
      </c>
      <c r="F15" s="279">
        <f t="shared" si="2"/>
        <v>0</v>
      </c>
      <c r="G15" s="279">
        <f t="shared" si="2"/>
        <v>0</v>
      </c>
      <c r="H15" s="279">
        <f t="shared" si="2"/>
        <v>0</v>
      </c>
      <c r="I15" s="279">
        <v>6</v>
      </c>
      <c r="J15" s="279"/>
      <c r="K15" s="279">
        <f t="shared" si="2"/>
        <v>0</v>
      </c>
      <c r="L15" s="275">
        <f t="shared" si="1"/>
        <v>286</v>
      </c>
      <c r="M15" s="279">
        <f t="shared" si="2"/>
        <v>0</v>
      </c>
      <c r="N15" s="238"/>
      <c r="O15" s="238"/>
      <c r="P15" s="238"/>
      <c r="Q15" s="238"/>
      <c r="R15" s="238"/>
      <c r="S15" s="238"/>
      <c r="T15" s="238"/>
      <c r="U15" s="238"/>
      <c r="V15" s="238"/>
      <c r="W15" s="238"/>
    </row>
    <row r="16" spans="1:20" ht="12.75" customHeight="1">
      <c r="A16" s="272" t="s">
        <v>543</v>
      </c>
      <c r="B16" s="280" t="s">
        <v>544</v>
      </c>
      <c r="C16" s="281"/>
      <c r="D16" s="282"/>
      <c r="E16" s="282"/>
      <c r="F16" s="282"/>
      <c r="G16" s="282"/>
      <c r="H16" s="283"/>
      <c r="I16" s="284"/>
      <c r="J16" s="285">
        <v>-3</v>
      </c>
      <c r="K16" s="274"/>
      <c r="L16" s="275">
        <f t="shared" si="1"/>
        <v>-3</v>
      </c>
      <c r="M16" s="274"/>
      <c r="N16" s="238"/>
      <c r="O16" s="238"/>
      <c r="P16" s="238"/>
      <c r="Q16" s="238"/>
      <c r="R16" s="238"/>
      <c r="S16" s="238"/>
      <c r="T16" s="238"/>
    </row>
    <row r="17" spans="1:23" ht="12.75" customHeight="1">
      <c r="A17" s="278" t="s">
        <v>545</v>
      </c>
      <c r="B17" s="269" t="s">
        <v>546</v>
      </c>
      <c r="C17" s="286">
        <f>C18+C19</f>
        <v>0</v>
      </c>
      <c r="D17" s="286">
        <f aca="true" t="shared" si="3" ref="D17:J17">D18+D19</f>
        <v>0</v>
      </c>
      <c r="E17" s="286">
        <f t="shared" si="3"/>
        <v>0</v>
      </c>
      <c r="F17" s="286">
        <f t="shared" si="3"/>
        <v>1</v>
      </c>
      <c r="G17" s="286">
        <f t="shared" si="3"/>
        <v>0</v>
      </c>
      <c r="H17" s="286">
        <f t="shared" si="3"/>
        <v>0</v>
      </c>
      <c r="I17" s="286">
        <f t="shared" si="3"/>
        <v>0</v>
      </c>
      <c r="J17" s="286">
        <f>J18+J19</f>
        <v>0</v>
      </c>
      <c r="K17" s="286">
        <f t="shared" si="3"/>
        <v>0</v>
      </c>
      <c r="L17" s="275">
        <f t="shared" si="1"/>
        <v>1</v>
      </c>
      <c r="M17" s="286">
        <f>M18+M19</f>
        <v>0</v>
      </c>
      <c r="N17" s="238"/>
      <c r="O17" s="238"/>
      <c r="P17" s="238"/>
      <c r="Q17" s="238"/>
      <c r="R17" s="238"/>
      <c r="S17" s="238"/>
      <c r="T17" s="238"/>
      <c r="U17" s="238"/>
      <c r="V17" s="238"/>
      <c r="W17" s="238"/>
    </row>
    <row r="18" spans="1:13" ht="12" customHeight="1">
      <c r="A18" s="287" t="s">
        <v>547</v>
      </c>
      <c r="B18" s="288" t="s">
        <v>548</v>
      </c>
      <c r="C18" s="274"/>
      <c r="D18" s="274"/>
      <c r="E18" s="274"/>
      <c r="F18" s="274"/>
      <c r="G18" s="274"/>
      <c r="H18" s="274"/>
      <c r="I18" s="274"/>
      <c r="J18" s="274"/>
      <c r="K18" s="274"/>
      <c r="L18" s="275">
        <f t="shared" si="1"/>
        <v>0</v>
      </c>
      <c r="M18" s="274"/>
    </row>
    <row r="19" spans="1:13" ht="12" customHeight="1">
      <c r="A19" s="287" t="s">
        <v>549</v>
      </c>
      <c r="B19" s="288" t="s">
        <v>550</v>
      </c>
      <c r="C19" s="274"/>
      <c r="D19" s="274"/>
      <c r="E19" s="274"/>
      <c r="F19" s="274">
        <v>1</v>
      </c>
      <c r="G19" s="274"/>
      <c r="H19" s="274"/>
      <c r="I19" s="274"/>
      <c r="J19" s="274"/>
      <c r="K19" s="274"/>
      <c r="L19" s="275">
        <f t="shared" si="1"/>
        <v>1</v>
      </c>
      <c r="M19" s="274"/>
    </row>
    <row r="20" spans="1:13" ht="12.75" customHeight="1">
      <c r="A20" s="278" t="s">
        <v>551</v>
      </c>
      <c r="B20" s="269" t="s">
        <v>552</v>
      </c>
      <c r="C20" s="274"/>
      <c r="D20" s="274"/>
      <c r="E20" s="274"/>
      <c r="F20" s="274"/>
      <c r="G20" s="274"/>
      <c r="H20" s="274"/>
      <c r="I20" s="274">
        <v>6</v>
      </c>
      <c r="J20" s="274">
        <v>-6</v>
      </c>
      <c r="K20" s="274"/>
      <c r="L20" s="275">
        <f t="shared" si="1"/>
        <v>0</v>
      </c>
      <c r="M20" s="274"/>
    </row>
    <row r="21" spans="1:23" ht="23.25" customHeight="1">
      <c r="A21" s="278" t="s">
        <v>553</v>
      </c>
      <c r="B21" s="269" t="s">
        <v>554</v>
      </c>
      <c r="C21" s="277">
        <f>C22-C23</f>
        <v>0</v>
      </c>
      <c r="D21" s="277">
        <f aca="true" t="shared" si="4" ref="D21:L21">D22-D23</f>
        <v>0</v>
      </c>
      <c r="E21" s="277">
        <f t="shared" si="4"/>
        <v>0</v>
      </c>
      <c r="F21" s="277">
        <f t="shared" si="4"/>
        <v>0</v>
      </c>
      <c r="G21" s="277">
        <f t="shared" si="4"/>
        <v>0</v>
      </c>
      <c r="H21" s="277">
        <f t="shared" si="4"/>
        <v>0</v>
      </c>
      <c r="I21" s="277">
        <f t="shared" si="4"/>
        <v>0</v>
      </c>
      <c r="J21" s="277">
        <f t="shared" si="4"/>
        <v>0</v>
      </c>
      <c r="K21" s="277">
        <f t="shared" si="4"/>
        <v>0</v>
      </c>
      <c r="L21" s="275">
        <f t="shared" si="1"/>
        <v>0</v>
      </c>
      <c r="M21" s="277">
        <f t="shared" si="4"/>
        <v>0</v>
      </c>
      <c r="N21" s="238"/>
      <c r="O21" s="238"/>
      <c r="P21" s="238"/>
      <c r="Q21" s="238"/>
      <c r="R21" s="238"/>
      <c r="S21" s="238"/>
      <c r="T21" s="238"/>
      <c r="U21" s="238"/>
      <c r="V21" s="238"/>
      <c r="W21" s="238"/>
    </row>
    <row r="22" spans="1:13" ht="12">
      <c r="A22" s="278" t="s">
        <v>555</v>
      </c>
      <c r="B22" s="269" t="s">
        <v>556</v>
      </c>
      <c r="C22" s="289"/>
      <c r="D22" s="289"/>
      <c r="E22" s="289"/>
      <c r="F22" s="289"/>
      <c r="G22" s="289"/>
      <c r="H22" s="289"/>
      <c r="I22" s="289"/>
      <c r="J22" s="289"/>
      <c r="K22" s="289"/>
      <c r="L22" s="275">
        <f t="shared" si="1"/>
        <v>0</v>
      </c>
      <c r="M22" s="289"/>
    </row>
    <row r="23" spans="1:13" ht="12">
      <c r="A23" s="278" t="s">
        <v>557</v>
      </c>
      <c r="B23" s="269" t="s">
        <v>558</v>
      </c>
      <c r="C23" s="289"/>
      <c r="D23" s="289"/>
      <c r="E23" s="289"/>
      <c r="F23" s="289"/>
      <c r="G23" s="289"/>
      <c r="H23" s="289"/>
      <c r="I23" s="289"/>
      <c r="J23" s="289"/>
      <c r="K23" s="289"/>
      <c r="L23" s="275">
        <f t="shared" si="1"/>
        <v>0</v>
      </c>
      <c r="M23" s="289"/>
    </row>
    <row r="24" spans="1:23" ht="22.5" customHeight="1">
      <c r="A24" s="278" t="s">
        <v>559</v>
      </c>
      <c r="B24" s="269" t="s">
        <v>560</v>
      </c>
      <c r="C24" s="277">
        <f>C25-C26</f>
        <v>0</v>
      </c>
      <c r="D24" s="277">
        <f aca="true" t="shared" si="5" ref="D24:L24">D25-D26</f>
        <v>0</v>
      </c>
      <c r="E24" s="277">
        <f t="shared" si="5"/>
        <v>0</v>
      </c>
      <c r="F24" s="277">
        <f t="shared" si="5"/>
        <v>0</v>
      </c>
      <c r="G24" s="277">
        <f t="shared" si="5"/>
        <v>0</v>
      </c>
      <c r="H24" s="277">
        <f t="shared" si="5"/>
        <v>0</v>
      </c>
      <c r="I24" s="277">
        <f t="shared" si="5"/>
        <v>0</v>
      </c>
      <c r="J24" s="277">
        <f t="shared" si="5"/>
        <v>0</v>
      </c>
      <c r="K24" s="277">
        <f t="shared" si="5"/>
        <v>0</v>
      </c>
      <c r="L24" s="275">
        <f t="shared" si="1"/>
        <v>0</v>
      </c>
      <c r="M24" s="277">
        <f t="shared" si="5"/>
        <v>0</v>
      </c>
      <c r="N24" s="238"/>
      <c r="O24" s="238"/>
      <c r="P24" s="238"/>
      <c r="Q24" s="238"/>
      <c r="R24" s="238"/>
      <c r="S24" s="238"/>
      <c r="T24" s="238"/>
      <c r="U24" s="238"/>
      <c r="V24" s="238"/>
      <c r="W24" s="238"/>
    </row>
    <row r="25" spans="1:13" ht="12">
      <c r="A25" s="278" t="s">
        <v>561</v>
      </c>
      <c r="B25" s="269" t="s">
        <v>562</v>
      </c>
      <c r="C25" s="289"/>
      <c r="D25" s="289"/>
      <c r="E25" s="289"/>
      <c r="F25" s="289"/>
      <c r="G25" s="289"/>
      <c r="H25" s="289"/>
      <c r="I25" s="289"/>
      <c r="J25" s="289"/>
      <c r="K25" s="289"/>
      <c r="L25" s="275">
        <f t="shared" si="1"/>
        <v>0</v>
      </c>
      <c r="M25" s="289"/>
    </row>
    <row r="26" spans="1:13" ht="12">
      <c r="A26" s="278" t="s">
        <v>563</v>
      </c>
      <c r="B26" s="269" t="s">
        <v>564</v>
      </c>
      <c r="C26" s="289"/>
      <c r="D26" s="289"/>
      <c r="E26" s="289"/>
      <c r="F26" s="289"/>
      <c r="G26" s="289"/>
      <c r="H26" s="289"/>
      <c r="I26" s="289"/>
      <c r="J26" s="289"/>
      <c r="K26" s="289"/>
      <c r="L26" s="275">
        <f t="shared" si="1"/>
        <v>0</v>
      </c>
      <c r="M26" s="289"/>
    </row>
    <row r="27" spans="1:13" ht="12">
      <c r="A27" s="278" t="s">
        <v>565</v>
      </c>
      <c r="B27" s="269" t="s">
        <v>566</v>
      </c>
      <c r="C27" s="274"/>
      <c r="D27" s="274"/>
      <c r="E27" s="274"/>
      <c r="F27" s="274"/>
      <c r="G27" s="274"/>
      <c r="H27" s="274"/>
      <c r="I27" s="274"/>
      <c r="J27" s="274"/>
      <c r="K27" s="274"/>
      <c r="L27" s="275">
        <f t="shared" si="1"/>
        <v>0</v>
      </c>
      <c r="M27" s="274"/>
    </row>
    <row r="28" spans="1:13" ht="12">
      <c r="A28" s="278" t="s">
        <v>567</v>
      </c>
      <c r="B28" s="269" t="s">
        <v>568</v>
      </c>
      <c r="C28" s="274"/>
      <c r="D28" s="274"/>
      <c r="E28" s="274"/>
      <c r="F28" s="274"/>
      <c r="G28" s="274"/>
      <c r="H28" s="274"/>
      <c r="I28" s="274"/>
      <c r="J28" s="274"/>
      <c r="K28" s="274"/>
      <c r="L28" s="275">
        <f t="shared" si="1"/>
        <v>0</v>
      </c>
      <c r="M28" s="274"/>
    </row>
    <row r="29" spans="1:23" ht="14.25" customHeight="1">
      <c r="A29" s="272" t="s">
        <v>569</v>
      </c>
      <c r="B29" s="267" t="s">
        <v>570</v>
      </c>
      <c r="C29" s="277">
        <f>C17+C20+C21+C24+C28+C27+C15+C16</f>
        <v>280</v>
      </c>
      <c r="D29" s="277">
        <f aca="true" t="shared" si="6" ref="D29:K29">D17+D20+D21+D24+D28+D27+D15+D16</f>
        <v>0</v>
      </c>
      <c r="E29" s="277">
        <f t="shared" si="6"/>
        <v>0</v>
      </c>
      <c r="F29" s="277">
        <f t="shared" si="6"/>
        <v>1</v>
      </c>
      <c r="G29" s="277">
        <f t="shared" si="6"/>
        <v>0</v>
      </c>
      <c r="H29" s="277">
        <f t="shared" si="6"/>
        <v>0</v>
      </c>
      <c r="I29" s="277">
        <v>6</v>
      </c>
      <c r="J29" s="277">
        <v>-3</v>
      </c>
      <c r="K29" s="277">
        <f t="shared" si="6"/>
        <v>0</v>
      </c>
      <c r="L29" s="275">
        <v>284</v>
      </c>
      <c r="M29" s="277">
        <f t="shared" si="6"/>
        <v>0</v>
      </c>
      <c r="N29" s="276"/>
      <c r="O29" s="238"/>
      <c r="P29" s="238"/>
      <c r="Q29" s="238"/>
      <c r="R29" s="238"/>
      <c r="S29" s="238"/>
      <c r="T29" s="238"/>
      <c r="U29" s="238"/>
      <c r="V29" s="238"/>
      <c r="W29" s="238"/>
    </row>
    <row r="30" spans="1:13" ht="23.25" customHeight="1">
      <c r="A30" s="278" t="s">
        <v>571</v>
      </c>
      <c r="B30" s="269" t="s">
        <v>572</v>
      </c>
      <c r="C30" s="274"/>
      <c r="D30" s="274"/>
      <c r="E30" s="274"/>
      <c r="F30" s="274"/>
      <c r="G30" s="274"/>
      <c r="H30" s="274"/>
      <c r="I30" s="274"/>
      <c r="J30" s="274"/>
      <c r="K30" s="274"/>
      <c r="L30" s="275">
        <f t="shared" si="1"/>
        <v>0</v>
      </c>
      <c r="M30" s="274"/>
    </row>
    <row r="31" spans="1:13" ht="24" customHeight="1">
      <c r="A31" s="278" t="s">
        <v>573</v>
      </c>
      <c r="B31" s="269" t="s">
        <v>574</v>
      </c>
      <c r="C31" s="274"/>
      <c r="D31" s="274"/>
      <c r="E31" s="274"/>
      <c r="F31" s="274"/>
      <c r="G31" s="274"/>
      <c r="H31" s="274"/>
      <c r="I31" s="274"/>
      <c r="J31" s="274"/>
      <c r="K31" s="274"/>
      <c r="L31" s="275">
        <f t="shared" si="1"/>
        <v>0</v>
      </c>
      <c r="M31" s="274"/>
    </row>
    <row r="32" spans="1:23" ht="23.25" customHeight="1">
      <c r="A32" s="272" t="s">
        <v>575</v>
      </c>
      <c r="B32" s="267" t="s">
        <v>576</v>
      </c>
      <c r="C32" s="277">
        <f aca="true" t="shared" si="7" ref="C32:K32">C29+C30+C31</f>
        <v>280</v>
      </c>
      <c r="D32" s="277">
        <f t="shared" si="7"/>
        <v>0</v>
      </c>
      <c r="E32" s="277">
        <f t="shared" si="7"/>
        <v>0</v>
      </c>
      <c r="F32" s="277">
        <f t="shared" si="7"/>
        <v>1</v>
      </c>
      <c r="G32" s="277">
        <f t="shared" si="7"/>
        <v>0</v>
      </c>
      <c r="H32" s="277">
        <f t="shared" si="7"/>
        <v>0</v>
      </c>
      <c r="I32" s="277">
        <f t="shared" si="7"/>
        <v>6</v>
      </c>
      <c r="J32" s="277">
        <f t="shared" si="7"/>
        <v>-3</v>
      </c>
      <c r="K32" s="277">
        <f t="shared" si="7"/>
        <v>0</v>
      </c>
      <c r="L32" s="275">
        <v>284</v>
      </c>
      <c r="M32" s="277">
        <f>M29+M30+M31</f>
        <v>0</v>
      </c>
      <c r="N32" s="238"/>
      <c r="O32" s="238"/>
      <c r="P32" s="238"/>
      <c r="Q32" s="238"/>
      <c r="R32" s="238"/>
      <c r="S32" s="238"/>
      <c r="T32" s="238"/>
      <c r="U32" s="238"/>
      <c r="V32" s="238"/>
      <c r="W32" s="238"/>
    </row>
    <row r="33" spans="1:13" ht="14.25" customHeight="1">
      <c r="A33" s="290"/>
      <c r="B33" s="291"/>
      <c r="C33" s="292"/>
      <c r="D33" s="292"/>
      <c r="E33" s="292"/>
      <c r="F33" s="292"/>
      <c r="G33" s="292"/>
      <c r="H33" s="292"/>
      <c r="I33" s="292"/>
      <c r="J33" s="292"/>
      <c r="K33" s="292"/>
      <c r="L33" s="293"/>
      <c r="M33" s="293"/>
    </row>
    <row r="34" spans="1:13" ht="14.25" customHeight="1">
      <c r="A34" s="290"/>
      <c r="B34" s="291"/>
      <c r="C34" s="292"/>
      <c r="D34" s="292"/>
      <c r="E34" s="292"/>
      <c r="F34" s="292"/>
      <c r="G34" s="292"/>
      <c r="H34" s="292"/>
      <c r="I34" s="292"/>
      <c r="J34" s="292"/>
      <c r="K34" s="292"/>
      <c r="L34" s="293"/>
      <c r="M34" s="293"/>
    </row>
    <row r="35" spans="1:13" ht="14.25" customHeight="1">
      <c r="A35" s="536" t="s">
        <v>577</v>
      </c>
      <c r="B35" s="536"/>
      <c r="C35" s="536"/>
      <c r="D35" s="536"/>
      <c r="E35" s="536"/>
      <c r="F35" s="536"/>
      <c r="G35" s="536"/>
      <c r="H35" s="536"/>
      <c r="I35" s="536"/>
      <c r="J35" s="536"/>
      <c r="K35" s="292"/>
      <c r="L35" s="293"/>
      <c r="M35" s="293"/>
    </row>
    <row r="36" spans="1:13" ht="14.25" customHeight="1">
      <c r="A36" s="290"/>
      <c r="B36" s="291"/>
      <c r="C36" s="292"/>
      <c r="D36" s="292"/>
      <c r="E36" s="292"/>
      <c r="F36" s="292"/>
      <c r="G36" s="292"/>
      <c r="H36" s="292"/>
      <c r="I36" s="292"/>
      <c r="J36" s="292"/>
      <c r="K36" s="292"/>
      <c r="L36" s="293"/>
      <c r="M36" s="293"/>
    </row>
    <row r="37" spans="1:13" ht="14.25" customHeight="1">
      <c r="A37" s="290"/>
      <c r="B37" s="291"/>
      <c r="C37" s="292"/>
      <c r="D37" s="292"/>
      <c r="E37" s="292"/>
      <c r="F37" s="292"/>
      <c r="G37" s="292"/>
      <c r="H37" s="292"/>
      <c r="I37" s="292"/>
      <c r="J37" s="292"/>
      <c r="K37" s="292"/>
      <c r="L37" s="293"/>
      <c r="M37" s="293"/>
    </row>
    <row r="38" spans="1:13" ht="12">
      <c r="A38" s="294" t="s">
        <v>1038</v>
      </c>
      <c r="B38" s="295"/>
      <c r="C38" s="296"/>
      <c r="D38" s="537"/>
      <c r="E38" s="537"/>
      <c r="F38" s="537" t="s">
        <v>1040</v>
      </c>
      <c r="G38" s="537"/>
      <c r="H38" s="537"/>
      <c r="I38" s="537"/>
      <c r="J38" s="296" t="s">
        <v>1039</v>
      </c>
      <c r="K38" s="296" t="s">
        <v>1041</v>
      </c>
      <c r="L38" s="537"/>
      <c r="M38" s="537"/>
    </row>
  </sheetData>
  <mergeCells count="13">
    <mergeCell ref="A1:M1"/>
    <mergeCell ref="B3:I3"/>
    <mergeCell ref="K3:L3"/>
    <mergeCell ref="B4:I4"/>
    <mergeCell ref="K4:L4"/>
    <mergeCell ref="B5:E5"/>
    <mergeCell ref="D6:H6"/>
    <mergeCell ref="I6:J6"/>
    <mergeCell ref="F7:H7"/>
    <mergeCell ref="A35:J35"/>
    <mergeCell ref="D38:E38"/>
    <mergeCell ref="F38:I38"/>
    <mergeCell ref="L38:M38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</dataValidations>
  <printOptions horizontalCentered="1"/>
  <pageMargins left="0.35000000000000003" right="0.3201388888888889" top="0.7875" bottom="0.43333333333333335" header="0.3541666666666667" footer="0.23611111111111113"/>
  <pageSetup fitToHeight="0" horizontalDpi="300" verticalDpi="300" orientation="landscape" paperSize="9" scale="80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44"/>
  <sheetViews>
    <sheetView zoomScale="75" zoomScaleNormal="75" workbookViewId="0" topLeftCell="E6">
      <selection activeCell="S18" sqref="S18"/>
    </sheetView>
  </sheetViews>
  <sheetFormatPr defaultColWidth="9.00390625" defaultRowHeight="12.75"/>
  <cols>
    <col min="1" max="1" width="4.125" style="297" customWidth="1"/>
    <col min="2" max="2" width="31.00390625" style="297" customWidth="1"/>
    <col min="3" max="3" width="9.375" style="297" customWidth="1"/>
    <col min="4" max="6" width="9.50390625" style="297" customWidth="1"/>
    <col min="7" max="7" width="8.875" style="297" customWidth="1"/>
    <col min="8" max="8" width="15.00390625" style="297" customWidth="1"/>
    <col min="9" max="9" width="11.00390625" style="297" customWidth="1"/>
    <col min="10" max="10" width="12.50390625" style="297" customWidth="1"/>
    <col min="11" max="11" width="9.375" style="297" customWidth="1"/>
    <col min="12" max="12" width="10.625" style="297" customWidth="1"/>
    <col min="13" max="13" width="9.625" style="297" customWidth="1"/>
    <col min="14" max="14" width="8.50390625" style="297" customWidth="1"/>
    <col min="15" max="15" width="13.875" style="297" customWidth="1"/>
    <col min="16" max="16" width="12.125" style="297" customWidth="1"/>
    <col min="17" max="17" width="13.125" style="297" customWidth="1"/>
    <col min="18" max="18" width="11.375" style="297" customWidth="1"/>
    <col min="19" max="16384" width="10.625" style="297" customWidth="1"/>
  </cols>
  <sheetData>
    <row r="1" spans="1:18" ht="12">
      <c r="A1" s="298"/>
      <c r="B1" s="521" t="s">
        <v>578</v>
      </c>
      <c r="C1" s="521"/>
      <c r="D1" s="521"/>
      <c r="E1" s="521"/>
      <c r="F1" s="521"/>
      <c r="G1" s="521"/>
      <c r="H1" s="521"/>
      <c r="I1" s="521"/>
      <c r="J1" s="521"/>
      <c r="K1" s="521"/>
      <c r="L1" s="521"/>
      <c r="M1" s="298"/>
      <c r="N1" s="298"/>
      <c r="O1" s="298"/>
      <c r="P1" s="298"/>
      <c r="Q1" s="298"/>
      <c r="R1" s="298"/>
    </row>
    <row r="2" spans="1:18" ht="16.5" customHeight="1">
      <c r="A2" s="544" t="s">
        <v>579</v>
      </c>
      <c r="B2" s="544"/>
      <c r="C2" s="545" t="s">
        <v>1027</v>
      </c>
      <c r="D2" s="545"/>
      <c r="E2" s="545"/>
      <c r="F2" s="545"/>
      <c r="G2" s="545"/>
      <c r="H2" s="545"/>
      <c r="I2" s="300"/>
      <c r="J2" s="300"/>
      <c r="K2" s="300"/>
      <c r="L2" s="300"/>
      <c r="M2" s="301" t="s">
        <v>580</v>
      </c>
      <c r="N2" s="299"/>
      <c r="O2" s="299">
        <f>'справка _1_БАЛАНС'!H3</f>
        <v>130277328</v>
      </c>
      <c r="P2" s="300"/>
      <c r="Q2" s="300"/>
      <c r="R2" s="129"/>
    </row>
    <row r="3" spans="1:18" ht="15">
      <c r="A3" s="544" t="s">
        <v>581</v>
      </c>
      <c r="B3" s="544"/>
      <c r="C3" s="546" t="s">
        <v>1046</v>
      </c>
      <c r="D3" s="546"/>
      <c r="E3" s="546"/>
      <c r="F3" s="302"/>
      <c r="G3" s="302"/>
      <c r="H3" s="302"/>
      <c r="I3" s="302"/>
      <c r="J3" s="302"/>
      <c r="K3" s="302"/>
      <c r="L3" s="302"/>
      <c r="M3" s="542" t="s">
        <v>582</v>
      </c>
      <c r="N3" s="542"/>
      <c r="O3" s="299" t="str">
        <f>'справка _1_БАЛАНС'!H4</f>
        <v> </v>
      </c>
      <c r="P3" s="303"/>
      <c r="Q3" s="303"/>
      <c r="R3" s="130"/>
    </row>
    <row r="4" spans="1:18" ht="12">
      <c r="A4" s="304" t="s">
        <v>583</v>
      </c>
      <c r="B4" s="305"/>
      <c r="C4" s="305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6"/>
      <c r="R4" s="306" t="s">
        <v>584</v>
      </c>
    </row>
    <row r="5" spans="1:18" s="309" customFormat="1" ht="30.75" customHeight="1">
      <c r="A5" s="540" t="s">
        <v>585</v>
      </c>
      <c r="B5" s="540"/>
      <c r="C5" s="543" t="s">
        <v>586</v>
      </c>
      <c r="D5" s="540" t="s">
        <v>587</v>
      </c>
      <c r="E5" s="540"/>
      <c r="F5" s="540"/>
      <c r="G5" s="540"/>
      <c r="H5" s="540" t="s">
        <v>588</v>
      </c>
      <c r="I5" s="540"/>
      <c r="J5" s="540" t="s">
        <v>589</v>
      </c>
      <c r="K5" s="540" t="s">
        <v>590</v>
      </c>
      <c r="L5" s="540"/>
      <c r="M5" s="540"/>
      <c r="N5" s="540"/>
      <c r="O5" s="540" t="s">
        <v>591</v>
      </c>
      <c r="P5" s="540"/>
      <c r="Q5" s="540" t="s">
        <v>592</v>
      </c>
      <c r="R5" s="540" t="s">
        <v>593</v>
      </c>
    </row>
    <row r="6" spans="1:18" s="309" customFormat="1" ht="60">
      <c r="A6" s="540"/>
      <c r="B6" s="540"/>
      <c r="C6" s="543"/>
      <c r="D6" s="307" t="s">
        <v>594</v>
      </c>
      <c r="E6" s="307" t="s">
        <v>595</v>
      </c>
      <c r="F6" s="307" t="s">
        <v>596</v>
      </c>
      <c r="G6" s="307" t="s">
        <v>597</v>
      </c>
      <c r="H6" s="307" t="s">
        <v>598</v>
      </c>
      <c r="I6" s="307" t="s">
        <v>599</v>
      </c>
      <c r="J6" s="540"/>
      <c r="K6" s="307" t="s">
        <v>600</v>
      </c>
      <c r="L6" s="307" t="s">
        <v>601</v>
      </c>
      <c r="M6" s="307" t="s">
        <v>602</v>
      </c>
      <c r="N6" s="307" t="s">
        <v>603</v>
      </c>
      <c r="O6" s="307" t="s">
        <v>604</v>
      </c>
      <c r="P6" s="307" t="s">
        <v>605</v>
      </c>
      <c r="Q6" s="540"/>
      <c r="R6" s="540"/>
    </row>
    <row r="7" spans="1:18" s="309" customFormat="1" ht="12">
      <c r="A7" s="541" t="s">
        <v>606</v>
      </c>
      <c r="B7" s="541"/>
      <c r="C7" s="310" t="s">
        <v>607</v>
      </c>
      <c r="D7" s="307">
        <v>1</v>
      </c>
      <c r="E7" s="307">
        <v>2</v>
      </c>
      <c r="F7" s="307">
        <v>3</v>
      </c>
      <c r="G7" s="307">
        <v>4</v>
      </c>
      <c r="H7" s="307">
        <v>5</v>
      </c>
      <c r="I7" s="307">
        <v>6</v>
      </c>
      <c r="J7" s="307">
        <v>7</v>
      </c>
      <c r="K7" s="307">
        <v>8</v>
      </c>
      <c r="L7" s="307">
        <v>9</v>
      </c>
      <c r="M7" s="307">
        <v>10</v>
      </c>
      <c r="N7" s="307">
        <v>11</v>
      </c>
      <c r="O7" s="307">
        <v>12</v>
      </c>
      <c r="P7" s="307">
        <v>13</v>
      </c>
      <c r="Q7" s="307">
        <v>14</v>
      </c>
      <c r="R7" s="307">
        <v>15</v>
      </c>
    </row>
    <row r="8" spans="1:18" ht="27" customHeight="1">
      <c r="A8" s="311" t="s">
        <v>608</v>
      </c>
      <c r="B8" s="312" t="s">
        <v>609</v>
      </c>
      <c r="C8" s="313"/>
      <c r="D8" s="314"/>
      <c r="E8" s="314"/>
      <c r="F8" s="314"/>
      <c r="G8" s="314"/>
      <c r="H8" s="314"/>
      <c r="I8" s="314"/>
      <c r="J8" s="314"/>
      <c r="K8" s="314"/>
      <c r="L8" s="314"/>
      <c r="M8" s="314"/>
      <c r="N8" s="314"/>
      <c r="O8" s="314"/>
      <c r="P8" s="314"/>
      <c r="Q8" s="314"/>
      <c r="R8" s="314"/>
    </row>
    <row r="9" spans="1:28" ht="12">
      <c r="A9" s="315" t="s">
        <v>610</v>
      </c>
      <c r="B9" s="315" t="s">
        <v>611</v>
      </c>
      <c r="C9" s="316" t="s">
        <v>612</v>
      </c>
      <c r="D9" s="317"/>
      <c r="E9" s="317"/>
      <c r="F9" s="317"/>
      <c r="G9" s="318">
        <f>D9+E9-F9</f>
        <v>0</v>
      </c>
      <c r="H9" s="319"/>
      <c r="I9" s="319"/>
      <c r="J9" s="318">
        <f>G9+H9-I9</f>
        <v>0</v>
      </c>
      <c r="K9" s="319"/>
      <c r="L9" s="319"/>
      <c r="M9" s="319"/>
      <c r="N9" s="318">
        <f>K9+L9-M9</f>
        <v>0</v>
      </c>
      <c r="O9" s="319"/>
      <c r="P9" s="319"/>
      <c r="Q9" s="318">
        <f aca="true" t="shared" si="0" ref="Q9:Q15">N9+O9-P9</f>
        <v>0</v>
      </c>
      <c r="R9" s="318">
        <f aca="true" t="shared" si="1" ref="R9:R15">J9-Q9</f>
        <v>0</v>
      </c>
      <c r="S9" s="320"/>
      <c r="T9" s="320"/>
      <c r="U9" s="320"/>
      <c r="V9" s="320"/>
      <c r="W9" s="320"/>
      <c r="X9" s="320"/>
      <c r="Y9" s="320"/>
      <c r="Z9" s="320"/>
      <c r="AA9" s="320"/>
      <c r="AB9" s="320"/>
    </row>
    <row r="10" spans="1:28" ht="12">
      <c r="A10" s="315" t="s">
        <v>613</v>
      </c>
      <c r="B10" s="315" t="s">
        <v>614</v>
      </c>
      <c r="C10" s="316" t="s">
        <v>615</v>
      </c>
      <c r="D10" s="317"/>
      <c r="E10" s="317"/>
      <c r="F10" s="317"/>
      <c r="G10" s="318">
        <f aca="true" t="shared" si="2" ref="G10:G38">D10+E10-F10</f>
        <v>0</v>
      </c>
      <c r="H10" s="319"/>
      <c r="I10" s="319"/>
      <c r="J10" s="318">
        <f aca="true" t="shared" si="3" ref="J10:J38">G10+H10-I10</f>
        <v>0</v>
      </c>
      <c r="K10" s="319"/>
      <c r="L10" s="319"/>
      <c r="M10" s="319"/>
      <c r="N10" s="318">
        <f aca="true" t="shared" si="4" ref="N10:N38">K10+L10-M10</f>
        <v>0</v>
      </c>
      <c r="O10" s="319"/>
      <c r="P10" s="319"/>
      <c r="Q10" s="318">
        <f t="shared" si="0"/>
        <v>0</v>
      </c>
      <c r="R10" s="318">
        <f t="shared" si="1"/>
        <v>0</v>
      </c>
      <c r="S10" s="320"/>
      <c r="T10" s="320"/>
      <c r="U10" s="320"/>
      <c r="V10" s="320"/>
      <c r="W10" s="320"/>
      <c r="X10" s="320"/>
      <c r="Y10" s="320"/>
      <c r="Z10" s="320"/>
      <c r="AA10" s="320"/>
      <c r="AB10" s="320"/>
    </row>
    <row r="11" spans="1:28" ht="12">
      <c r="A11" s="315" t="s">
        <v>616</v>
      </c>
      <c r="B11" s="315" t="s">
        <v>617</v>
      </c>
      <c r="C11" s="316" t="s">
        <v>618</v>
      </c>
      <c r="D11" s="317">
        <v>5</v>
      </c>
      <c r="E11" s="317">
        <v>13</v>
      </c>
      <c r="F11" s="317"/>
      <c r="G11" s="318">
        <f t="shared" si="2"/>
        <v>18</v>
      </c>
      <c r="H11" s="319"/>
      <c r="I11" s="319"/>
      <c r="J11" s="318">
        <f t="shared" si="3"/>
        <v>18</v>
      </c>
      <c r="K11" s="319">
        <v>2</v>
      </c>
      <c r="L11" s="319">
        <v>2</v>
      </c>
      <c r="M11" s="319"/>
      <c r="N11" s="318">
        <f t="shared" si="4"/>
        <v>4</v>
      </c>
      <c r="O11" s="319"/>
      <c r="P11" s="319"/>
      <c r="Q11" s="318">
        <f t="shared" si="0"/>
        <v>4</v>
      </c>
      <c r="R11" s="318">
        <f t="shared" si="1"/>
        <v>14</v>
      </c>
      <c r="S11" s="320"/>
      <c r="T11" s="320"/>
      <c r="U11" s="320"/>
      <c r="V11" s="320"/>
      <c r="W11" s="320"/>
      <c r="X11" s="320"/>
      <c r="Y11" s="320"/>
      <c r="Z11" s="320"/>
      <c r="AA11" s="320"/>
      <c r="AB11" s="320"/>
    </row>
    <row r="12" spans="1:28" ht="12">
      <c r="A12" s="315" t="s">
        <v>619</v>
      </c>
      <c r="B12" s="315" t="s">
        <v>620</v>
      </c>
      <c r="C12" s="316" t="s">
        <v>621</v>
      </c>
      <c r="D12" s="317"/>
      <c r="E12" s="317"/>
      <c r="F12" s="317"/>
      <c r="G12" s="318">
        <f t="shared" si="2"/>
        <v>0</v>
      </c>
      <c r="H12" s="319"/>
      <c r="I12" s="319"/>
      <c r="J12" s="318">
        <f t="shared" si="3"/>
        <v>0</v>
      </c>
      <c r="K12" s="319"/>
      <c r="L12" s="319"/>
      <c r="M12" s="319"/>
      <c r="N12" s="318">
        <f t="shared" si="4"/>
        <v>0</v>
      </c>
      <c r="O12" s="319"/>
      <c r="P12" s="319"/>
      <c r="Q12" s="318">
        <f t="shared" si="0"/>
        <v>0</v>
      </c>
      <c r="R12" s="318">
        <f t="shared" si="1"/>
        <v>0</v>
      </c>
      <c r="S12" s="320"/>
      <c r="T12" s="320"/>
      <c r="U12" s="320"/>
      <c r="V12" s="320"/>
      <c r="W12" s="320"/>
      <c r="X12" s="320"/>
      <c r="Y12" s="320"/>
      <c r="Z12" s="320"/>
      <c r="AA12" s="320"/>
      <c r="AB12" s="320"/>
    </row>
    <row r="13" spans="1:28" ht="12">
      <c r="A13" s="315" t="s">
        <v>622</v>
      </c>
      <c r="B13" s="315" t="s">
        <v>623</v>
      </c>
      <c r="C13" s="316" t="s">
        <v>624</v>
      </c>
      <c r="D13" s="317"/>
      <c r="E13" s="317"/>
      <c r="F13" s="317"/>
      <c r="G13" s="318">
        <f t="shared" si="2"/>
        <v>0</v>
      </c>
      <c r="H13" s="319"/>
      <c r="I13" s="319"/>
      <c r="J13" s="318">
        <f t="shared" si="3"/>
        <v>0</v>
      </c>
      <c r="K13" s="319"/>
      <c r="L13" s="319"/>
      <c r="M13" s="319"/>
      <c r="N13" s="318">
        <f t="shared" si="4"/>
        <v>0</v>
      </c>
      <c r="O13" s="319"/>
      <c r="P13" s="319"/>
      <c r="Q13" s="318">
        <f t="shared" si="0"/>
        <v>0</v>
      </c>
      <c r="R13" s="318">
        <f t="shared" si="1"/>
        <v>0</v>
      </c>
      <c r="S13" s="320"/>
      <c r="T13" s="320"/>
      <c r="U13" s="320"/>
      <c r="V13" s="320"/>
      <c r="W13" s="320"/>
      <c r="X13" s="320"/>
      <c r="Y13" s="320"/>
      <c r="Z13" s="320"/>
      <c r="AA13" s="320"/>
      <c r="AB13" s="320"/>
    </row>
    <row r="14" spans="1:28" ht="12">
      <c r="A14" s="315" t="s">
        <v>625</v>
      </c>
      <c r="B14" s="315" t="s">
        <v>626</v>
      </c>
      <c r="C14" s="316" t="s">
        <v>627</v>
      </c>
      <c r="D14" s="317">
        <v>3</v>
      </c>
      <c r="E14" s="317">
        <v>6</v>
      </c>
      <c r="F14" s="317"/>
      <c r="G14" s="318">
        <f t="shared" si="2"/>
        <v>9</v>
      </c>
      <c r="H14" s="319"/>
      <c r="I14" s="319"/>
      <c r="J14" s="318">
        <f t="shared" si="3"/>
        <v>9</v>
      </c>
      <c r="K14" s="319">
        <v>1</v>
      </c>
      <c r="L14" s="319">
        <v>1</v>
      </c>
      <c r="M14" s="319"/>
      <c r="N14" s="318">
        <f t="shared" si="4"/>
        <v>2</v>
      </c>
      <c r="O14" s="319"/>
      <c r="P14" s="319"/>
      <c r="Q14" s="318">
        <f t="shared" si="0"/>
        <v>2</v>
      </c>
      <c r="R14" s="318">
        <f t="shared" si="1"/>
        <v>7</v>
      </c>
      <c r="S14" s="320"/>
      <c r="T14" s="320"/>
      <c r="U14" s="320"/>
      <c r="V14" s="320"/>
      <c r="W14" s="320"/>
      <c r="X14" s="320"/>
      <c r="Y14" s="320"/>
      <c r="Z14" s="320"/>
      <c r="AA14" s="320"/>
      <c r="AB14" s="320"/>
    </row>
    <row r="15" spans="1:28" s="327" customFormat="1" ht="24">
      <c r="A15" s="321" t="s">
        <v>628</v>
      </c>
      <c r="B15" s="322" t="s">
        <v>629</v>
      </c>
      <c r="C15" s="323" t="s">
        <v>630</v>
      </c>
      <c r="D15" s="324"/>
      <c r="E15" s="324"/>
      <c r="F15" s="324"/>
      <c r="G15" s="318">
        <f t="shared" si="2"/>
        <v>0</v>
      </c>
      <c r="H15" s="325"/>
      <c r="I15" s="325"/>
      <c r="J15" s="318">
        <f t="shared" si="3"/>
        <v>0</v>
      </c>
      <c r="K15" s="325"/>
      <c r="L15" s="325"/>
      <c r="M15" s="325"/>
      <c r="N15" s="318">
        <f t="shared" si="4"/>
        <v>0</v>
      </c>
      <c r="O15" s="325"/>
      <c r="P15" s="325"/>
      <c r="Q15" s="318">
        <f t="shared" si="0"/>
        <v>0</v>
      </c>
      <c r="R15" s="318">
        <f t="shared" si="1"/>
        <v>0</v>
      </c>
      <c r="S15" s="326"/>
      <c r="T15" s="326"/>
      <c r="U15" s="326"/>
      <c r="V15" s="326"/>
      <c r="W15" s="326"/>
      <c r="X15" s="326"/>
      <c r="Y15" s="326"/>
      <c r="Z15" s="326"/>
      <c r="AA15" s="326"/>
      <c r="AB15" s="326"/>
    </row>
    <row r="16" spans="1:28" ht="12">
      <c r="A16" s="315" t="s">
        <v>631</v>
      </c>
      <c r="B16" s="328" t="s">
        <v>632</v>
      </c>
      <c r="C16" s="316" t="s">
        <v>633</v>
      </c>
      <c r="D16" s="317"/>
      <c r="E16" s="317"/>
      <c r="F16" s="317"/>
      <c r="G16" s="318">
        <f t="shared" si="2"/>
        <v>0</v>
      </c>
      <c r="H16" s="319"/>
      <c r="I16" s="319"/>
      <c r="J16" s="318">
        <f t="shared" si="3"/>
        <v>0</v>
      </c>
      <c r="K16" s="319"/>
      <c r="L16" s="319"/>
      <c r="M16" s="319"/>
      <c r="N16" s="318">
        <f t="shared" si="4"/>
        <v>0</v>
      </c>
      <c r="O16" s="319"/>
      <c r="P16" s="319"/>
      <c r="Q16" s="318">
        <f aca="true" t="shared" si="5" ref="Q16:Q25">N16+O16-P16</f>
        <v>0</v>
      </c>
      <c r="R16" s="318">
        <f aca="true" t="shared" si="6" ref="R16:R25">J16-Q16</f>
        <v>0</v>
      </c>
      <c r="S16" s="320"/>
      <c r="T16" s="320"/>
      <c r="U16" s="320"/>
      <c r="V16" s="320"/>
      <c r="W16" s="320"/>
      <c r="X16" s="320"/>
      <c r="Y16" s="320"/>
      <c r="Z16" s="320"/>
      <c r="AA16" s="320"/>
      <c r="AB16" s="320"/>
    </row>
    <row r="17" spans="1:28" ht="12">
      <c r="A17" s="315"/>
      <c r="B17" s="329" t="s">
        <v>634</v>
      </c>
      <c r="C17" s="330" t="s">
        <v>635</v>
      </c>
      <c r="D17" s="331">
        <f>SUM(D9:D16)</f>
        <v>8</v>
      </c>
      <c r="E17" s="331">
        <f>SUM(E9:E16)</f>
        <v>19</v>
      </c>
      <c r="F17" s="331">
        <f>SUM(F9:F16)</f>
        <v>0</v>
      </c>
      <c r="G17" s="318">
        <f t="shared" si="2"/>
        <v>27</v>
      </c>
      <c r="H17" s="332">
        <f>SUM(H9:H16)</f>
        <v>0</v>
      </c>
      <c r="I17" s="332">
        <f>SUM(I9:I16)</f>
        <v>0</v>
      </c>
      <c r="J17" s="318">
        <f t="shared" si="3"/>
        <v>27</v>
      </c>
      <c r="K17" s="332">
        <f>SUM(K9:K16)</f>
        <v>3</v>
      </c>
      <c r="L17" s="332">
        <f>SUM(L9:L16)</f>
        <v>3</v>
      </c>
      <c r="M17" s="332">
        <f>SUM(M9:M16)</f>
        <v>0</v>
      </c>
      <c r="N17" s="318">
        <f t="shared" si="4"/>
        <v>6</v>
      </c>
      <c r="O17" s="332">
        <f>SUM(O9:O16)</f>
        <v>0</v>
      </c>
      <c r="P17" s="332">
        <f>SUM(P9:P16)</f>
        <v>0</v>
      </c>
      <c r="Q17" s="318">
        <f t="shared" si="5"/>
        <v>6</v>
      </c>
      <c r="R17" s="318">
        <f t="shared" si="6"/>
        <v>21</v>
      </c>
      <c r="S17" s="320"/>
      <c r="T17" s="320"/>
      <c r="U17" s="320"/>
      <c r="V17" s="320"/>
      <c r="W17" s="320"/>
      <c r="X17" s="320"/>
      <c r="Y17" s="320"/>
      <c r="Z17" s="320"/>
      <c r="AA17" s="320"/>
      <c r="AB17" s="320"/>
    </row>
    <row r="18" spans="1:28" ht="12">
      <c r="A18" s="333" t="s">
        <v>636</v>
      </c>
      <c r="B18" s="334" t="s">
        <v>637</v>
      </c>
      <c r="C18" s="330" t="s">
        <v>638</v>
      </c>
      <c r="D18" s="335"/>
      <c r="E18" s="335"/>
      <c r="F18" s="335"/>
      <c r="G18" s="318">
        <f t="shared" si="2"/>
        <v>0</v>
      </c>
      <c r="H18" s="336"/>
      <c r="I18" s="336"/>
      <c r="J18" s="318">
        <f t="shared" si="3"/>
        <v>0</v>
      </c>
      <c r="K18" s="336"/>
      <c r="L18" s="336"/>
      <c r="M18" s="336"/>
      <c r="N18" s="318">
        <f t="shared" si="4"/>
        <v>0</v>
      </c>
      <c r="O18" s="336"/>
      <c r="P18" s="336"/>
      <c r="Q18" s="318">
        <f t="shared" si="5"/>
        <v>0</v>
      </c>
      <c r="R18" s="318">
        <f t="shared" si="6"/>
        <v>0</v>
      </c>
      <c r="S18" s="320"/>
      <c r="T18" s="320"/>
      <c r="U18" s="320"/>
      <c r="V18" s="320"/>
      <c r="W18" s="320"/>
      <c r="X18" s="320"/>
      <c r="Y18" s="320"/>
      <c r="Z18" s="320"/>
      <c r="AA18" s="320"/>
      <c r="AB18" s="320"/>
    </row>
    <row r="19" spans="1:28" ht="12" customHeight="1">
      <c r="A19" s="312" t="s">
        <v>639</v>
      </c>
      <c r="B19" s="334" t="s">
        <v>640</v>
      </c>
      <c r="C19" s="330" t="s">
        <v>641</v>
      </c>
      <c r="D19" s="335"/>
      <c r="E19" s="335"/>
      <c r="F19" s="335"/>
      <c r="G19" s="318">
        <f t="shared" si="2"/>
        <v>0</v>
      </c>
      <c r="H19" s="336"/>
      <c r="I19" s="336"/>
      <c r="J19" s="318">
        <f t="shared" si="3"/>
        <v>0</v>
      </c>
      <c r="K19" s="336"/>
      <c r="L19" s="336"/>
      <c r="M19" s="336"/>
      <c r="N19" s="318">
        <f t="shared" si="4"/>
        <v>0</v>
      </c>
      <c r="O19" s="336"/>
      <c r="P19" s="336"/>
      <c r="Q19" s="318">
        <f t="shared" si="5"/>
        <v>0</v>
      </c>
      <c r="R19" s="318">
        <f t="shared" si="6"/>
        <v>0</v>
      </c>
      <c r="S19" s="320"/>
      <c r="T19" s="320"/>
      <c r="U19" s="320"/>
      <c r="V19" s="320"/>
      <c r="W19" s="320"/>
      <c r="X19" s="320"/>
      <c r="Y19" s="320"/>
      <c r="Z19" s="320"/>
      <c r="AA19" s="320"/>
      <c r="AB19" s="320"/>
    </row>
    <row r="20" spans="1:28" ht="12" customHeight="1">
      <c r="A20" s="337" t="s">
        <v>642</v>
      </c>
      <c r="B20" s="312" t="s">
        <v>643</v>
      </c>
      <c r="C20" s="316"/>
      <c r="D20" s="338"/>
      <c r="E20" s="338"/>
      <c r="F20" s="338"/>
      <c r="G20" s="318">
        <f t="shared" si="2"/>
        <v>0</v>
      </c>
      <c r="H20" s="339"/>
      <c r="I20" s="339"/>
      <c r="J20" s="318">
        <f t="shared" si="3"/>
        <v>0</v>
      </c>
      <c r="K20" s="339"/>
      <c r="L20" s="339"/>
      <c r="M20" s="339"/>
      <c r="N20" s="318">
        <f t="shared" si="4"/>
        <v>0</v>
      </c>
      <c r="O20" s="339"/>
      <c r="P20" s="339"/>
      <c r="Q20" s="318">
        <f t="shared" si="5"/>
        <v>0</v>
      </c>
      <c r="R20" s="318">
        <f t="shared" si="6"/>
        <v>0</v>
      </c>
      <c r="S20" s="320"/>
      <c r="T20" s="320"/>
      <c r="U20" s="320"/>
      <c r="V20" s="320"/>
      <c r="W20" s="320"/>
      <c r="X20" s="320"/>
      <c r="Y20" s="320"/>
      <c r="Z20" s="320"/>
      <c r="AA20" s="320"/>
      <c r="AB20" s="320"/>
    </row>
    <row r="21" spans="1:28" ht="12">
      <c r="A21" s="315" t="s">
        <v>644</v>
      </c>
      <c r="B21" s="315" t="s">
        <v>645</v>
      </c>
      <c r="C21" s="316" t="s">
        <v>646</v>
      </c>
      <c r="D21" s="317"/>
      <c r="E21" s="317">
        <v>1</v>
      </c>
      <c r="F21" s="317"/>
      <c r="G21" s="318">
        <f t="shared" si="2"/>
        <v>1</v>
      </c>
      <c r="H21" s="319"/>
      <c r="I21" s="319"/>
      <c r="J21" s="318">
        <f t="shared" si="3"/>
        <v>1</v>
      </c>
      <c r="K21" s="319"/>
      <c r="L21" s="319"/>
      <c r="M21" s="319"/>
      <c r="N21" s="318">
        <f t="shared" si="4"/>
        <v>0</v>
      </c>
      <c r="O21" s="319"/>
      <c r="P21" s="319"/>
      <c r="Q21" s="318">
        <f t="shared" si="5"/>
        <v>0</v>
      </c>
      <c r="R21" s="318">
        <f t="shared" si="6"/>
        <v>1</v>
      </c>
      <c r="S21" s="320"/>
      <c r="T21" s="320"/>
      <c r="U21" s="320"/>
      <c r="V21" s="320"/>
      <c r="W21" s="320"/>
      <c r="X21" s="320"/>
      <c r="Y21" s="320"/>
      <c r="Z21" s="320"/>
      <c r="AA21" s="320"/>
      <c r="AB21" s="320"/>
    </row>
    <row r="22" spans="1:28" ht="12">
      <c r="A22" s="315" t="s">
        <v>647</v>
      </c>
      <c r="B22" s="315" t="s">
        <v>648</v>
      </c>
      <c r="C22" s="316" t="s">
        <v>649</v>
      </c>
      <c r="D22" s="317"/>
      <c r="E22" s="317"/>
      <c r="F22" s="317"/>
      <c r="G22" s="318">
        <f t="shared" si="2"/>
        <v>0</v>
      </c>
      <c r="H22" s="319"/>
      <c r="I22" s="319"/>
      <c r="J22" s="318">
        <f t="shared" si="3"/>
        <v>0</v>
      </c>
      <c r="K22" s="319"/>
      <c r="L22" s="319"/>
      <c r="M22" s="319"/>
      <c r="N22" s="318">
        <f t="shared" si="4"/>
        <v>0</v>
      </c>
      <c r="O22" s="319"/>
      <c r="P22" s="319"/>
      <c r="Q22" s="318">
        <f t="shared" si="5"/>
        <v>0</v>
      </c>
      <c r="R22" s="318">
        <f t="shared" si="6"/>
        <v>0</v>
      </c>
      <c r="S22" s="320"/>
      <c r="T22" s="320"/>
      <c r="U22" s="320"/>
      <c r="V22" s="320"/>
      <c r="W22" s="320"/>
      <c r="X22" s="320"/>
      <c r="Y22" s="320"/>
      <c r="Z22" s="320"/>
      <c r="AA22" s="320"/>
      <c r="AB22" s="320"/>
    </row>
    <row r="23" spans="1:28" ht="12">
      <c r="A23" s="322" t="s">
        <v>650</v>
      </c>
      <c r="B23" s="322" t="s">
        <v>651</v>
      </c>
      <c r="C23" s="316" t="s">
        <v>652</v>
      </c>
      <c r="D23" s="317"/>
      <c r="E23" s="317"/>
      <c r="F23" s="317"/>
      <c r="G23" s="318">
        <f t="shared" si="2"/>
        <v>0</v>
      </c>
      <c r="H23" s="319"/>
      <c r="I23" s="319"/>
      <c r="J23" s="318">
        <f t="shared" si="3"/>
        <v>0</v>
      </c>
      <c r="K23" s="319"/>
      <c r="L23" s="319"/>
      <c r="M23" s="319"/>
      <c r="N23" s="318">
        <f t="shared" si="4"/>
        <v>0</v>
      </c>
      <c r="O23" s="319"/>
      <c r="P23" s="319"/>
      <c r="Q23" s="318">
        <f t="shared" si="5"/>
        <v>0</v>
      </c>
      <c r="R23" s="318">
        <f t="shared" si="6"/>
        <v>0</v>
      </c>
      <c r="S23" s="320"/>
      <c r="T23" s="320"/>
      <c r="U23" s="320"/>
      <c r="V23" s="320"/>
      <c r="W23" s="320"/>
      <c r="X23" s="320"/>
      <c r="Y23" s="320"/>
      <c r="Z23" s="320"/>
      <c r="AA23" s="320"/>
      <c r="AB23" s="320"/>
    </row>
    <row r="24" spans="1:28" ht="12">
      <c r="A24" s="315" t="s">
        <v>653</v>
      </c>
      <c r="B24" s="340" t="s">
        <v>654</v>
      </c>
      <c r="C24" s="316" t="s">
        <v>655</v>
      </c>
      <c r="D24" s="317"/>
      <c r="E24" s="317"/>
      <c r="F24" s="317"/>
      <c r="G24" s="318">
        <f t="shared" si="2"/>
        <v>0</v>
      </c>
      <c r="H24" s="319"/>
      <c r="I24" s="319"/>
      <c r="J24" s="318">
        <f t="shared" si="3"/>
        <v>0</v>
      </c>
      <c r="K24" s="319"/>
      <c r="L24" s="319"/>
      <c r="M24" s="319"/>
      <c r="N24" s="318">
        <f t="shared" si="4"/>
        <v>0</v>
      </c>
      <c r="O24" s="319"/>
      <c r="P24" s="319"/>
      <c r="Q24" s="318">
        <f t="shared" si="5"/>
        <v>0</v>
      </c>
      <c r="R24" s="318">
        <f t="shared" si="6"/>
        <v>0</v>
      </c>
      <c r="S24" s="320"/>
      <c r="T24" s="320"/>
      <c r="U24" s="320"/>
      <c r="V24" s="320"/>
      <c r="W24" s="320"/>
      <c r="X24" s="320"/>
      <c r="Y24" s="320"/>
      <c r="Z24" s="320"/>
      <c r="AA24" s="320"/>
      <c r="AB24" s="320"/>
    </row>
    <row r="25" spans="1:28" ht="12">
      <c r="A25" s="315"/>
      <c r="B25" s="329" t="s">
        <v>656</v>
      </c>
      <c r="C25" s="341" t="s">
        <v>657</v>
      </c>
      <c r="D25" s="342">
        <f>SUM(D21:D24)</f>
        <v>0</v>
      </c>
      <c r="E25" s="342">
        <f aca="true" t="shared" si="7" ref="E25:M25">SUM(E21:E24)</f>
        <v>1</v>
      </c>
      <c r="F25" s="342">
        <f t="shared" si="7"/>
        <v>0</v>
      </c>
      <c r="G25" s="343">
        <f t="shared" si="2"/>
        <v>1</v>
      </c>
      <c r="H25" s="344">
        <f t="shared" si="7"/>
        <v>0</v>
      </c>
      <c r="I25" s="344">
        <f t="shared" si="7"/>
        <v>0</v>
      </c>
      <c r="J25" s="343">
        <f t="shared" si="3"/>
        <v>1</v>
      </c>
      <c r="K25" s="344">
        <f t="shared" si="7"/>
        <v>0</v>
      </c>
      <c r="L25" s="344">
        <f t="shared" si="7"/>
        <v>0</v>
      </c>
      <c r="M25" s="344">
        <f t="shared" si="7"/>
        <v>0</v>
      </c>
      <c r="N25" s="343">
        <f t="shared" si="4"/>
        <v>0</v>
      </c>
      <c r="O25" s="344">
        <f t="shared" si="7"/>
        <v>0</v>
      </c>
      <c r="P25" s="344">
        <f t="shared" si="7"/>
        <v>0</v>
      </c>
      <c r="Q25" s="343">
        <f t="shared" si="5"/>
        <v>0</v>
      </c>
      <c r="R25" s="343">
        <f t="shared" si="6"/>
        <v>1</v>
      </c>
      <c r="S25" s="320"/>
      <c r="T25" s="320"/>
      <c r="U25" s="320"/>
      <c r="V25" s="320"/>
      <c r="W25" s="320"/>
      <c r="X25" s="320"/>
      <c r="Y25" s="320"/>
      <c r="Z25" s="320"/>
      <c r="AA25" s="320"/>
      <c r="AB25" s="320"/>
    </row>
    <row r="26" spans="1:18" ht="24" customHeight="1">
      <c r="A26" s="337" t="s">
        <v>658</v>
      </c>
      <c r="B26" s="345" t="s">
        <v>659</v>
      </c>
      <c r="C26" s="346"/>
      <c r="D26" s="347"/>
      <c r="E26" s="347"/>
      <c r="F26" s="347"/>
      <c r="G26" s="348"/>
      <c r="H26" s="349"/>
      <c r="I26" s="349"/>
      <c r="J26" s="348"/>
      <c r="K26" s="349"/>
      <c r="L26" s="349"/>
      <c r="M26" s="349"/>
      <c r="N26" s="348"/>
      <c r="O26" s="349"/>
      <c r="P26" s="349"/>
      <c r="Q26" s="348"/>
      <c r="R26" s="350"/>
    </row>
    <row r="27" spans="1:28" ht="12">
      <c r="A27" s="315" t="s">
        <v>660</v>
      </c>
      <c r="B27" s="351" t="s">
        <v>661</v>
      </c>
      <c r="C27" s="352" t="s">
        <v>662</v>
      </c>
      <c r="D27" s="353">
        <f>SUM(D28:D31)</f>
        <v>0</v>
      </c>
      <c r="E27" s="353">
        <f aca="true" t="shared" si="8" ref="E27:M27">SUM(E28:E31)</f>
        <v>0</v>
      </c>
      <c r="F27" s="353">
        <f t="shared" si="8"/>
        <v>0</v>
      </c>
      <c r="G27" s="354">
        <f t="shared" si="2"/>
        <v>0</v>
      </c>
      <c r="H27" s="355">
        <f t="shared" si="8"/>
        <v>0</v>
      </c>
      <c r="I27" s="355">
        <f t="shared" si="8"/>
        <v>0</v>
      </c>
      <c r="J27" s="354">
        <f t="shared" si="3"/>
        <v>0</v>
      </c>
      <c r="K27" s="355">
        <f t="shared" si="8"/>
        <v>0</v>
      </c>
      <c r="L27" s="355">
        <f t="shared" si="8"/>
        <v>0</v>
      </c>
      <c r="M27" s="355">
        <f t="shared" si="8"/>
        <v>0</v>
      </c>
      <c r="N27" s="354">
        <f t="shared" si="4"/>
        <v>0</v>
      </c>
      <c r="O27" s="355">
        <f t="shared" si="8"/>
        <v>0</v>
      </c>
      <c r="P27" s="355">
        <f t="shared" si="8"/>
        <v>0</v>
      </c>
      <c r="Q27" s="354">
        <f>N27+O27-P27</f>
        <v>0</v>
      </c>
      <c r="R27" s="354">
        <f>J27-Q27</f>
        <v>0</v>
      </c>
      <c r="S27" s="320"/>
      <c r="T27" s="320"/>
      <c r="U27" s="320"/>
      <c r="V27" s="320"/>
      <c r="W27" s="320"/>
      <c r="X27" s="320"/>
      <c r="Y27" s="320"/>
      <c r="Z27" s="320"/>
      <c r="AA27" s="320"/>
      <c r="AB27" s="320"/>
    </row>
    <row r="28" spans="1:28" ht="12">
      <c r="A28" s="315"/>
      <c r="B28" s="315" t="s">
        <v>663</v>
      </c>
      <c r="C28" s="316" t="s">
        <v>664</v>
      </c>
      <c r="D28" s="317"/>
      <c r="E28" s="317"/>
      <c r="F28" s="317"/>
      <c r="G28" s="318">
        <f t="shared" si="2"/>
        <v>0</v>
      </c>
      <c r="H28" s="319"/>
      <c r="I28" s="319"/>
      <c r="J28" s="318">
        <f t="shared" si="3"/>
        <v>0</v>
      </c>
      <c r="K28" s="356"/>
      <c r="L28" s="356"/>
      <c r="M28" s="356"/>
      <c r="N28" s="318">
        <f t="shared" si="4"/>
        <v>0</v>
      </c>
      <c r="O28" s="356"/>
      <c r="P28" s="356"/>
      <c r="Q28" s="318">
        <f aca="true" t="shared" si="9" ref="Q28:Q39">N28+O28-P28</f>
        <v>0</v>
      </c>
      <c r="R28" s="318">
        <f aca="true" t="shared" si="10" ref="R28:R39">J28-Q28</f>
        <v>0</v>
      </c>
      <c r="S28" s="320"/>
      <c r="T28" s="320"/>
      <c r="U28" s="320"/>
      <c r="V28" s="320"/>
      <c r="W28" s="320"/>
      <c r="X28" s="320"/>
      <c r="Y28" s="320"/>
      <c r="Z28" s="320"/>
      <c r="AA28" s="320"/>
      <c r="AB28" s="320"/>
    </row>
    <row r="29" spans="1:28" ht="12">
      <c r="A29" s="315"/>
      <c r="B29" s="315" t="s">
        <v>665</v>
      </c>
      <c r="C29" s="316" t="s">
        <v>666</v>
      </c>
      <c r="D29" s="317"/>
      <c r="E29" s="317"/>
      <c r="F29" s="317"/>
      <c r="G29" s="318">
        <f t="shared" si="2"/>
        <v>0</v>
      </c>
      <c r="H29" s="356"/>
      <c r="I29" s="356"/>
      <c r="J29" s="318">
        <f t="shared" si="3"/>
        <v>0</v>
      </c>
      <c r="K29" s="356"/>
      <c r="L29" s="356"/>
      <c r="M29" s="356"/>
      <c r="N29" s="318">
        <f t="shared" si="4"/>
        <v>0</v>
      </c>
      <c r="O29" s="356"/>
      <c r="P29" s="356"/>
      <c r="Q29" s="318">
        <f t="shared" si="9"/>
        <v>0</v>
      </c>
      <c r="R29" s="318">
        <f t="shared" si="10"/>
        <v>0</v>
      </c>
      <c r="S29" s="320"/>
      <c r="T29" s="320"/>
      <c r="U29" s="320"/>
      <c r="V29" s="320"/>
      <c r="W29" s="320"/>
      <c r="X29" s="320"/>
      <c r="Y29" s="320"/>
      <c r="Z29" s="320"/>
      <c r="AA29" s="320"/>
      <c r="AB29" s="320"/>
    </row>
    <row r="30" spans="1:28" ht="12">
      <c r="A30" s="315"/>
      <c r="B30" s="315" t="s">
        <v>667</v>
      </c>
      <c r="C30" s="316" t="s">
        <v>668</v>
      </c>
      <c r="D30" s="317"/>
      <c r="E30" s="317"/>
      <c r="F30" s="317"/>
      <c r="G30" s="318">
        <f t="shared" si="2"/>
        <v>0</v>
      </c>
      <c r="H30" s="356"/>
      <c r="I30" s="356"/>
      <c r="J30" s="318">
        <f t="shared" si="3"/>
        <v>0</v>
      </c>
      <c r="K30" s="356"/>
      <c r="L30" s="356"/>
      <c r="M30" s="356"/>
      <c r="N30" s="318">
        <f t="shared" si="4"/>
        <v>0</v>
      </c>
      <c r="O30" s="356"/>
      <c r="P30" s="356"/>
      <c r="Q30" s="318">
        <f t="shared" si="9"/>
        <v>0</v>
      </c>
      <c r="R30" s="318">
        <f t="shared" si="10"/>
        <v>0</v>
      </c>
      <c r="S30" s="320"/>
      <c r="T30" s="320"/>
      <c r="U30" s="320"/>
      <c r="V30" s="320"/>
      <c r="W30" s="320"/>
      <c r="X30" s="320"/>
      <c r="Y30" s="320"/>
      <c r="Z30" s="320"/>
      <c r="AA30" s="320"/>
      <c r="AB30" s="320"/>
    </row>
    <row r="31" spans="1:28" ht="12">
      <c r="A31" s="315"/>
      <c r="B31" s="315" t="s">
        <v>669</v>
      </c>
      <c r="C31" s="316" t="s">
        <v>670</v>
      </c>
      <c r="D31" s="317"/>
      <c r="E31" s="317"/>
      <c r="F31" s="317"/>
      <c r="G31" s="318">
        <f t="shared" si="2"/>
        <v>0</v>
      </c>
      <c r="H31" s="356"/>
      <c r="I31" s="356"/>
      <c r="J31" s="318">
        <f t="shared" si="3"/>
        <v>0</v>
      </c>
      <c r="K31" s="356"/>
      <c r="L31" s="356"/>
      <c r="M31" s="356"/>
      <c r="N31" s="318">
        <f t="shared" si="4"/>
        <v>0</v>
      </c>
      <c r="O31" s="356"/>
      <c r="P31" s="356"/>
      <c r="Q31" s="318">
        <f t="shared" si="9"/>
        <v>0</v>
      </c>
      <c r="R31" s="318">
        <f t="shared" si="10"/>
        <v>0</v>
      </c>
      <c r="S31" s="320"/>
      <c r="T31" s="320"/>
      <c r="U31" s="320"/>
      <c r="V31" s="320"/>
      <c r="W31" s="320"/>
      <c r="X31" s="320"/>
      <c r="Y31" s="320"/>
      <c r="Z31" s="320"/>
      <c r="AA31" s="320"/>
      <c r="AB31" s="320"/>
    </row>
    <row r="32" spans="1:28" ht="12">
      <c r="A32" s="315" t="s">
        <v>671</v>
      </c>
      <c r="B32" s="351" t="s">
        <v>672</v>
      </c>
      <c r="C32" s="316" t="s">
        <v>673</v>
      </c>
      <c r="D32" s="328">
        <f>SUM(D33:D36)</f>
        <v>0</v>
      </c>
      <c r="E32" s="328">
        <f aca="true" t="shared" si="11" ref="E32:M32">SUM(E33:E36)</f>
        <v>0</v>
      </c>
      <c r="F32" s="328">
        <f t="shared" si="11"/>
        <v>0</v>
      </c>
      <c r="G32" s="318">
        <f t="shared" si="2"/>
        <v>0</v>
      </c>
      <c r="H32" s="357">
        <f t="shared" si="11"/>
        <v>0</v>
      </c>
      <c r="I32" s="357">
        <f t="shared" si="11"/>
        <v>0</v>
      </c>
      <c r="J32" s="318">
        <f t="shared" si="3"/>
        <v>0</v>
      </c>
      <c r="K32" s="357">
        <f t="shared" si="11"/>
        <v>0</v>
      </c>
      <c r="L32" s="357">
        <f t="shared" si="11"/>
        <v>0</v>
      </c>
      <c r="M32" s="357">
        <f t="shared" si="11"/>
        <v>0</v>
      </c>
      <c r="N32" s="318">
        <f t="shared" si="4"/>
        <v>0</v>
      </c>
      <c r="O32" s="357">
        <f t="shared" si="11"/>
        <v>0</v>
      </c>
      <c r="P32" s="357">
        <f t="shared" si="11"/>
        <v>0</v>
      </c>
      <c r="Q32" s="318">
        <f t="shared" si="9"/>
        <v>0</v>
      </c>
      <c r="R32" s="318">
        <f t="shared" si="10"/>
        <v>0</v>
      </c>
      <c r="S32" s="320"/>
      <c r="T32" s="320"/>
      <c r="U32" s="320"/>
      <c r="V32" s="320"/>
      <c r="W32" s="320"/>
      <c r="X32" s="320"/>
      <c r="Y32" s="320"/>
      <c r="Z32" s="320"/>
      <c r="AA32" s="320"/>
      <c r="AB32" s="320"/>
    </row>
    <row r="33" spans="1:28" ht="12">
      <c r="A33" s="315"/>
      <c r="B33" s="358" t="s">
        <v>674</v>
      </c>
      <c r="C33" s="316" t="s">
        <v>675</v>
      </c>
      <c r="D33" s="317"/>
      <c r="E33" s="317"/>
      <c r="F33" s="317"/>
      <c r="G33" s="318">
        <f t="shared" si="2"/>
        <v>0</v>
      </c>
      <c r="H33" s="356"/>
      <c r="I33" s="356"/>
      <c r="J33" s="318">
        <f t="shared" si="3"/>
        <v>0</v>
      </c>
      <c r="K33" s="356"/>
      <c r="L33" s="356"/>
      <c r="M33" s="356"/>
      <c r="N33" s="318">
        <f t="shared" si="4"/>
        <v>0</v>
      </c>
      <c r="O33" s="356"/>
      <c r="P33" s="356"/>
      <c r="Q33" s="318">
        <f t="shared" si="9"/>
        <v>0</v>
      </c>
      <c r="R33" s="318">
        <f t="shared" si="10"/>
        <v>0</v>
      </c>
      <c r="S33" s="320"/>
      <c r="T33" s="320"/>
      <c r="U33" s="320"/>
      <c r="V33" s="320"/>
      <c r="W33" s="320"/>
      <c r="X33" s="320"/>
      <c r="Y33" s="320"/>
      <c r="Z33" s="320"/>
      <c r="AA33" s="320"/>
      <c r="AB33" s="320"/>
    </row>
    <row r="34" spans="1:28" ht="12">
      <c r="A34" s="315"/>
      <c r="B34" s="358" t="s">
        <v>676</v>
      </c>
      <c r="C34" s="316" t="s">
        <v>677</v>
      </c>
      <c r="D34" s="317"/>
      <c r="E34" s="317"/>
      <c r="F34" s="317"/>
      <c r="G34" s="318">
        <f t="shared" si="2"/>
        <v>0</v>
      </c>
      <c r="H34" s="356"/>
      <c r="I34" s="356"/>
      <c r="J34" s="318">
        <f t="shared" si="3"/>
        <v>0</v>
      </c>
      <c r="K34" s="356"/>
      <c r="L34" s="356"/>
      <c r="M34" s="356"/>
      <c r="N34" s="318">
        <f t="shared" si="4"/>
        <v>0</v>
      </c>
      <c r="O34" s="356"/>
      <c r="P34" s="356"/>
      <c r="Q34" s="318">
        <f t="shared" si="9"/>
        <v>0</v>
      </c>
      <c r="R34" s="318">
        <f t="shared" si="10"/>
        <v>0</v>
      </c>
      <c r="S34" s="320"/>
      <c r="T34" s="320"/>
      <c r="U34" s="320"/>
      <c r="V34" s="320"/>
      <c r="W34" s="320"/>
      <c r="X34" s="320"/>
      <c r="Y34" s="320"/>
      <c r="Z34" s="320"/>
      <c r="AA34" s="320"/>
      <c r="AB34" s="320"/>
    </row>
    <row r="35" spans="1:28" ht="12">
      <c r="A35" s="315"/>
      <c r="B35" s="358" t="s">
        <v>678</v>
      </c>
      <c r="C35" s="316" t="s">
        <v>679</v>
      </c>
      <c r="D35" s="317"/>
      <c r="E35" s="317"/>
      <c r="F35" s="317"/>
      <c r="G35" s="318">
        <f t="shared" si="2"/>
        <v>0</v>
      </c>
      <c r="H35" s="356"/>
      <c r="I35" s="356"/>
      <c r="J35" s="318">
        <f t="shared" si="3"/>
        <v>0</v>
      </c>
      <c r="K35" s="356"/>
      <c r="L35" s="356"/>
      <c r="M35" s="356"/>
      <c r="N35" s="318">
        <f t="shared" si="4"/>
        <v>0</v>
      </c>
      <c r="O35" s="356"/>
      <c r="P35" s="356"/>
      <c r="Q35" s="318">
        <f t="shared" si="9"/>
        <v>0</v>
      </c>
      <c r="R35" s="318">
        <f t="shared" si="10"/>
        <v>0</v>
      </c>
      <c r="S35" s="320"/>
      <c r="T35" s="320"/>
      <c r="U35" s="320"/>
      <c r="V35" s="320"/>
      <c r="W35" s="320"/>
      <c r="X35" s="320"/>
      <c r="Y35" s="320"/>
      <c r="Z35" s="320"/>
      <c r="AA35" s="320"/>
      <c r="AB35" s="320"/>
    </row>
    <row r="36" spans="1:28" ht="12">
      <c r="A36" s="315"/>
      <c r="B36" s="358" t="s">
        <v>680</v>
      </c>
      <c r="C36" s="316" t="s">
        <v>681</v>
      </c>
      <c r="D36" s="317"/>
      <c r="E36" s="317"/>
      <c r="F36" s="317"/>
      <c r="G36" s="318">
        <f t="shared" si="2"/>
        <v>0</v>
      </c>
      <c r="H36" s="356"/>
      <c r="I36" s="356"/>
      <c r="J36" s="318">
        <f t="shared" si="3"/>
        <v>0</v>
      </c>
      <c r="K36" s="356"/>
      <c r="L36" s="356"/>
      <c r="M36" s="356"/>
      <c r="N36" s="318">
        <f t="shared" si="4"/>
        <v>0</v>
      </c>
      <c r="O36" s="356"/>
      <c r="P36" s="356"/>
      <c r="Q36" s="318">
        <f t="shared" si="9"/>
        <v>0</v>
      </c>
      <c r="R36" s="318">
        <f t="shared" si="10"/>
        <v>0</v>
      </c>
      <c r="S36" s="320"/>
      <c r="T36" s="320"/>
      <c r="U36" s="320"/>
      <c r="V36" s="320"/>
      <c r="W36" s="320"/>
      <c r="X36" s="320"/>
      <c r="Y36" s="320"/>
      <c r="Z36" s="320"/>
      <c r="AA36" s="320"/>
      <c r="AB36" s="320"/>
    </row>
    <row r="37" spans="1:28" ht="12">
      <c r="A37" s="315" t="s">
        <v>682</v>
      </c>
      <c r="B37" s="358" t="s">
        <v>683</v>
      </c>
      <c r="C37" s="316" t="s">
        <v>684</v>
      </c>
      <c r="D37" s="317"/>
      <c r="E37" s="317"/>
      <c r="F37" s="317"/>
      <c r="G37" s="318">
        <f t="shared" si="2"/>
        <v>0</v>
      </c>
      <c r="H37" s="356"/>
      <c r="I37" s="356"/>
      <c r="J37" s="318">
        <f t="shared" si="3"/>
        <v>0</v>
      </c>
      <c r="K37" s="356"/>
      <c r="L37" s="356"/>
      <c r="M37" s="356"/>
      <c r="N37" s="318">
        <f t="shared" si="4"/>
        <v>0</v>
      </c>
      <c r="O37" s="356"/>
      <c r="P37" s="356"/>
      <c r="Q37" s="318">
        <f t="shared" si="9"/>
        <v>0</v>
      </c>
      <c r="R37" s="318">
        <f t="shared" si="10"/>
        <v>0</v>
      </c>
      <c r="S37" s="320"/>
      <c r="T37" s="320"/>
      <c r="U37" s="320"/>
      <c r="V37" s="320"/>
      <c r="W37" s="320"/>
      <c r="X37" s="320"/>
      <c r="Y37" s="320"/>
      <c r="Z37" s="320"/>
      <c r="AA37" s="320"/>
      <c r="AB37" s="320"/>
    </row>
    <row r="38" spans="1:28" ht="12">
      <c r="A38" s="315"/>
      <c r="B38" s="329" t="s">
        <v>685</v>
      </c>
      <c r="C38" s="330" t="s">
        <v>686</v>
      </c>
      <c r="D38" s="331">
        <f>D27+D32+D37</f>
        <v>0</v>
      </c>
      <c r="E38" s="331">
        <f aca="true" t="shared" si="12" ref="E38:M38">E27+E32+E37</f>
        <v>0</v>
      </c>
      <c r="F38" s="331">
        <f t="shared" si="12"/>
        <v>0</v>
      </c>
      <c r="G38" s="318">
        <f t="shared" si="2"/>
        <v>0</v>
      </c>
      <c r="H38" s="332">
        <f t="shared" si="12"/>
        <v>0</v>
      </c>
      <c r="I38" s="332">
        <f t="shared" si="12"/>
        <v>0</v>
      </c>
      <c r="J38" s="318">
        <f t="shared" si="3"/>
        <v>0</v>
      </c>
      <c r="K38" s="332">
        <f t="shared" si="12"/>
        <v>0</v>
      </c>
      <c r="L38" s="332">
        <f t="shared" si="12"/>
        <v>0</v>
      </c>
      <c r="M38" s="332">
        <f t="shared" si="12"/>
        <v>0</v>
      </c>
      <c r="N38" s="318">
        <f t="shared" si="4"/>
        <v>0</v>
      </c>
      <c r="O38" s="332">
        <f t="shared" si="12"/>
        <v>0</v>
      </c>
      <c r="P38" s="332">
        <f t="shared" si="12"/>
        <v>0</v>
      </c>
      <c r="Q38" s="318">
        <f t="shared" si="9"/>
        <v>0</v>
      </c>
      <c r="R38" s="318">
        <f t="shared" si="10"/>
        <v>0</v>
      </c>
      <c r="S38" s="320"/>
      <c r="T38" s="320"/>
      <c r="U38" s="320"/>
      <c r="V38" s="320"/>
      <c r="W38" s="320"/>
      <c r="X38" s="320"/>
      <c r="Y38" s="320"/>
      <c r="Z38" s="320"/>
      <c r="AA38" s="320"/>
      <c r="AB38" s="320"/>
    </row>
    <row r="39" spans="1:28" s="361" customFormat="1" ht="12">
      <c r="A39" s="333" t="s">
        <v>687</v>
      </c>
      <c r="B39" s="333" t="s">
        <v>688</v>
      </c>
      <c r="C39" s="330" t="s">
        <v>689</v>
      </c>
      <c r="D39" s="359"/>
      <c r="E39" s="359"/>
      <c r="F39" s="359"/>
      <c r="G39" s="318">
        <f t="shared" si="2"/>
        <v>0</v>
      </c>
      <c r="H39" s="359"/>
      <c r="I39" s="359"/>
      <c r="J39" s="318">
        <f t="shared" si="3"/>
        <v>0</v>
      </c>
      <c r="K39" s="359"/>
      <c r="L39" s="359"/>
      <c r="M39" s="359"/>
      <c r="N39" s="318">
        <f t="shared" si="4"/>
        <v>0</v>
      </c>
      <c r="O39" s="359"/>
      <c r="P39" s="359"/>
      <c r="Q39" s="318">
        <f t="shared" si="9"/>
        <v>0</v>
      </c>
      <c r="R39" s="318">
        <f t="shared" si="10"/>
        <v>0</v>
      </c>
      <c r="S39" s="360"/>
      <c r="T39" s="360"/>
      <c r="U39" s="360"/>
      <c r="V39" s="360"/>
      <c r="W39" s="360"/>
      <c r="X39" s="360"/>
      <c r="Y39" s="360"/>
      <c r="Z39" s="360"/>
      <c r="AA39" s="360"/>
      <c r="AB39" s="360"/>
    </row>
    <row r="40" spans="1:28" ht="12">
      <c r="A40" s="315"/>
      <c r="B40" s="333" t="s">
        <v>690</v>
      </c>
      <c r="C40" s="308" t="s">
        <v>691</v>
      </c>
      <c r="D40" s="362">
        <f>D17+D18+D19+D25+D38+D39</f>
        <v>8</v>
      </c>
      <c r="E40" s="362">
        <f>E17+E18+E19+E25+E38+E39</f>
        <v>20</v>
      </c>
      <c r="F40" s="362">
        <f aca="true" t="shared" si="13" ref="F40:R40">F17+F18+F19+F25+F38+F39</f>
        <v>0</v>
      </c>
      <c r="G40" s="362">
        <f t="shared" si="13"/>
        <v>28</v>
      </c>
      <c r="H40" s="362">
        <f t="shared" si="13"/>
        <v>0</v>
      </c>
      <c r="I40" s="362">
        <f t="shared" si="13"/>
        <v>0</v>
      </c>
      <c r="J40" s="362">
        <f t="shared" si="13"/>
        <v>28</v>
      </c>
      <c r="K40" s="362">
        <f t="shared" si="13"/>
        <v>3</v>
      </c>
      <c r="L40" s="362">
        <f t="shared" si="13"/>
        <v>3</v>
      </c>
      <c r="M40" s="362">
        <f t="shared" si="13"/>
        <v>0</v>
      </c>
      <c r="N40" s="362">
        <f t="shared" si="13"/>
        <v>6</v>
      </c>
      <c r="O40" s="362">
        <f t="shared" si="13"/>
        <v>0</v>
      </c>
      <c r="P40" s="362">
        <f t="shared" si="13"/>
        <v>0</v>
      </c>
      <c r="Q40" s="362">
        <f t="shared" si="13"/>
        <v>6</v>
      </c>
      <c r="R40" s="362">
        <f t="shared" si="13"/>
        <v>22</v>
      </c>
      <c r="S40" s="320"/>
      <c r="T40" s="320"/>
      <c r="U40" s="320"/>
      <c r="V40" s="320"/>
      <c r="W40" s="320"/>
      <c r="X40" s="320"/>
      <c r="Y40" s="320"/>
      <c r="Z40" s="320"/>
      <c r="AA40" s="320"/>
      <c r="AB40" s="320"/>
    </row>
    <row r="41" spans="1:18" ht="12">
      <c r="A41" s="363"/>
      <c r="B41" s="363"/>
      <c r="C41" s="363"/>
      <c r="D41" s="364"/>
      <c r="E41" s="364"/>
      <c r="F41" s="364"/>
      <c r="G41" s="365"/>
      <c r="H41" s="365"/>
      <c r="I41" s="365"/>
      <c r="J41" s="365"/>
      <c r="K41" s="365"/>
      <c r="L41" s="365"/>
      <c r="M41" s="365"/>
      <c r="N41" s="365"/>
      <c r="O41" s="365"/>
      <c r="P41" s="365"/>
      <c r="Q41" s="365"/>
      <c r="R41" s="365"/>
    </row>
    <row r="42" spans="1:18" ht="12">
      <c r="A42" s="363"/>
      <c r="B42" s="363" t="s">
        <v>692</v>
      </c>
      <c r="C42" s="363"/>
      <c r="D42" s="366"/>
      <c r="E42" s="366"/>
      <c r="F42" s="366"/>
      <c r="G42" s="367"/>
      <c r="H42" s="367"/>
      <c r="I42" s="367"/>
      <c r="J42" s="367"/>
      <c r="K42" s="367"/>
      <c r="L42" s="367"/>
      <c r="M42" s="367"/>
      <c r="N42" s="367"/>
      <c r="O42" s="367"/>
      <c r="P42" s="367"/>
      <c r="Q42" s="367"/>
      <c r="R42" s="367"/>
    </row>
    <row r="43" spans="1:18" ht="12">
      <c r="A43" s="363"/>
      <c r="B43" s="363"/>
      <c r="C43" s="363"/>
      <c r="D43" s="366"/>
      <c r="E43" s="366"/>
      <c r="F43" s="366"/>
      <c r="G43" s="367"/>
      <c r="H43" s="367"/>
      <c r="I43" s="367"/>
      <c r="J43" s="367"/>
      <c r="K43" s="367"/>
      <c r="L43" s="367"/>
      <c r="M43" s="367"/>
      <c r="N43" s="367"/>
      <c r="O43" s="367"/>
      <c r="P43" s="367"/>
      <c r="Q43" s="367"/>
      <c r="R43" s="367"/>
    </row>
    <row r="44" spans="1:18" ht="12">
      <c r="A44" s="363"/>
      <c r="B44" s="368" t="s">
        <v>1045</v>
      </c>
      <c r="C44" s="368"/>
      <c r="D44" s="369"/>
      <c r="E44" s="369"/>
      <c r="F44" s="369"/>
      <c r="G44" s="363"/>
      <c r="H44" s="521" t="s">
        <v>1036</v>
      </c>
      <c r="I44" s="521"/>
      <c r="J44" s="521"/>
      <c r="K44" s="522"/>
      <c r="L44" s="522"/>
      <c r="M44" s="522"/>
      <c r="N44" s="522"/>
      <c r="O44" s="523" t="s">
        <v>1035</v>
      </c>
      <c r="P44" s="523"/>
      <c r="Q44" s="523"/>
      <c r="R44" s="523"/>
    </row>
  </sheetData>
  <mergeCells count="19">
    <mergeCell ref="B1:L1"/>
    <mergeCell ref="A2:B2"/>
    <mergeCell ref="C2:H2"/>
    <mergeCell ref="A3:B3"/>
    <mergeCell ref="C3:E3"/>
    <mergeCell ref="A7:B7"/>
    <mergeCell ref="M3:N3"/>
    <mergeCell ref="A5:B6"/>
    <mergeCell ref="C5:C6"/>
    <mergeCell ref="D5:G5"/>
    <mergeCell ref="H5:I5"/>
    <mergeCell ref="J5:J6"/>
    <mergeCell ref="K5:N5"/>
    <mergeCell ref="H44:J44"/>
    <mergeCell ref="K44:N44"/>
    <mergeCell ref="O44:R44"/>
    <mergeCell ref="O5:P5"/>
    <mergeCell ref="Q5:Q6"/>
    <mergeCell ref="R5:R6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3888888888889" right="0.3541666666666667" top="0.3701388888888889" bottom="0.5118055555555556" header="0.1701388888888889" footer="0.5118055555555556"/>
  <pageSetup fitToHeight="1000" fitToWidth="1" horizontalDpi="300" verticalDpi="300" orientation="landscape" paperSize="9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P111"/>
  <sheetViews>
    <sheetView zoomScale="75" zoomScaleNormal="75" workbookViewId="0" topLeftCell="A1">
      <selection activeCell="D116" sqref="D116"/>
    </sheetView>
  </sheetViews>
  <sheetFormatPr defaultColWidth="9.00390625" defaultRowHeight="12.75"/>
  <cols>
    <col min="1" max="1" width="39.125" style="297" customWidth="1"/>
    <col min="2" max="2" width="10.50390625" style="370" customWidth="1"/>
    <col min="3" max="3" width="15.50390625" style="297" customWidth="1"/>
    <col min="4" max="4" width="13.375" style="297" customWidth="1"/>
    <col min="5" max="5" width="13.125" style="297" customWidth="1"/>
    <col min="6" max="6" width="14.875" style="297" customWidth="1"/>
    <col min="7" max="26" width="0" style="297" hidden="1" customWidth="1"/>
    <col min="27" max="16384" width="10.625" style="297" customWidth="1"/>
  </cols>
  <sheetData>
    <row r="1" spans="1:6" ht="24" customHeight="1">
      <c r="A1" s="550" t="s">
        <v>693</v>
      </c>
      <c r="B1" s="550"/>
      <c r="C1" s="550"/>
      <c r="D1" s="550"/>
      <c r="E1" s="550"/>
      <c r="F1" s="372"/>
    </row>
    <row r="2" spans="1:6" ht="12">
      <c r="A2" s="373"/>
      <c r="B2" s="374"/>
      <c r="C2" s="375"/>
      <c r="D2" s="320"/>
      <c r="E2" s="376"/>
      <c r="F2" s="377"/>
    </row>
    <row r="3" spans="1:15" ht="13.5" customHeight="1">
      <c r="A3" s="378" t="s">
        <v>694</v>
      </c>
      <c r="B3" s="551" t="str">
        <f>'справка _1_БАЛАНС'!E3</f>
        <v> </v>
      </c>
      <c r="C3" s="551"/>
      <c r="D3" s="129" t="s">
        <v>695</v>
      </c>
      <c r="E3" s="320">
        <f>'справка _1_БАЛАНС'!H3</f>
        <v>130277328</v>
      </c>
      <c r="F3" s="379"/>
      <c r="G3" s="380"/>
      <c r="H3" s="380"/>
      <c r="I3" s="380"/>
      <c r="J3" s="380"/>
      <c r="K3" s="380"/>
      <c r="L3" s="380"/>
      <c r="M3" s="380"/>
      <c r="N3" s="380"/>
      <c r="O3" s="380"/>
    </row>
    <row r="4" spans="1:15" ht="15">
      <c r="A4" s="381" t="s">
        <v>696</v>
      </c>
      <c r="B4" s="552" t="str">
        <f>'справка _1_БАЛАНС'!E5</f>
        <v> </v>
      </c>
      <c r="C4" s="552"/>
      <c r="D4" s="130" t="s">
        <v>697</v>
      </c>
      <c r="E4" s="320" t="str">
        <f>'справка _1_БАЛАНС'!H4</f>
        <v> </v>
      </c>
      <c r="F4" s="382"/>
      <c r="G4" s="383"/>
      <c r="H4" s="383"/>
      <c r="I4" s="383"/>
      <c r="J4" s="383"/>
      <c r="K4" s="383"/>
      <c r="L4" s="383"/>
      <c r="M4" s="383"/>
      <c r="N4" s="383"/>
      <c r="O4" s="383"/>
    </row>
    <row r="5" spans="1:5" ht="12.75" customHeight="1">
      <c r="A5" s="384" t="s">
        <v>698</v>
      </c>
      <c r="B5" s="385"/>
      <c r="C5" s="386"/>
      <c r="D5" s="320"/>
      <c r="E5" s="387" t="s">
        <v>699</v>
      </c>
    </row>
    <row r="6" spans="1:14" s="309" customFormat="1" ht="24">
      <c r="A6" s="388" t="s">
        <v>700</v>
      </c>
      <c r="B6" s="389" t="s">
        <v>701</v>
      </c>
      <c r="C6" s="390" t="s">
        <v>702</v>
      </c>
      <c r="D6" s="548" t="s">
        <v>703</v>
      </c>
      <c r="E6" s="548"/>
      <c r="F6" s="387"/>
      <c r="G6" s="392"/>
      <c r="H6" s="392"/>
      <c r="I6" s="392"/>
      <c r="J6" s="392"/>
      <c r="K6" s="392"/>
      <c r="L6" s="392"/>
      <c r="M6" s="392"/>
      <c r="N6" s="392"/>
    </row>
    <row r="7" spans="1:15" s="309" customFormat="1" ht="12">
      <c r="A7" s="388"/>
      <c r="B7" s="393"/>
      <c r="C7" s="390"/>
      <c r="D7" s="394" t="s">
        <v>704</v>
      </c>
      <c r="E7" s="395" t="s">
        <v>705</v>
      </c>
      <c r="F7" s="387"/>
      <c r="G7" s="392"/>
      <c r="H7" s="392"/>
      <c r="I7" s="392"/>
      <c r="J7" s="392"/>
      <c r="K7" s="392"/>
      <c r="L7" s="392"/>
      <c r="M7" s="392"/>
      <c r="N7" s="392"/>
      <c r="O7" s="392"/>
    </row>
    <row r="8" spans="1:15" s="309" customFormat="1" ht="12">
      <c r="A8" s="391" t="s">
        <v>706</v>
      </c>
      <c r="B8" s="393" t="s">
        <v>707</v>
      </c>
      <c r="C8" s="391">
        <v>1</v>
      </c>
      <c r="D8" s="391">
        <v>2</v>
      </c>
      <c r="E8" s="391">
        <v>3</v>
      </c>
      <c r="F8" s="387"/>
      <c r="G8" s="392"/>
      <c r="H8" s="392"/>
      <c r="I8" s="392"/>
      <c r="J8" s="392"/>
      <c r="K8" s="392"/>
      <c r="L8" s="392"/>
      <c r="M8" s="392"/>
      <c r="N8" s="392"/>
      <c r="O8" s="392"/>
    </row>
    <row r="9" spans="1:6" ht="12">
      <c r="A9" s="394" t="s">
        <v>708</v>
      </c>
      <c r="B9" s="396" t="s">
        <v>709</v>
      </c>
      <c r="C9" s="397"/>
      <c r="D9" s="397"/>
      <c r="E9" s="398">
        <f>C9-D9</f>
        <v>0</v>
      </c>
      <c r="F9" s="399"/>
    </row>
    <row r="10" spans="1:6" ht="12">
      <c r="A10" s="394" t="s">
        <v>710</v>
      </c>
      <c r="B10" s="400"/>
      <c r="C10" s="401"/>
      <c r="D10" s="401"/>
      <c r="E10" s="398"/>
      <c r="F10" s="399"/>
    </row>
    <row r="11" spans="1:15" ht="12">
      <c r="A11" s="402" t="s">
        <v>711</v>
      </c>
      <c r="B11" s="403" t="s">
        <v>712</v>
      </c>
      <c r="C11" s="404">
        <f>SUM(C12:C14)</f>
        <v>0</v>
      </c>
      <c r="D11" s="404">
        <f>SUM(D12:D14)</f>
        <v>0</v>
      </c>
      <c r="E11" s="398">
        <f>SUM(E12:E14)</f>
        <v>0</v>
      </c>
      <c r="F11" s="399"/>
      <c r="G11" s="320"/>
      <c r="H11" s="320"/>
      <c r="I11" s="320"/>
      <c r="J11" s="320"/>
      <c r="K11" s="320"/>
      <c r="L11" s="320"/>
      <c r="M11" s="320"/>
      <c r="N11" s="320"/>
      <c r="O11" s="320"/>
    </row>
    <row r="12" spans="1:6" ht="12">
      <c r="A12" s="402" t="s">
        <v>713</v>
      </c>
      <c r="B12" s="403" t="s">
        <v>714</v>
      </c>
      <c r="C12" s="397"/>
      <c r="D12" s="397"/>
      <c r="E12" s="398">
        <f aca="true" t="shared" si="0" ref="E12:E36">C12-D12</f>
        <v>0</v>
      </c>
      <c r="F12" s="399"/>
    </row>
    <row r="13" spans="1:6" ht="12">
      <c r="A13" s="402" t="s">
        <v>715</v>
      </c>
      <c r="B13" s="403" t="s">
        <v>716</v>
      </c>
      <c r="C13" s="397"/>
      <c r="D13" s="397"/>
      <c r="E13" s="398">
        <f t="shared" si="0"/>
        <v>0</v>
      </c>
      <c r="F13" s="399"/>
    </row>
    <row r="14" spans="1:6" ht="12">
      <c r="A14" s="402" t="s">
        <v>717</v>
      </c>
      <c r="B14" s="403" t="s">
        <v>718</v>
      </c>
      <c r="C14" s="397"/>
      <c r="D14" s="397"/>
      <c r="E14" s="398">
        <f t="shared" si="0"/>
        <v>0</v>
      </c>
      <c r="F14" s="399"/>
    </row>
    <row r="15" spans="1:6" ht="24">
      <c r="A15" s="402" t="s">
        <v>719</v>
      </c>
      <c r="B15" s="403" t="s">
        <v>720</v>
      </c>
      <c r="C15" s="397"/>
      <c r="D15" s="397"/>
      <c r="E15" s="398">
        <f t="shared" si="0"/>
        <v>0</v>
      </c>
      <c r="F15" s="399"/>
    </row>
    <row r="16" spans="1:15" ht="12">
      <c r="A16" s="402" t="s">
        <v>721</v>
      </c>
      <c r="B16" s="403" t="s">
        <v>722</v>
      </c>
      <c r="C16" s="404">
        <f>C17+C18</f>
        <v>0</v>
      </c>
      <c r="D16" s="404">
        <f>D17+D18</f>
        <v>0</v>
      </c>
      <c r="E16" s="398">
        <f t="shared" si="0"/>
        <v>0</v>
      </c>
      <c r="F16" s="399"/>
      <c r="G16" s="320"/>
      <c r="H16" s="320"/>
      <c r="I16" s="320"/>
      <c r="J16" s="320"/>
      <c r="K16" s="320"/>
      <c r="L16" s="320"/>
      <c r="M16" s="320"/>
      <c r="N16" s="320"/>
      <c r="O16" s="320"/>
    </row>
    <row r="17" spans="1:6" ht="12">
      <c r="A17" s="402" t="s">
        <v>723</v>
      </c>
      <c r="B17" s="403" t="s">
        <v>724</v>
      </c>
      <c r="C17" s="397"/>
      <c r="D17" s="397"/>
      <c r="E17" s="398">
        <f t="shared" si="0"/>
        <v>0</v>
      </c>
      <c r="F17" s="399"/>
    </row>
    <row r="18" spans="1:6" ht="12">
      <c r="A18" s="402" t="s">
        <v>725</v>
      </c>
      <c r="B18" s="403" t="s">
        <v>726</v>
      </c>
      <c r="C18" s="397"/>
      <c r="D18" s="397"/>
      <c r="E18" s="398">
        <f t="shared" si="0"/>
        <v>0</v>
      </c>
      <c r="F18" s="399"/>
    </row>
    <row r="19" spans="1:15" ht="12">
      <c r="A19" s="405" t="s">
        <v>727</v>
      </c>
      <c r="B19" s="396" t="s">
        <v>728</v>
      </c>
      <c r="C19" s="401">
        <f>C11+C15+C16</f>
        <v>0</v>
      </c>
      <c r="D19" s="401">
        <f>D11+D15+D16</f>
        <v>0</v>
      </c>
      <c r="E19" s="406">
        <f>E11+E15+E16</f>
        <v>0</v>
      </c>
      <c r="F19" s="399"/>
      <c r="G19" s="320"/>
      <c r="H19" s="320"/>
      <c r="I19" s="320"/>
      <c r="J19" s="320"/>
      <c r="K19" s="320"/>
      <c r="L19" s="320"/>
      <c r="M19" s="320"/>
      <c r="N19" s="320"/>
      <c r="O19" s="320"/>
    </row>
    <row r="20" spans="1:6" ht="12">
      <c r="A20" s="394" t="s">
        <v>729</v>
      </c>
      <c r="B20" s="400"/>
      <c r="C20" s="404"/>
      <c r="D20" s="401"/>
      <c r="E20" s="398">
        <f t="shared" si="0"/>
        <v>0</v>
      </c>
      <c r="F20" s="399"/>
    </row>
    <row r="21" spans="1:6" ht="12">
      <c r="A21" s="402" t="s">
        <v>730</v>
      </c>
      <c r="B21" s="396" t="s">
        <v>731</v>
      </c>
      <c r="C21" s="397"/>
      <c r="D21" s="397"/>
      <c r="E21" s="398">
        <f t="shared" si="0"/>
        <v>0</v>
      </c>
      <c r="F21" s="399"/>
    </row>
    <row r="22" spans="1:6" ht="12">
      <c r="A22" s="402"/>
      <c r="B22" s="400"/>
      <c r="C22" s="404"/>
      <c r="D22" s="401"/>
      <c r="E22" s="398"/>
      <c r="F22" s="399"/>
    </row>
    <row r="23" spans="1:6" ht="12">
      <c r="A23" s="394" t="s">
        <v>732</v>
      </c>
      <c r="B23" s="407"/>
      <c r="C23" s="404"/>
      <c r="D23" s="401"/>
      <c r="E23" s="398"/>
      <c r="F23" s="399"/>
    </row>
    <row r="24" spans="1:15" ht="24">
      <c r="A24" s="402" t="s">
        <v>733</v>
      </c>
      <c r="B24" s="403" t="s">
        <v>734</v>
      </c>
      <c r="C24" s="404">
        <f>SUM(C25:C27)</f>
        <v>0</v>
      </c>
      <c r="D24" s="404">
        <f>SUM(D25:D27)</f>
        <v>0</v>
      </c>
      <c r="E24" s="398">
        <f>SUM(E25:E27)</f>
        <v>0</v>
      </c>
      <c r="F24" s="399"/>
      <c r="G24" s="320"/>
      <c r="H24" s="320"/>
      <c r="I24" s="320"/>
      <c r="J24" s="320"/>
      <c r="K24" s="320"/>
      <c r="L24" s="320"/>
      <c r="M24" s="320"/>
      <c r="N24" s="320"/>
      <c r="O24" s="320"/>
    </row>
    <row r="25" spans="1:6" ht="12">
      <c r="A25" s="402" t="s">
        <v>735</v>
      </c>
      <c r="B25" s="403" t="s">
        <v>736</v>
      </c>
      <c r="C25" s="397"/>
      <c r="D25" s="397"/>
      <c r="E25" s="398">
        <f t="shared" si="0"/>
        <v>0</v>
      </c>
      <c r="F25" s="399"/>
    </row>
    <row r="26" spans="1:6" ht="12">
      <c r="A26" s="402" t="s">
        <v>737</v>
      </c>
      <c r="B26" s="403" t="s">
        <v>738</v>
      </c>
      <c r="C26" s="397"/>
      <c r="D26" s="397"/>
      <c r="E26" s="398">
        <f t="shared" si="0"/>
        <v>0</v>
      </c>
      <c r="F26" s="399"/>
    </row>
    <row r="27" spans="1:6" ht="12">
      <c r="A27" s="402" t="s">
        <v>739</v>
      </c>
      <c r="B27" s="403" t="s">
        <v>740</v>
      </c>
      <c r="C27" s="397"/>
      <c r="D27" s="397"/>
      <c r="E27" s="398">
        <f t="shared" si="0"/>
        <v>0</v>
      </c>
      <c r="F27" s="399"/>
    </row>
    <row r="28" spans="1:6" ht="12">
      <c r="A28" s="402" t="s">
        <v>741</v>
      </c>
      <c r="B28" s="403" t="s">
        <v>742</v>
      </c>
      <c r="C28" s="397">
        <v>16</v>
      </c>
      <c r="D28" s="397">
        <v>16</v>
      </c>
      <c r="E28" s="398"/>
      <c r="F28" s="399"/>
    </row>
    <row r="29" spans="1:6" ht="12">
      <c r="A29" s="402" t="s">
        <v>743</v>
      </c>
      <c r="B29" s="403" t="s">
        <v>744</v>
      </c>
      <c r="C29" s="397"/>
      <c r="D29" s="397">
        <v>0</v>
      </c>
      <c r="E29" s="398">
        <f t="shared" si="0"/>
        <v>0</v>
      </c>
      <c r="F29" s="399"/>
    </row>
    <row r="30" spans="1:6" ht="24">
      <c r="A30" s="402" t="s">
        <v>745</v>
      </c>
      <c r="B30" s="403" t="s">
        <v>746</v>
      </c>
      <c r="C30" s="397">
        <v>10</v>
      </c>
      <c r="D30" s="397">
        <v>10</v>
      </c>
      <c r="E30" s="398">
        <f t="shared" si="0"/>
        <v>0</v>
      </c>
      <c r="F30" s="399"/>
    </row>
    <row r="31" spans="1:6" ht="12">
      <c r="A31" s="402" t="s">
        <v>747</v>
      </c>
      <c r="B31" s="403" t="s">
        <v>748</v>
      </c>
      <c r="C31" s="397"/>
      <c r="D31" s="397"/>
      <c r="E31" s="398">
        <f t="shared" si="0"/>
        <v>0</v>
      </c>
      <c r="F31" s="399"/>
    </row>
    <row r="32" spans="1:6" ht="12">
      <c r="A32" s="402" t="s">
        <v>749</v>
      </c>
      <c r="B32" s="403" t="s">
        <v>750</v>
      </c>
      <c r="C32" s="397"/>
      <c r="D32" s="397"/>
      <c r="E32" s="398">
        <f t="shared" si="0"/>
        <v>0</v>
      </c>
      <c r="F32" s="399"/>
    </row>
    <row r="33" spans="1:15" ht="12">
      <c r="A33" s="402" t="s">
        <v>751</v>
      </c>
      <c r="B33" s="403" t="s">
        <v>752</v>
      </c>
      <c r="C33" s="408">
        <v>4</v>
      </c>
      <c r="D33" s="408">
        <v>4</v>
      </c>
      <c r="E33" s="409">
        <f>SUM(E34:E37)</f>
        <v>0</v>
      </c>
      <c r="F33" s="399"/>
      <c r="G33" s="320"/>
      <c r="H33" s="320"/>
      <c r="I33" s="320"/>
      <c r="J33" s="320"/>
      <c r="K33" s="320"/>
      <c r="L33" s="320"/>
      <c r="M33" s="320"/>
      <c r="N33" s="320"/>
      <c r="O33" s="320"/>
    </row>
    <row r="34" spans="1:6" ht="12">
      <c r="A34" s="402" t="s">
        <v>753</v>
      </c>
      <c r="B34" s="403" t="s">
        <v>754</v>
      </c>
      <c r="C34" s="397"/>
      <c r="D34" s="397"/>
      <c r="E34" s="398">
        <f t="shared" si="0"/>
        <v>0</v>
      </c>
      <c r="F34" s="399"/>
    </row>
    <row r="35" spans="1:6" ht="12">
      <c r="A35" s="402" t="s">
        <v>755</v>
      </c>
      <c r="B35" s="403" t="s">
        <v>756</v>
      </c>
      <c r="C35" s="397">
        <v>4</v>
      </c>
      <c r="D35" s="397">
        <v>4</v>
      </c>
      <c r="E35" s="398"/>
      <c r="F35" s="399"/>
    </row>
    <row r="36" spans="1:6" ht="12">
      <c r="A36" s="402" t="s">
        <v>757</v>
      </c>
      <c r="B36" s="403" t="s">
        <v>758</v>
      </c>
      <c r="C36" s="397"/>
      <c r="D36" s="397"/>
      <c r="E36" s="398">
        <f t="shared" si="0"/>
        <v>0</v>
      </c>
      <c r="F36" s="399"/>
    </row>
    <row r="37" spans="1:6" ht="12">
      <c r="A37" s="402" t="s">
        <v>759</v>
      </c>
      <c r="B37" s="403" t="s">
        <v>760</v>
      </c>
      <c r="C37" s="397"/>
      <c r="D37" s="397"/>
      <c r="E37" s="398">
        <f t="shared" si="0"/>
        <v>0</v>
      </c>
      <c r="F37" s="399"/>
    </row>
    <row r="38" spans="1:15" ht="12">
      <c r="A38" s="402" t="s">
        <v>761</v>
      </c>
      <c r="B38" s="403" t="s">
        <v>762</v>
      </c>
      <c r="C38" s="404">
        <f>SUM(C39:C42)</f>
        <v>0</v>
      </c>
      <c r="D38" s="408">
        <f>SUM(D39:D42)</f>
        <v>0</v>
      </c>
      <c r="E38" s="409">
        <f>SUM(E39:E42)</f>
        <v>0</v>
      </c>
      <c r="F38" s="399"/>
      <c r="G38" s="320"/>
      <c r="H38" s="320"/>
      <c r="I38" s="320"/>
      <c r="J38" s="320"/>
      <c r="K38" s="320"/>
      <c r="L38" s="320"/>
      <c r="M38" s="320"/>
      <c r="N38" s="320"/>
      <c r="O38" s="320"/>
    </row>
    <row r="39" spans="1:6" ht="12">
      <c r="A39" s="402" t="s">
        <v>763</v>
      </c>
      <c r="B39" s="403" t="s">
        <v>764</v>
      </c>
      <c r="C39" s="397"/>
      <c r="D39" s="397"/>
      <c r="E39" s="398">
        <f t="shared" si="0"/>
        <v>0</v>
      </c>
      <c r="F39" s="399"/>
    </row>
    <row r="40" spans="1:6" ht="12">
      <c r="A40" s="402" t="s">
        <v>765</v>
      </c>
      <c r="B40" s="403" t="s">
        <v>766</v>
      </c>
      <c r="C40" s="397"/>
      <c r="D40" s="397"/>
      <c r="E40" s="398">
        <f t="shared" si="0"/>
        <v>0</v>
      </c>
      <c r="F40" s="399"/>
    </row>
    <row r="41" spans="1:6" ht="12">
      <c r="A41" s="402" t="s">
        <v>767</v>
      </c>
      <c r="B41" s="403" t="s">
        <v>768</v>
      </c>
      <c r="C41" s="397"/>
      <c r="D41" s="397"/>
      <c r="E41" s="398">
        <f t="shared" si="0"/>
        <v>0</v>
      </c>
      <c r="F41" s="399"/>
    </row>
    <row r="42" spans="1:6" ht="12">
      <c r="A42" s="402" t="s">
        <v>769</v>
      </c>
      <c r="B42" s="403" t="s">
        <v>770</v>
      </c>
      <c r="C42" s="397"/>
      <c r="D42" s="397"/>
      <c r="E42" s="398">
        <f t="shared" si="0"/>
        <v>0</v>
      </c>
      <c r="F42" s="399"/>
    </row>
    <row r="43" spans="1:15" ht="12">
      <c r="A43" s="405" t="s">
        <v>771</v>
      </c>
      <c r="B43" s="396" t="s">
        <v>772</v>
      </c>
      <c r="C43" s="401">
        <f>C24+C28+C29+C31+C30+C32+C33+C38</f>
        <v>30</v>
      </c>
      <c r="D43" s="401">
        <f>D24+D28+D29+D31+D30+D32+D33+D38</f>
        <v>30</v>
      </c>
      <c r="E43" s="406">
        <f>E24+E28+E29+E31+E30+E32+E33+E38</f>
        <v>0</v>
      </c>
      <c r="F43" s="399"/>
      <c r="G43" s="320"/>
      <c r="H43" s="320"/>
      <c r="I43" s="320"/>
      <c r="J43" s="320"/>
      <c r="K43" s="320"/>
      <c r="L43" s="320"/>
      <c r="M43" s="320"/>
      <c r="N43" s="320"/>
      <c r="O43" s="320"/>
    </row>
    <row r="44" spans="1:15" ht="12">
      <c r="A44" s="394" t="s">
        <v>773</v>
      </c>
      <c r="B44" s="400" t="s">
        <v>774</v>
      </c>
      <c r="C44" s="410">
        <f>C43+C21+C19+C9</f>
        <v>30</v>
      </c>
      <c r="D44" s="410">
        <f>D43+D21+D19+D9</f>
        <v>30</v>
      </c>
      <c r="E44" s="406">
        <f>E43+E21+E19+E9</f>
        <v>0</v>
      </c>
      <c r="F44" s="399"/>
      <c r="G44" s="320"/>
      <c r="H44" s="320"/>
      <c r="I44" s="320"/>
      <c r="J44" s="320"/>
      <c r="K44" s="320"/>
      <c r="L44" s="320"/>
      <c r="M44" s="320"/>
      <c r="N44" s="320"/>
      <c r="O44" s="320"/>
    </row>
    <row r="45" spans="1:6" ht="12">
      <c r="A45" s="384"/>
      <c r="B45" s="385"/>
      <c r="C45" s="411"/>
      <c r="D45" s="411"/>
      <c r="E45" s="411"/>
      <c r="F45" s="399"/>
    </row>
    <row r="46" spans="1:6" ht="12">
      <c r="A46" s="384"/>
      <c r="B46" s="385"/>
      <c r="C46" s="411"/>
      <c r="D46" s="411"/>
      <c r="E46" s="411"/>
      <c r="F46" s="399"/>
    </row>
    <row r="47" spans="1:6" ht="12">
      <c r="A47" s="384" t="s">
        <v>775</v>
      </c>
      <c r="B47" s="385"/>
      <c r="C47" s="412"/>
      <c r="D47" s="412"/>
      <c r="E47" s="412"/>
      <c r="F47" s="387" t="s">
        <v>776</v>
      </c>
    </row>
    <row r="48" spans="1:6" s="309" customFormat="1" ht="24">
      <c r="A48" s="388" t="s">
        <v>777</v>
      </c>
      <c r="B48" s="389" t="s">
        <v>778</v>
      </c>
      <c r="C48" s="413" t="s">
        <v>779</v>
      </c>
      <c r="D48" s="548" t="s">
        <v>780</v>
      </c>
      <c r="E48" s="548"/>
      <c r="F48" s="391" t="s">
        <v>781</v>
      </c>
    </row>
    <row r="49" spans="1:6" s="309" customFormat="1" ht="12">
      <c r="A49" s="388"/>
      <c r="B49" s="393"/>
      <c r="C49" s="413"/>
      <c r="D49" s="394" t="s">
        <v>782</v>
      </c>
      <c r="E49" s="394" t="s">
        <v>783</v>
      </c>
      <c r="F49" s="391"/>
    </row>
    <row r="50" spans="1:6" s="309" customFormat="1" ht="12">
      <c r="A50" s="391" t="s">
        <v>784</v>
      </c>
      <c r="B50" s="393" t="s">
        <v>785</v>
      </c>
      <c r="C50" s="391">
        <v>1</v>
      </c>
      <c r="D50" s="391">
        <v>2</v>
      </c>
      <c r="E50" s="414">
        <v>3</v>
      </c>
      <c r="F50" s="414">
        <v>4</v>
      </c>
    </row>
    <row r="51" spans="1:6" ht="24">
      <c r="A51" s="394" t="s">
        <v>786</v>
      </c>
      <c r="B51" s="407"/>
      <c r="C51" s="410"/>
      <c r="D51" s="410"/>
      <c r="E51" s="410"/>
      <c r="F51" s="415"/>
    </row>
    <row r="52" spans="1:16" ht="24">
      <c r="A52" s="402" t="s">
        <v>787</v>
      </c>
      <c r="B52" s="403" t="s">
        <v>788</v>
      </c>
      <c r="C52" s="410">
        <f>SUM(C53:C55)</f>
        <v>0</v>
      </c>
      <c r="D52" s="410">
        <f>SUM(D53:D55)</f>
        <v>0</v>
      </c>
      <c r="E52" s="404">
        <f>C52-D52</f>
        <v>0</v>
      </c>
      <c r="F52" s="401">
        <f>SUM(F53:F55)</f>
        <v>0</v>
      </c>
      <c r="G52" s="320"/>
      <c r="H52" s="320"/>
      <c r="I52" s="320"/>
      <c r="J52" s="320"/>
      <c r="K52" s="320"/>
      <c r="L52" s="320"/>
      <c r="M52" s="320"/>
      <c r="N52" s="320"/>
      <c r="O52" s="320"/>
      <c r="P52" s="320"/>
    </row>
    <row r="53" spans="1:6" ht="12">
      <c r="A53" s="402" t="s">
        <v>789</v>
      </c>
      <c r="B53" s="403" t="s">
        <v>790</v>
      </c>
      <c r="C53" s="397"/>
      <c r="D53" s="397"/>
      <c r="E53" s="404">
        <f>C53-D53</f>
        <v>0</v>
      </c>
      <c r="F53" s="397"/>
    </row>
    <row r="54" spans="1:6" ht="12">
      <c r="A54" s="402" t="s">
        <v>791</v>
      </c>
      <c r="B54" s="403" t="s">
        <v>792</v>
      </c>
      <c r="C54" s="397"/>
      <c r="D54" s="397"/>
      <c r="E54" s="404">
        <f aca="true" t="shared" si="1" ref="E54:E87">C54-D54</f>
        <v>0</v>
      </c>
      <c r="F54" s="397"/>
    </row>
    <row r="55" spans="1:6" ht="12">
      <c r="A55" s="402" t="s">
        <v>793</v>
      </c>
      <c r="B55" s="403" t="s">
        <v>794</v>
      </c>
      <c r="C55" s="397"/>
      <c r="D55" s="397"/>
      <c r="E55" s="404">
        <f t="shared" si="1"/>
        <v>0</v>
      </c>
      <c r="F55" s="397"/>
    </row>
    <row r="56" spans="1:16" ht="24">
      <c r="A56" s="402" t="s">
        <v>795</v>
      </c>
      <c r="B56" s="403" t="s">
        <v>796</v>
      </c>
      <c r="C56" s="410">
        <f>C57+C59</f>
        <v>0</v>
      </c>
      <c r="D56" s="410">
        <f>D57+D59</f>
        <v>0</v>
      </c>
      <c r="E56" s="404">
        <f t="shared" si="1"/>
        <v>0</v>
      </c>
      <c r="F56" s="410">
        <f>F57+F59</f>
        <v>0</v>
      </c>
      <c r="G56" s="320"/>
      <c r="H56" s="320"/>
      <c r="I56" s="320"/>
      <c r="J56" s="320"/>
      <c r="K56" s="320"/>
      <c r="L56" s="320"/>
      <c r="M56" s="320"/>
      <c r="N56" s="320"/>
      <c r="O56" s="320"/>
      <c r="P56" s="320"/>
    </row>
    <row r="57" spans="1:6" ht="12">
      <c r="A57" s="402" t="s">
        <v>797</v>
      </c>
      <c r="B57" s="403" t="s">
        <v>798</v>
      </c>
      <c r="C57" s="397"/>
      <c r="D57" s="397"/>
      <c r="E57" s="404">
        <f t="shared" si="1"/>
        <v>0</v>
      </c>
      <c r="F57" s="397"/>
    </row>
    <row r="58" spans="1:6" ht="12">
      <c r="A58" s="416" t="s">
        <v>799</v>
      </c>
      <c r="B58" s="403" t="s">
        <v>800</v>
      </c>
      <c r="C58" s="417"/>
      <c r="D58" s="417"/>
      <c r="E58" s="404">
        <f t="shared" si="1"/>
        <v>0</v>
      </c>
      <c r="F58" s="417"/>
    </row>
    <row r="59" spans="1:6" ht="12">
      <c r="A59" s="416" t="s">
        <v>801</v>
      </c>
      <c r="B59" s="403" t="s">
        <v>802</v>
      </c>
      <c r="C59" s="397"/>
      <c r="D59" s="397"/>
      <c r="E59" s="404">
        <f t="shared" si="1"/>
        <v>0</v>
      </c>
      <c r="F59" s="397"/>
    </row>
    <row r="60" spans="1:6" ht="12">
      <c r="A60" s="416" t="s">
        <v>803</v>
      </c>
      <c r="B60" s="403" t="s">
        <v>804</v>
      </c>
      <c r="C60" s="417"/>
      <c r="D60" s="417"/>
      <c r="E60" s="404">
        <f t="shared" si="1"/>
        <v>0</v>
      </c>
      <c r="F60" s="417"/>
    </row>
    <row r="61" spans="1:6" ht="12">
      <c r="A61" s="402" t="s">
        <v>805</v>
      </c>
      <c r="B61" s="403" t="s">
        <v>806</v>
      </c>
      <c r="C61" s="397"/>
      <c r="D61" s="397"/>
      <c r="E61" s="404">
        <f t="shared" si="1"/>
        <v>0</v>
      </c>
      <c r="F61" s="418"/>
    </row>
    <row r="62" spans="1:6" ht="12">
      <c r="A62" s="402" t="s">
        <v>807</v>
      </c>
      <c r="B62" s="403" t="s">
        <v>808</v>
      </c>
      <c r="C62" s="397"/>
      <c r="D62" s="397"/>
      <c r="E62" s="404">
        <f t="shared" si="1"/>
        <v>0</v>
      </c>
      <c r="F62" s="418"/>
    </row>
    <row r="63" spans="1:6" ht="12">
      <c r="A63" s="402" t="s">
        <v>809</v>
      </c>
      <c r="B63" s="403" t="s">
        <v>810</v>
      </c>
      <c r="C63" s="397"/>
      <c r="D63" s="397"/>
      <c r="E63" s="404">
        <f t="shared" si="1"/>
        <v>0</v>
      </c>
      <c r="F63" s="418"/>
    </row>
    <row r="64" spans="1:6" ht="12">
      <c r="A64" s="402" t="s">
        <v>811</v>
      </c>
      <c r="B64" s="403" t="s">
        <v>812</v>
      </c>
      <c r="C64" s="397"/>
      <c r="D64" s="397"/>
      <c r="E64" s="404">
        <f t="shared" si="1"/>
        <v>0</v>
      </c>
      <c r="F64" s="418"/>
    </row>
    <row r="65" spans="1:6" ht="12">
      <c r="A65" s="402" t="s">
        <v>813</v>
      </c>
      <c r="B65" s="403" t="s">
        <v>814</v>
      </c>
      <c r="C65" s="417"/>
      <c r="D65" s="417"/>
      <c r="E65" s="404">
        <f t="shared" si="1"/>
        <v>0</v>
      </c>
      <c r="F65" s="419"/>
    </row>
    <row r="66" spans="1:16" ht="12">
      <c r="A66" s="405" t="s">
        <v>815</v>
      </c>
      <c r="B66" s="396" t="s">
        <v>816</v>
      </c>
      <c r="C66" s="410">
        <f>C52+C56+C61+C62+C63+C64</f>
        <v>0</v>
      </c>
      <c r="D66" s="410">
        <f>D52+D56+D61+D62+D63+D64</f>
        <v>0</v>
      </c>
      <c r="E66" s="404">
        <f t="shared" si="1"/>
        <v>0</v>
      </c>
      <c r="F66" s="410">
        <f>F52+F56+F61+F62+F63+F64</f>
        <v>0</v>
      </c>
      <c r="G66" s="320"/>
      <c r="H66" s="320"/>
      <c r="I66" s="320"/>
      <c r="J66" s="320"/>
      <c r="K66" s="320"/>
      <c r="L66" s="320"/>
      <c r="M66" s="320"/>
      <c r="N66" s="320"/>
      <c r="O66" s="320"/>
      <c r="P66" s="320"/>
    </row>
    <row r="67" spans="1:6" ht="12">
      <c r="A67" s="394" t="s">
        <v>817</v>
      </c>
      <c r="B67" s="400"/>
      <c r="C67" s="401"/>
      <c r="D67" s="401"/>
      <c r="E67" s="404"/>
      <c r="F67" s="420"/>
    </row>
    <row r="68" spans="1:6" ht="12">
      <c r="A68" s="402" t="s">
        <v>818</v>
      </c>
      <c r="B68" s="421" t="s">
        <v>819</v>
      </c>
      <c r="C68" s="397"/>
      <c r="D68" s="397"/>
      <c r="E68" s="404">
        <f t="shared" si="1"/>
        <v>0</v>
      </c>
      <c r="F68" s="418"/>
    </row>
    <row r="69" spans="1:6" ht="12">
      <c r="A69" s="394"/>
      <c r="B69" s="400"/>
      <c r="C69" s="401"/>
      <c r="D69" s="401"/>
      <c r="E69" s="404"/>
      <c r="F69" s="420"/>
    </row>
    <row r="70" spans="1:6" ht="24">
      <c r="A70" s="394" t="s">
        <v>820</v>
      </c>
      <c r="B70" s="407"/>
      <c r="C70" s="401"/>
      <c r="D70" s="401"/>
      <c r="E70" s="404"/>
      <c r="F70" s="420"/>
    </row>
    <row r="71" spans="1:16" ht="24">
      <c r="A71" s="402" t="s">
        <v>821</v>
      </c>
      <c r="B71" s="403" t="s">
        <v>822</v>
      </c>
      <c r="C71" s="408">
        <f>SUM(C72:C74)</f>
        <v>0</v>
      </c>
      <c r="D71" s="408">
        <f>SUM(D72:D74)</f>
        <v>0</v>
      </c>
      <c r="E71" s="408">
        <f>SUM(E72:E74)</f>
        <v>0</v>
      </c>
      <c r="F71" s="408">
        <f>SUM(F72:F74)</f>
        <v>0</v>
      </c>
      <c r="G71" s="320"/>
      <c r="H71" s="320"/>
      <c r="I71" s="320"/>
      <c r="J71" s="320"/>
      <c r="K71" s="320"/>
      <c r="L71" s="320"/>
      <c r="M71" s="320"/>
      <c r="N71" s="320"/>
      <c r="O71" s="320"/>
      <c r="P71" s="320"/>
    </row>
    <row r="72" spans="1:6" ht="12">
      <c r="A72" s="402" t="s">
        <v>823</v>
      </c>
      <c r="B72" s="403" t="s">
        <v>824</v>
      </c>
      <c r="C72" s="397"/>
      <c r="D72" s="397"/>
      <c r="E72" s="404">
        <f t="shared" si="1"/>
        <v>0</v>
      </c>
      <c r="F72" s="418"/>
    </row>
    <row r="73" spans="1:6" ht="12">
      <c r="A73" s="402" t="s">
        <v>825</v>
      </c>
      <c r="B73" s="403" t="s">
        <v>826</v>
      </c>
      <c r="C73" s="397"/>
      <c r="D73" s="397"/>
      <c r="E73" s="404">
        <f t="shared" si="1"/>
        <v>0</v>
      </c>
      <c r="F73" s="418"/>
    </row>
    <row r="74" spans="1:6" ht="12">
      <c r="A74" s="402" t="s">
        <v>827</v>
      </c>
      <c r="B74" s="403" t="s">
        <v>828</v>
      </c>
      <c r="C74" s="397"/>
      <c r="D74" s="397"/>
      <c r="E74" s="404">
        <f t="shared" si="1"/>
        <v>0</v>
      </c>
      <c r="F74" s="418"/>
    </row>
    <row r="75" spans="1:16" ht="24">
      <c r="A75" s="402" t="s">
        <v>829</v>
      </c>
      <c r="B75" s="403" t="s">
        <v>830</v>
      </c>
      <c r="C75" s="410">
        <f>C76+C78</f>
        <v>0</v>
      </c>
      <c r="D75" s="410">
        <f>D76+D78</f>
        <v>0</v>
      </c>
      <c r="E75" s="410">
        <f>E76+E78</f>
        <v>0</v>
      </c>
      <c r="F75" s="410">
        <f>F76+F78</f>
        <v>0</v>
      </c>
      <c r="G75" s="320"/>
      <c r="H75" s="320"/>
      <c r="I75" s="320"/>
      <c r="J75" s="320"/>
      <c r="K75" s="320"/>
      <c r="L75" s="320"/>
      <c r="M75" s="320"/>
      <c r="N75" s="320"/>
      <c r="O75" s="320"/>
      <c r="P75" s="320"/>
    </row>
    <row r="76" spans="1:6" ht="12">
      <c r="A76" s="402" t="s">
        <v>831</v>
      </c>
      <c r="B76" s="403" t="s">
        <v>832</v>
      </c>
      <c r="C76" s="397"/>
      <c r="D76" s="397"/>
      <c r="E76" s="404">
        <f t="shared" si="1"/>
        <v>0</v>
      </c>
      <c r="F76" s="397"/>
    </row>
    <row r="77" spans="1:6" ht="12">
      <c r="A77" s="402" t="s">
        <v>833</v>
      </c>
      <c r="B77" s="403" t="s">
        <v>834</v>
      </c>
      <c r="C77" s="417"/>
      <c r="D77" s="417"/>
      <c r="E77" s="404">
        <f t="shared" si="1"/>
        <v>0</v>
      </c>
      <c r="F77" s="417"/>
    </row>
    <row r="78" spans="1:6" ht="12">
      <c r="A78" s="402" t="s">
        <v>835</v>
      </c>
      <c r="B78" s="403" t="s">
        <v>836</v>
      </c>
      <c r="C78" s="397"/>
      <c r="D78" s="397"/>
      <c r="E78" s="404">
        <f t="shared" si="1"/>
        <v>0</v>
      </c>
      <c r="F78" s="397"/>
    </row>
    <row r="79" spans="1:6" ht="12">
      <c r="A79" s="402" t="s">
        <v>837</v>
      </c>
      <c r="B79" s="403" t="s">
        <v>838</v>
      </c>
      <c r="C79" s="417"/>
      <c r="D79" s="417"/>
      <c r="E79" s="404">
        <f t="shared" si="1"/>
        <v>0</v>
      </c>
      <c r="F79" s="417"/>
    </row>
    <row r="80" spans="1:16" ht="12">
      <c r="A80" s="402" t="s">
        <v>839</v>
      </c>
      <c r="B80" s="403" t="s">
        <v>840</v>
      </c>
      <c r="C80" s="410">
        <f>SUM(C81:C84)</f>
        <v>0</v>
      </c>
      <c r="D80" s="410">
        <f>SUM(D81:D84)</f>
        <v>0</v>
      </c>
      <c r="E80" s="410">
        <f>SUM(E81:E84)</f>
        <v>0</v>
      </c>
      <c r="F80" s="410">
        <f>SUM(F81:F84)</f>
        <v>0</v>
      </c>
      <c r="G80" s="320"/>
      <c r="H80" s="320"/>
      <c r="I80" s="320"/>
      <c r="J80" s="320"/>
      <c r="K80" s="320"/>
      <c r="L80" s="320"/>
      <c r="M80" s="320"/>
      <c r="N80" s="320"/>
      <c r="O80" s="320"/>
      <c r="P80" s="320"/>
    </row>
    <row r="81" spans="1:6" ht="12">
      <c r="A81" s="402" t="s">
        <v>841</v>
      </c>
      <c r="B81" s="403" t="s">
        <v>842</v>
      </c>
      <c r="C81" s="397"/>
      <c r="D81" s="397"/>
      <c r="E81" s="404">
        <f t="shared" si="1"/>
        <v>0</v>
      </c>
      <c r="F81" s="397"/>
    </row>
    <row r="82" spans="1:6" ht="12">
      <c r="A82" s="402" t="s">
        <v>843</v>
      </c>
      <c r="B82" s="403" t="s">
        <v>844</v>
      </c>
      <c r="C82" s="397"/>
      <c r="D82" s="397"/>
      <c r="E82" s="404">
        <f t="shared" si="1"/>
        <v>0</v>
      </c>
      <c r="F82" s="397"/>
    </row>
    <row r="83" spans="1:6" ht="24">
      <c r="A83" s="402" t="s">
        <v>845</v>
      </c>
      <c r="B83" s="403" t="s">
        <v>846</v>
      </c>
      <c r="C83" s="397"/>
      <c r="D83" s="397"/>
      <c r="E83" s="404">
        <f t="shared" si="1"/>
        <v>0</v>
      </c>
      <c r="F83" s="397"/>
    </row>
    <row r="84" spans="1:6" ht="12">
      <c r="A84" s="402" t="s">
        <v>847</v>
      </c>
      <c r="B84" s="403" t="s">
        <v>848</v>
      </c>
      <c r="C84" s="397"/>
      <c r="D84" s="397"/>
      <c r="E84" s="404">
        <f t="shared" si="1"/>
        <v>0</v>
      </c>
      <c r="F84" s="397"/>
    </row>
    <row r="85" spans="1:16" ht="12">
      <c r="A85" s="402" t="s">
        <v>849</v>
      </c>
      <c r="B85" s="403" t="s">
        <v>850</v>
      </c>
      <c r="C85" s="401"/>
      <c r="D85" s="401"/>
      <c r="E85" s="401">
        <f>SUM(E86:E90)+E94</f>
        <v>0</v>
      </c>
      <c r="F85" s="401">
        <f>SUM(F86:F90)+F94</f>
        <v>0</v>
      </c>
      <c r="G85" s="320"/>
      <c r="H85" s="320"/>
      <c r="I85" s="320"/>
      <c r="J85" s="320"/>
      <c r="K85" s="320"/>
      <c r="L85" s="320"/>
      <c r="M85" s="320"/>
      <c r="N85" s="320"/>
      <c r="O85" s="320"/>
      <c r="P85" s="320"/>
    </row>
    <row r="86" spans="1:6" ht="12">
      <c r="A86" s="402" t="s">
        <v>851</v>
      </c>
      <c r="B86" s="403" t="s">
        <v>852</v>
      </c>
      <c r="C86" s="397"/>
      <c r="D86" s="397"/>
      <c r="E86" s="404">
        <f t="shared" si="1"/>
        <v>0</v>
      </c>
      <c r="F86" s="397"/>
    </row>
    <row r="87" spans="1:6" ht="12">
      <c r="A87" s="402" t="s">
        <v>853</v>
      </c>
      <c r="B87" s="403" t="s">
        <v>854</v>
      </c>
      <c r="C87" s="397"/>
      <c r="D87" s="397"/>
      <c r="E87" s="404">
        <f t="shared" si="1"/>
        <v>0</v>
      </c>
      <c r="F87" s="397"/>
    </row>
    <row r="88" spans="1:6" ht="12">
      <c r="A88" s="402" t="s">
        <v>855</v>
      </c>
      <c r="B88" s="403" t="s">
        <v>856</v>
      </c>
      <c r="C88" s="397"/>
      <c r="D88" s="397"/>
      <c r="E88" s="404">
        <f t="shared" si="1"/>
        <v>0</v>
      </c>
      <c r="F88" s="397"/>
    </row>
    <row r="89" spans="1:6" ht="12">
      <c r="A89" s="402" t="s">
        <v>857</v>
      </c>
      <c r="B89" s="403" t="s">
        <v>858</v>
      </c>
      <c r="C89" s="397"/>
      <c r="D89" s="397"/>
      <c r="E89" s="404">
        <f t="shared" si="1"/>
        <v>0</v>
      </c>
      <c r="F89" s="397"/>
    </row>
    <row r="90" spans="1:16" ht="12">
      <c r="A90" s="402" t="s">
        <v>859</v>
      </c>
      <c r="B90" s="403" t="s">
        <v>860</v>
      </c>
      <c r="C90" s="410">
        <v>17</v>
      </c>
      <c r="D90" s="410">
        <f>SUM(D91:D93)</f>
        <v>0</v>
      </c>
      <c r="E90" s="410">
        <f>SUM(E91:E93)</f>
        <v>0</v>
      </c>
      <c r="F90" s="410">
        <f>SUM(F91:F93)</f>
        <v>0</v>
      </c>
      <c r="G90" s="320"/>
      <c r="H90" s="320"/>
      <c r="I90" s="320"/>
      <c r="J90" s="320"/>
      <c r="K90" s="320"/>
      <c r="L90" s="320"/>
      <c r="M90" s="320"/>
      <c r="N90" s="320"/>
      <c r="O90" s="320"/>
      <c r="P90" s="320"/>
    </row>
    <row r="91" spans="1:6" ht="12">
      <c r="A91" s="402" t="s">
        <v>861</v>
      </c>
      <c r="B91" s="403" t="s">
        <v>862</v>
      </c>
      <c r="C91" s="397"/>
      <c r="D91" s="397"/>
      <c r="E91" s="404">
        <f t="shared" si="1"/>
        <v>0</v>
      </c>
      <c r="F91" s="397"/>
    </row>
    <row r="92" spans="1:6" ht="12">
      <c r="A92" s="402" t="s">
        <v>863</v>
      </c>
      <c r="B92" s="403" t="s">
        <v>864</v>
      </c>
      <c r="C92" s="397"/>
      <c r="D92" s="397"/>
      <c r="E92" s="404">
        <f t="shared" si="1"/>
        <v>0</v>
      </c>
      <c r="F92" s="397"/>
    </row>
    <row r="93" spans="1:6" ht="12">
      <c r="A93" s="402" t="s">
        <v>865</v>
      </c>
      <c r="B93" s="403" t="s">
        <v>866</v>
      </c>
      <c r="C93" s="397"/>
      <c r="D93" s="397"/>
      <c r="E93" s="404">
        <f t="shared" si="1"/>
        <v>0</v>
      </c>
      <c r="F93" s="397"/>
    </row>
    <row r="94" spans="1:6" ht="12">
      <c r="A94" s="402" t="s">
        <v>867</v>
      </c>
      <c r="B94" s="403" t="s">
        <v>868</v>
      </c>
      <c r="C94" s="397"/>
      <c r="D94" s="397"/>
      <c r="E94" s="404">
        <f t="shared" si="1"/>
        <v>0</v>
      </c>
      <c r="F94" s="397"/>
    </row>
    <row r="95" spans="1:6" ht="12">
      <c r="A95" s="402" t="s">
        <v>869</v>
      </c>
      <c r="B95" s="403" t="s">
        <v>870</v>
      </c>
      <c r="C95" s="397"/>
      <c r="D95" s="397"/>
      <c r="E95" s="404">
        <f t="shared" si="1"/>
        <v>0</v>
      </c>
      <c r="F95" s="418"/>
    </row>
    <row r="96" spans="1:16" ht="12">
      <c r="A96" s="405" t="s">
        <v>871</v>
      </c>
      <c r="B96" s="421" t="s">
        <v>872</v>
      </c>
      <c r="C96" s="401">
        <f>C85+C80+C75+C71+C95</f>
        <v>0</v>
      </c>
      <c r="D96" s="401">
        <f>D85+D80+D75+D71+D95</f>
        <v>0</v>
      </c>
      <c r="E96" s="401">
        <f>E85+E80+E75+E71+E95</f>
        <v>0</v>
      </c>
      <c r="F96" s="401">
        <f>F85+F80+F75+F71+F95</f>
        <v>0</v>
      </c>
      <c r="G96" s="320"/>
      <c r="H96" s="320"/>
      <c r="I96" s="320"/>
      <c r="J96" s="320"/>
      <c r="K96" s="320"/>
      <c r="L96" s="320"/>
      <c r="M96" s="320"/>
      <c r="N96" s="320"/>
      <c r="O96" s="320"/>
      <c r="P96" s="320"/>
    </row>
    <row r="97" spans="1:16" ht="12">
      <c r="A97" s="394" t="s">
        <v>873</v>
      </c>
      <c r="B97" s="400" t="s">
        <v>874</v>
      </c>
      <c r="C97" s="401">
        <f>C96+C68+C66</f>
        <v>0</v>
      </c>
      <c r="D97" s="401">
        <f>D96+D68+D66</f>
        <v>0</v>
      </c>
      <c r="E97" s="401">
        <f>E96+E68+E66</f>
        <v>0</v>
      </c>
      <c r="F97" s="401">
        <f>F96+F68+F66</f>
        <v>0</v>
      </c>
      <c r="G97" s="320"/>
      <c r="H97" s="320"/>
      <c r="I97" s="320"/>
      <c r="J97" s="320"/>
      <c r="K97" s="320"/>
      <c r="L97" s="320"/>
      <c r="M97" s="320"/>
      <c r="N97" s="320"/>
      <c r="O97" s="320"/>
      <c r="P97" s="320"/>
    </row>
    <row r="98" spans="1:6" ht="12">
      <c r="A98" s="412"/>
      <c r="B98" s="422"/>
      <c r="C98" s="386"/>
      <c r="D98" s="386"/>
      <c r="E98" s="386"/>
      <c r="F98" s="423"/>
    </row>
    <row r="99" spans="1:6" ht="12">
      <c r="A99" s="384" t="s">
        <v>875</v>
      </c>
      <c r="B99" s="371"/>
      <c r="C99" s="386"/>
      <c r="D99" s="386"/>
      <c r="E99" s="386"/>
      <c r="F99" s="424" t="s">
        <v>876</v>
      </c>
    </row>
    <row r="100" spans="1:16" s="426" customFormat="1" ht="24">
      <c r="A100" s="391" t="s">
        <v>877</v>
      </c>
      <c r="B100" s="400" t="s">
        <v>878</v>
      </c>
      <c r="C100" s="391" t="s">
        <v>879</v>
      </c>
      <c r="D100" s="391" t="s">
        <v>880</v>
      </c>
      <c r="E100" s="391" t="s">
        <v>881</v>
      </c>
      <c r="F100" s="391" t="s">
        <v>882</v>
      </c>
      <c r="G100" s="425"/>
      <c r="H100" s="425"/>
      <c r="I100" s="425"/>
      <c r="J100" s="425"/>
      <c r="K100" s="425"/>
      <c r="L100" s="425"/>
      <c r="M100" s="425"/>
      <c r="N100" s="425"/>
      <c r="O100" s="425"/>
      <c r="P100" s="425"/>
    </row>
    <row r="101" spans="1:16" s="426" customFormat="1" ht="12">
      <c r="A101" s="391" t="s">
        <v>883</v>
      </c>
      <c r="B101" s="400" t="s">
        <v>884</v>
      </c>
      <c r="C101" s="391">
        <v>1</v>
      </c>
      <c r="D101" s="391">
        <v>2</v>
      </c>
      <c r="E101" s="391">
        <v>3</v>
      </c>
      <c r="F101" s="414">
        <v>4</v>
      </c>
      <c r="G101" s="425"/>
      <c r="H101" s="425"/>
      <c r="I101" s="425"/>
      <c r="J101" s="425"/>
      <c r="K101" s="425"/>
      <c r="L101" s="425"/>
      <c r="M101" s="425"/>
      <c r="N101" s="425"/>
      <c r="O101" s="425"/>
      <c r="P101" s="425"/>
    </row>
    <row r="102" spans="1:14" ht="12">
      <c r="A102" s="402" t="s">
        <v>885</v>
      </c>
      <c r="B102" s="403" t="s">
        <v>886</v>
      </c>
      <c r="C102" s="397"/>
      <c r="D102" s="397"/>
      <c r="E102" s="397"/>
      <c r="F102" s="427">
        <f>C102+D102-E102</f>
        <v>0</v>
      </c>
      <c r="G102" s="320"/>
      <c r="H102" s="320"/>
      <c r="I102" s="320"/>
      <c r="J102" s="320"/>
      <c r="K102" s="320"/>
      <c r="L102" s="320"/>
      <c r="M102" s="320"/>
      <c r="N102" s="320"/>
    </row>
    <row r="103" spans="1:6" ht="12">
      <c r="A103" s="402" t="s">
        <v>887</v>
      </c>
      <c r="B103" s="403" t="s">
        <v>888</v>
      </c>
      <c r="C103" s="397"/>
      <c r="D103" s="397"/>
      <c r="E103" s="397"/>
      <c r="F103" s="427">
        <f>C103+D103-E103</f>
        <v>0</v>
      </c>
    </row>
    <row r="104" spans="1:6" ht="12">
      <c r="A104" s="402" t="s">
        <v>889</v>
      </c>
      <c r="B104" s="403" t="s">
        <v>890</v>
      </c>
      <c r="C104" s="397"/>
      <c r="D104" s="397"/>
      <c r="E104" s="397"/>
      <c r="F104" s="427">
        <f>C104+D104-E104</f>
        <v>0</v>
      </c>
    </row>
    <row r="105" spans="1:16" ht="12">
      <c r="A105" s="428" t="s">
        <v>891</v>
      </c>
      <c r="B105" s="400" t="s">
        <v>892</v>
      </c>
      <c r="C105" s="410">
        <f>SUM(C102:C104)</f>
        <v>0</v>
      </c>
      <c r="D105" s="410">
        <f>SUM(D102:D104)</f>
        <v>0</v>
      </c>
      <c r="E105" s="410">
        <f>SUM(E102:E104)</f>
        <v>0</v>
      </c>
      <c r="F105" s="410">
        <f>SUM(F102:F104)</f>
        <v>0</v>
      </c>
      <c r="G105" s="320"/>
      <c r="H105" s="320"/>
      <c r="I105" s="320"/>
      <c r="J105" s="320"/>
      <c r="K105" s="320"/>
      <c r="L105" s="320"/>
      <c r="M105" s="320"/>
      <c r="N105" s="320"/>
      <c r="O105" s="320"/>
      <c r="P105" s="320"/>
    </row>
    <row r="106" spans="1:6" ht="12">
      <c r="A106" s="429" t="s">
        <v>893</v>
      </c>
      <c r="B106" s="430"/>
      <c r="C106" s="384"/>
      <c r="D106" s="384"/>
      <c r="E106" s="384"/>
      <c r="F106" s="387"/>
    </row>
    <row r="107" spans="1:6" ht="24" customHeight="1">
      <c r="A107" s="549" t="s">
        <v>894</v>
      </c>
      <c r="B107" s="549"/>
      <c r="C107" s="549"/>
      <c r="D107" s="549"/>
      <c r="E107" s="549"/>
      <c r="F107" s="549"/>
    </row>
    <row r="108" spans="1:6" ht="12">
      <c r="A108" s="384"/>
      <c r="B108" s="385"/>
      <c r="C108" s="384"/>
      <c r="D108" s="384"/>
      <c r="E108" s="384"/>
      <c r="F108" s="387"/>
    </row>
    <row r="109" spans="1:6" ht="12">
      <c r="A109" s="547" t="s">
        <v>1032</v>
      </c>
      <c r="B109" s="547"/>
      <c r="C109" s="547" t="s">
        <v>1042</v>
      </c>
      <c r="D109" s="547"/>
      <c r="E109" s="547"/>
      <c r="F109" s="547"/>
    </row>
    <row r="110" spans="1:6" ht="12">
      <c r="A110" s="431"/>
      <c r="B110" s="432"/>
      <c r="C110" s="431"/>
      <c r="D110" s="431"/>
      <c r="E110" s="431"/>
      <c r="F110" s="433"/>
    </row>
    <row r="111" spans="1:6" ht="12">
      <c r="A111" s="431"/>
      <c r="B111" s="432"/>
      <c r="C111" s="547" t="s">
        <v>1035</v>
      </c>
      <c r="D111" s="547"/>
      <c r="E111" s="547"/>
      <c r="F111" s="547"/>
    </row>
  </sheetData>
  <mergeCells count="9">
    <mergeCell ref="A1:E1"/>
    <mergeCell ref="B3:C3"/>
    <mergeCell ref="B4:C4"/>
    <mergeCell ref="D6:E6"/>
    <mergeCell ref="C111:F111"/>
    <mergeCell ref="D48:E48"/>
    <mergeCell ref="A107:F107"/>
    <mergeCell ref="A109:B109"/>
    <mergeCell ref="C109:F109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055555555556" right="0.6298611111111111" top="0.5118055555555556" bottom="0.39375" header="0.31527777777777777" footer="0.27569444444444446"/>
  <pageSetup fitToHeight="0"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30"/>
  <sheetViews>
    <sheetView zoomScale="75" zoomScaleNormal="75" workbookViewId="0" topLeftCell="A3">
      <selection activeCell="A6" sqref="A6"/>
    </sheetView>
  </sheetViews>
  <sheetFormatPr defaultColWidth="9.00390625" defaultRowHeight="12.75"/>
  <cols>
    <col min="1" max="1" width="52.625" style="320" customWidth="1"/>
    <col min="2" max="2" width="9.125" style="434" customWidth="1"/>
    <col min="3" max="3" width="12.875" style="320" customWidth="1"/>
    <col min="4" max="4" width="12.625" style="320" customWidth="1"/>
    <col min="5" max="5" width="12.875" style="320" customWidth="1"/>
    <col min="6" max="6" width="11.50390625" style="320" customWidth="1"/>
    <col min="7" max="7" width="12.50390625" style="320" customWidth="1"/>
    <col min="8" max="8" width="14.125" style="320" customWidth="1"/>
    <col min="9" max="9" width="14.00390625" style="320" customWidth="1"/>
    <col min="10" max="16384" width="10.625" style="320" customWidth="1"/>
  </cols>
  <sheetData>
    <row r="1" spans="1:9" ht="12">
      <c r="A1" s="435"/>
      <c r="B1" s="436"/>
      <c r="C1" s="435"/>
      <c r="D1" s="435"/>
      <c r="E1" s="435"/>
      <c r="F1" s="435"/>
      <c r="G1" s="435"/>
      <c r="H1" s="435"/>
      <c r="I1" s="435"/>
    </row>
    <row r="2" spans="1:9" ht="12">
      <c r="A2" s="435"/>
      <c r="B2" s="436"/>
      <c r="C2" s="437"/>
      <c r="D2" s="438"/>
      <c r="E2" s="437" t="s">
        <v>895</v>
      </c>
      <c r="F2" s="437"/>
      <c r="G2" s="437"/>
      <c r="H2" s="435"/>
      <c r="I2" s="435"/>
    </row>
    <row r="3" spans="1:9" ht="12">
      <c r="A3" s="435"/>
      <c r="B3" s="436"/>
      <c r="C3" s="558" t="s">
        <v>896</v>
      </c>
      <c r="D3" s="558"/>
      <c r="E3" s="558"/>
      <c r="F3" s="558"/>
      <c r="G3" s="558"/>
      <c r="H3" s="435"/>
      <c r="I3" s="435"/>
    </row>
    <row r="4" spans="1:9" ht="15" customHeight="1">
      <c r="A4" s="440" t="s">
        <v>1031</v>
      </c>
      <c r="B4" s="559" t="str">
        <f>'справка _1_БАЛАНС'!E3</f>
        <v> </v>
      </c>
      <c r="C4" s="559"/>
      <c r="D4" s="559"/>
      <c r="E4" s="559"/>
      <c r="F4" s="559"/>
      <c r="G4" s="560" t="s">
        <v>897</v>
      </c>
      <c r="H4" s="560"/>
      <c r="I4" s="441">
        <f>'справка _1_БАЛАНС'!H3</f>
        <v>130277328</v>
      </c>
    </row>
    <row r="5" spans="1:9" ht="15">
      <c r="A5" s="440" t="s">
        <v>1047</v>
      </c>
      <c r="B5" s="561" t="str">
        <f>'справка _1_БАЛАНС'!E5</f>
        <v> </v>
      </c>
      <c r="C5" s="561"/>
      <c r="D5" s="561"/>
      <c r="E5" s="561"/>
      <c r="F5" s="561"/>
      <c r="G5" s="562" t="s">
        <v>898</v>
      </c>
      <c r="H5" s="562"/>
      <c r="I5" s="441" t="str">
        <f>'справка _1_БАЛАНС'!H4</f>
        <v> </v>
      </c>
    </row>
    <row r="6" spans="1:9" ht="12">
      <c r="A6" s="305"/>
      <c r="B6" s="442"/>
      <c r="C6" s="302"/>
      <c r="D6" s="302"/>
      <c r="E6" s="302"/>
      <c r="F6" s="302"/>
      <c r="G6" s="302"/>
      <c r="H6" s="302"/>
      <c r="I6" s="305" t="s">
        <v>899</v>
      </c>
    </row>
    <row r="7" spans="1:9" s="392" customFormat="1" ht="12">
      <c r="A7" s="443" t="s">
        <v>900</v>
      </c>
      <c r="B7" s="444"/>
      <c r="C7" s="555" t="s">
        <v>901</v>
      </c>
      <c r="D7" s="555"/>
      <c r="E7" s="555"/>
      <c r="F7" s="555" t="s">
        <v>902</v>
      </c>
      <c r="G7" s="555"/>
      <c r="H7" s="555"/>
      <c r="I7" s="555"/>
    </row>
    <row r="8" spans="1:9" s="392" customFormat="1" ht="21.75" customHeight="1">
      <c r="A8" s="443"/>
      <c r="B8" s="446" t="s">
        <v>903</v>
      </c>
      <c r="C8" s="447" t="s">
        <v>904</v>
      </c>
      <c r="D8" s="447" t="s">
        <v>905</v>
      </c>
      <c r="E8" s="447" t="s">
        <v>906</v>
      </c>
      <c r="F8" s="448" t="s">
        <v>907</v>
      </c>
      <c r="G8" s="556" t="s">
        <v>908</v>
      </c>
      <c r="H8" s="556"/>
      <c r="I8" s="449" t="s">
        <v>909</v>
      </c>
    </row>
    <row r="9" spans="1:9" s="392" customFormat="1" ht="15.75" customHeight="1">
      <c r="A9" s="443"/>
      <c r="B9" s="450"/>
      <c r="C9" s="451"/>
      <c r="D9" s="451"/>
      <c r="E9" s="451"/>
      <c r="F9" s="448"/>
      <c r="G9" s="445" t="s">
        <v>910</v>
      </c>
      <c r="H9" s="445" t="s">
        <v>911</v>
      </c>
      <c r="I9" s="449"/>
    </row>
    <row r="10" spans="1:9" ht="12">
      <c r="A10" s="452" t="s">
        <v>912</v>
      </c>
      <c r="B10" s="453" t="s">
        <v>913</v>
      </c>
      <c r="C10" s="454">
        <v>1</v>
      </c>
      <c r="D10" s="454">
        <v>2</v>
      </c>
      <c r="E10" s="454">
        <v>3</v>
      </c>
      <c r="F10" s="452">
        <v>4</v>
      </c>
      <c r="G10" s="452">
        <v>5</v>
      </c>
      <c r="H10" s="452">
        <v>6</v>
      </c>
      <c r="I10" s="452">
        <v>7</v>
      </c>
    </row>
    <row r="11" spans="1:9" ht="12">
      <c r="A11" s="455" t="s">
        <v>914</v>
      </c>
      <c r="B11" s="456"/>
      <c r="C11" s="452"/>
      <c r="D11" s="452"/>
      <c r="E11" s="452"/>
      <c r="F11" s="452"/>
      <c r="G11" s="452"/>
      <c r="H11" s="452"/>
      <c r="I11" s="452"/>
    </row>
    <row r="12" spans="1:9" ht="15">
      <c r="A12" s="457" t="s">
        <v>915</v>
      </c>
      <c r="B12" s="458" t="s">
        <v>916</v>
      </c>
      <c r="C12" s="459"/>
      <c r="D12" s="460"/>
      <c r="E12" s="460"/>
      <c r="F12" s="460"/>
      <c r="G12" s="460"/>
      <c r="H12" s="460"/>
      <c r="I12" s="461">
        <f>F12+G12-H12</f>
        <v>0</v>
      </c>
    </row>
    <row r="13" spans="1:9" ht="12">
      <c r="A13" s="457" t="s">
        <v>917</v>
      </c>
      <c r="B13" s="458" t="s">
        <v>918</v>
      </c>
      <c r="C13" s="460"/>
      <c r="D13" s="460"/>
      <c r="E13" s="460"/>
      <c r="F13" s="460"/>
      <c r="G13" s="460"/>
      <c r="H13" s="460"/>
      <c r="I13" s="461">
        <f aca="true" t="shared" si="0" ref="I13:I25">F13+G13-H13</f>
        <v>0</v>
      </c>
    </row>
    <row r="14" spans="1:9" ht="12">
      <c r="A14" s="457" t="s">
        <v>919</v>
      </c>
      <c r="B14" s="458" t="s">
        <v>920</v>
      </c>
      <c r="C14" s="462"/>
      <c r="D14" s="462"/>
      <c r="E14" s="462"/>
      <c r="F14" s="462"/>
      <c r="G14" s="462"/>
      <c r="H14" s="462"/>
      <c r="I14" s="461">
        <f t="shared" si="0"/>
        <v>0</v>
      </c>
    </row>
    <row r="15" spans="1:9" ht="12">
      <c r="A15" s="457" t="s">
        <v>921</v>
      </c>
      <c r="B15" s="458" t="s">
        <v>922</v>
      </c>
      <c r="C15" s="460"/>
      <c r="D15" s="460"/>
      <c r="E15" s="460"/>
      <c r="F15" s="460"/>
      <c r="G15" s="460"/>
      <c r="H15" s="460"/>
      <c r="I15" s="461">
        <f t="shared" si="0"/>
        <v>0</v>
      </c>
    </row>
    <row r="16" spans="1:9" ht="12">
      <c r="A16" s="457" t="s">
        <v>923</v>
      </c>
      <c r="B16" s="458" t="s">
        <v>924</v>
      </c>
      <c r="C16" s="460"/>
      <c r="D16" s="460"/>
      <c r="E16" s="460"/>
      <c r="F16" s="460"/>
      <c r="G16" s="460"/>
      <c r="H16" s="460"/>
      <c r="I16" s="461">
        <f t="shared" si="0"/>
        <v>0</v>
      </c>
    </row>
    <row r="17" spans="1:9" ht="12">
      <c r="A17" s="463" t="s">
        <v>925</v>
      </c>
      <c r="B17" s="464" t="s">
        <v>926</v>
      </c>
      <c r="C17" s="452">
        <f aca="true" t="shared" si="1" ref="C17:H17">C12+C13+C15+C16</f>
        <v>0</v>
      </c>
      <c r="D17" s="452">
        <f t="shared" si="1"/>
        <v>0</v>
      </c>
      <c r="E17" s="452">
        <f t="shared" si="1"/>
        <v>0</v>
      </c>
      <c r="F17" s="452">
        <f t="shared" si="1"/>
        <v>0</v>
      </c>
      <c r="G17" s="452">
        <f t="shared" si="1"/>
        <v>0</v>
      </c>
      <c r="H17" s="452">
        <f t="shared" si="1"/>
        <v>0</v>
      </c>
      <c r="I17" s="461">
        <f t="shared" si="0"/>
        <v>0</v>
      </c>
    </row>
    <row r="18" spans="1:9" ht="12">
      <c r="A18" s="455" t="s">
        <v>927</v>
      </c>
      <c r="B18" s="465"/>
      <c r="C18" s="461"/>
      <c r="D18" s="461"/>
      <c r="E18" s="461"/>
      <c r="F18" s="461"/>
      <c r="G18" s="461"/>
      <c r="H18" s="461"/>
      <c r="I18" s="461"/>
    </row>
    <row r="19" spans="1:16" ht="12">
      <c r="A19" s="457" t="s">
        <v>928</v>
      </c>
      <c r="B19" s="458" t="s">
        <v>929</v>
      </c>
      <c r="C19" s="460"/>
      <c r="D19" s="460"/>
      <c r="E19" s="460">
        <v>50</v>
      </c>
      <c r="F19" s="460">
        <v>50</v>
      </c>
      <c r="G19" s="460"/>
      <c r="H19" s="460"/>
      <c r="I19" s="461">
        <f t="shared" si="0"/>
        <v>50</v>
      </c>
      <c r="J19" s="376"/>
      <c r="K19" s="376"/>
      <c r="L19" s="376"/>
      <c r="M19" s="376"/>
      <c r="N19" s="376"/>
      <c r="O19" s="376"/>
      <c r="P19" s="376"/>
    </row>
    <row r="20" spans="1:16" ht="12">
      <c r="A20" s="457" t="s">
        <v>930</v>
      </c>
      <c r="B20" s="458" t="s">
        <v>931</v>
      </c>
      <c r="C20" s="460"/>
      <c r="D20" s="460"/>
      <c r="E20" s="460"/>
      <c r="F20" s="460"/>
      <c r="G20" s="460"/>
      <c r="H20" s="460"/>
      <c r="I20" s="461">
        <f t="shared" si="0"/>
        <v>0</v>
      </c>
      <c r="J20" s="376"/>
      <c r="K20" s="376"/>
      <c r="L20" s="376"/>
      <c r="M20" s="376"/>
      <c r="N20" s="376"/>
      <c r="O20" s="376"/>
      <c r="P20" s="376"/>
    </row>
    <row r="21" spans="1:16" ht="12">
      <c r="A21" s="457" t="s">
        <v>932</v>
      </c>
      <c r="B21" s="458" t="s">
        <v>933</v>
      </c>
      <c r="C21" s="460"/>
      <c r="D21" s="460"/>
      <c r="E21" s="460">
        <v>43</v>
      </c>
      <c r="F21" s="460">
        <v>43</v>
      </c>
      <c r="G21" s="460"/>
      <c r="H21" s="460"/>
      <c r="I21" s="461">
        <f t="shared" si="0"/>
        <v>43</v>
      </c>
      <c r="J21" s="376"/>
      <c r="K21" s="376"/>
      <c r="L21" s="376"/>
      <c r="M21" s="376"/>
      <c r="N21" s="376"/>
      <c r="O21" s="376"/>
      <c r="P21" s="376"/>
    </row>
    <row r="22" spans="1:16" ht="12">
      <c r="A22" s="457" t="s">
        <v>934</v>
      </c>
      <c r="B22" s="458" t="s">
        <v>935</v>
      </c>
      <c r="C22" s="460"/>
      <c r="D22" s="460"/>
      <c r="E22" s="460"/>
      <c r="F22" s="466"/>
      <c r="G22" s="460"/>
      <c r="H22" s="460"/>
      <c r="I22" s="461">
        <f t="shared" si="0"/>
        <v>0</v>
      </c>
      <c r="J22" s="376"/>
      <c r="K22" s="376"/>
      <c r="L22" s="376"/>
      <c r="M22" s="376"/>
      <c r="N22" s="376"/>
      <c r="O22" s="376"/>
      <c r="P22" s="376"/>
    </row>
    <row r="23" spans="1:16" ht="12">
      <c r="A23" s="457" t="s">
        <v>936</v>
      </c>
      <c r="B23" s="458" t="s">
        <v>937</v>
      </c>
      <c r="C23" s="460"/>
      <c r="D23" s="460"/>
      <c r="E23" s="460"/>
      <c r="F23" s="460"/>
      <c r="G23" s="460"/>
      <c r="H23" s="460"/>
      <c r="I23" s="461">
        <f t="shared" si="0"/>
        <v>0</v>
      </c>
      <c r="J23" s="376"/>
      <c r="K23" s="376"/>
      <c r="L23" s="376"/>
      <c r="M23" s="376"/>
      <c r="N23" s="376"/>
      <c r="O23" s="376"/>
      <c r="P23" s="376"/>
    </row>
    <row r="24" spans="1:16" ht="12">
      <c r="A24" s="457" t="s">
        <v>938</v>
      </c>
      <c r="B24" s="458" t="s">
        <v>939</v>
      </c>
      <c r="C24" s="460"/>
      <c r="D24" s="460"/>
      <c r="E24" s="460"/>
      <c r="F24" s="460"/>
      <c r="G24" s="460"/>
      <c r="H24" s="460"/>
      <c r="I24" s="461">
        <f t="shared" si="0"/>
        <v>0</v>
      </c>
      <c r="J24" s="376"/>
      <c r="K24" s="376"/>
      <c r="L24" s="376"/>
      <c r="M24" s="376"/>
      <c r="N24" s="376"/>
      <c r="O24" s="376"/>
      <c r="P24" s="376"/>
    </row>
    <row r="25" spans="1:16" ht="12">
      <c r="A25" s="467" t="s">
        <v>940</v>
      </c>
      <c r="B25" s="468" t="s">
        <v>941</v>
      </c>
      <c r="C25" s="460"/>
      <c r="D25" s="460"/>
      <c r="E25" s="460"/>
      <c r="F25" s="460"/>
      <c r="G25" s="460"/>
      <c r="H25" s="460"/>
      <c r="I25" s="461">
        <f t="shared" si="0"/>
        <v>0</v>
      </c>
      <c r="J25" s="376"/>
      <c r="K25" s="376"/>
      <c r="L25" s="376"/>
      <c r="M25" s="376"/>
      <c r="N25" s="376"/>
      <c r="O25" s="376"/>
      <c r="P25" s="376"/>
    </row>
    <row r="26" spans="1:16" ht="12">
      <c r="A26" s="463" t="s">
        <v>942</v>
      </c>
      <c r="B26" s="464" t="s">
        <v>943</v>
      </c>
      <c r="C26" s="452">
        <f aca="true" t="shared" si="2" ref="C26:H26">SUM(C19:C25)</f>
        <v>0</v>
      </c>
      <c r="D26" s="452">
        <f t="shared" si="2"/>
        <v>0</v>
      </c>
      <c r="E26" s="452">
        <f t="shared" si="2"/>
        <v>93</v>
      </c>
      <c r="F26" s="452">
        <f t="shared" si="2"/>
        <v>93</v>
      </c>
      <c r="G26" s="452">
        <f t="shared" si="2"/>
        <v>0</v>
      </c>
      <c r="H26" s="452">
        <f t="shared" si="2"/>
        <v>0</v>
      </c>
      <c r="I26" s="461">
        <f t="shared" si="0"/>
        <v>0</v>
      </c>
      <c r="J26" s="376"/>
      <c r="K26" s="376"/>
      <c r="L26" s="376"/>
      <c r="M26" s="376"/>
      <c r="N26" s="376"/>
      <c r="O26" s="376"/>
      <c r="P26" s="376"/>
    </row>
    <row r="27" spans="1:16" ht="12">
      <c r="A27" s="469"/>
      <c r="B27" s="470"/>
      <c r="C27" s="471"/>
      <c r="D27" s="472"/>
      <c r="E27" s="472"/>
      <c r="F27" s="472"/>
      <c r="G27" s="472"/>
      <c r="H27" s="472"/>
      <c r="I27" s="472"/>
      <c r="J27" s="376"/>
      <c r="K27" s="376"/>
      <c r="L27" s="376"/>
      <c r="M27" s="376"/>
      <c r="N27" s="376"/>
      <c r="O27" s="376"/>
      <c r="P27" s="376"/>
    </row>
    <row r="28" spans="1:9" ht="12">
      <c r="A28" s="557" t="s">
        <v>944</v>
      </c>
      <c r="B28" s="557"/>
      <c r="C28" s="557"/>
      <c r="D28" s="557"/>
      <c r="E28" s="557"/>
      <c r="F28" s="557"/>
      <c r="G28" s="557"/>
      <c r="H28" s="557"/>
      <c r="I28" s="557"/>
    </row>
    <row r="29" spans="1:9" ht="12">
      <c r="A29" s="435"/>
      <c r="B29" s="436"/>
      <c r="C29" s="435"/>
      <c r="D29" s="473"/>
      <c r="E29" s="473"/>
      <c r="F29" s="473"/>
      <c r="G29" s="473"/>
      <c r="H29" s="473"/>
      <c r="I29" s="473"/>
    </row>
    <row r="30" spans="1:10" ht="15" customHeight="1">
      <c r="A30" s="437" t="s">
        <v>1032</v>
      </c>
      <c r="B30" s="553"/>
      <c r="C30" s="553"/>
      <c r="D30" s="474" t="s">
        <v>945</v>
      </c>
      <c r="E30" s="554" t="s">
        <v>1033</v>
      </c>
      <c r="F30" s="554"/>
      <c r="G30" s="554"/>
      <c r="H30" s="439" t="s">
        <v>946</v>
      </c>
      <c r="I30" s="554" t="s">
        <v>1034</v>
      </c>
      <c r="J30" s="554"/>
    </row>
  </sheetData>
  <mergeCells count="12">
    <mergeCell ref="C3:G3"/>
    <mergeCell ref="B4:F4"/>
    <mergeCell ref="G4:H4"/>
    <mergeCell ref="B5:F5"/>
    <mergeCell ref="G5:H5"/>
    <mergeCell ref="B30:C30"/>
    <mergeCell ref="E30:G30"/>
    <mergeCell ref="I30:J30"/>
    <mergeCell ref="C7:E7"/>
    <mergeCell ref="F7:I7"/>
    <mergeCell ref="G8:H8"/>
    <mergeCell ref="A28:I28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79166666666667" right="0.7479166666666667" top="0.5513888888888889" bottom="0.47222222222222227" header="0.5118055555555556" footer="0.5118055555555556"/>
  <pageSetup fitToHeight="0"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3"/>
  <sheetViews>
    <sheetView zoomScale="75" zoomScaleNormal="75" workbookViewId="0" topLeftCell="A132">
      <selection activeCell="B160" sqref="B160"/>
    </sheetView>
  </sheetViews>
  <sheetFormatPr defaultColWidth="9.00390625" defaultRowHeight="12.75"/>
  <cols>
    <col min="1" max="1" width="42.00390625" style="475" customWidth="1"/>
    <col min="2" max="2" width="8.125" style="476" customWidth="1"/>
    <col min="3" max="3" width="19.625" style="475" customWidth="1"/>
    <col min="4" max="4" width="20.125" style="475" customWidth="1"/>
    <col min="5" max="5" width="23.625" style="475" customWidth="1"/>
    <col min="6" max="6" width="19.625" style="475" customWidth="1"/>
    <col min="7" max="16384" width="10.625" style="475" customWidth="1"/>
  </cols>
  <sheetData>
    <row r="1" spans="1:6" ht="15.75" customHeight="1">
      <c r="A1" s="477"/>
      <c r="B1" s="478"/>
      <c r="C1" s="477"/>
      <c r="D1" s="477"/>
      <c r="E1" s="477"/>
      <c r="F1" s="477"/>
    </row>
    <row r="2" spans="1:6" ht="12.75" customHeight="1">
      <c r="A2" s="564" t="s">
        <v>947</v>
      </c>
      <c r="B2" s="564"/>
      <c r="C2" s="564"/>
      <c r="D2" s="564"/>
      <c r="E2" s="564"/>
      <c r="F2" s="564"/>
    </row>
    <row r="3" spans="1:6" ht="12.75" customHeight="1">
      <c r="A3" s="564" t="s">
        <v>948</v>
      </c>
      <c r="B3" s="564"/>
      <c r="C3" s="564"/>
      <c r="D3" s="564"/>
      <c r="E3" s="564"/>
      <c r="F3" s="564"/>
    </row>
    <row r="4" spans="1:6" ht="12.75" customHeight="1">
      <c r="A4" s="480"/>
      <c r="B4" s="479"/>
      <c r="C4" s="480"/>
      <c r="D4" s="480"/>
      <c r="E4" s="480"/>
      <c r="F4" s="480"/>
    </row>
    <row r="5" spans="1:6" ht="12.75" customHeight="1">
      <c r="A5" s="481" t="s">
        <v>949</v>
      </c>
      <c r="B5" s="565" t="s">
        <v>1027</v>
      </c>
      <c r="C5" s="565"/>
      <c r="D5" s="565"/>
      <c r="E5" s="482" t="s">
        <v>950</v>
      </c>
      <c r="F5" s="483">
        <v>130277328</v>
      </c>
    </row>
    <row r="6" spans="1:13" ht="15" customHeight="1">
      <c r="A6" s="481" t="s">
        <v>951</v>
      </c>
      <c r="B6" s="566" t="s">
        <v>1049</v>
      </c>
      <c r="C6" s="566"/>
      <c r="D6" s="484"/>
      <c r="E6" s="485" t="s">
        <v>952</v>
      </c>
      <c r="F6" s="486" t="str">
        <f>'справка _1_БАЛАНС'!H4</f>
        <v> </v>
      </c>
      <c r="G6" s="487"/>
      <c r="H6" s="487"/>
      <c r="I6" s="487"/>
      <c r="J6" s="487"/>
      <c r="K6" s="487"/>
      <c r="L6" s="487"/>
      <c r="M6" s="487"/>
    </row>
    <row r="7" spans="2:13" s="488" customFormat="1" ht="15" customHeight="1">
      <c r="B7" s="489"/>
      <c r="C7" s="490"/>
      <c r="D7" s="490"/>
      <c r="E7" s="490"/>
      <c r="F7" s="491" t="s">
        <v>953</v>
      </c>
      <c r="G7" s="490"/>
      <c r="H7" s="490"/>
      <c r="I7" s="490"/>
      <c r="J7" s="490"/>
      <c r="K7" s="490"/>
      <c r="L7" s="490"/>
      <c r="M7" s="490"/>
    </row>
    <row r="8" spans="1:6" s="495" customFormat="1" ht="63.75">
      <c r="A8" s="492" t="s">
        <v>954</v>
      </c>
      <c r="B8" s="493" t="s">
        <v>955</v>
      </c>
      <c r="C8" s="494" t="s">
        <v>956</v>
      </c>
      <c r="D8" s="494" t="s">
        <v>957</v>
      </c>
      <c r="E8" s="494" t="s">
        <v>958</v>
      </c>
      <c r="F8" s="494" t="s">
        <v>959</v>
      </c>
    </row>
    <row r="9" spans="1:6" s="495" customFormat="1" ht="12.75">
      <c r="A9" s="494" t="s">
        <v>960</v>
      </c>
      <c r="B9" s="493" t="s">
        <v>961</v>
      </c>
      <c r="C9" s="494">
        <v>1</v>
      </c>
      <c r="D9" s="494">
        <v>2</v>
      </c>
      <c r="E9" s="494">
        <v>3</v>
      </c>
      <c r="F9" s="494">
        <v>4</v>
      </c>
    </row>
    <row r="10" spans="1:6" ht="14.25" customHeight="1">
      <c r="A10" s="496" t="s">
        <v>962</v>
      </c>
      <c r="B10" s="497"/>
      <c r="C10" s="498"/>
      <c r="D10" s="498"/>
      <c r="E10" s="498"/>
      <c r="F10" s="498"/>
    </row>
    <row r="11" spans="1:6" ht="18" customHeight="1">
      <c r="A11" s="499" t="s">
        <v>963</v>
      </c>
      <c r="B11" s="500"/>
      <c r="C11" s="498"/>
      <c r="D11" s="498"/>
      <c r="E11" s="498"/>
      <c r="F11" s="498"/>
    </row>
    <row r="12" spans="1:6" ht="14.25" customHeight="1">
      <c r="A12" s="499" t="s">
        <v>964</v>
      </c>
      <c r="B12" s="500"/>
      <c r="C12" s="501"/>
      <c r="D12" s="501"/>
      <c r="E12" s="501"/>
      <c r="F12" s="502">
        <f>C12-E12</f>
        <v>0</v>
      </c>
    </row>
    <row r="13" spans="1:6" ht="12.75">
      <c r="A13" s="499" t="s">
        <v>965</v>
      </c>
      <c r="B13" s="500"/>
      <c r="C13" s="501"/>
      <c r="D13" s="501"/>
      <c r="E13" s="501"/>
      <c r="F13" s="502">
        <f aca="true" t="shared" si="0" ref="F13:F26">C13-E13</f>
        <v>0</v>
      </c>
    </row>
    <row r="14" spans="1:6" ht="12.75">
      <c r="A14" s="499" t="s">
        <v>966</v>
      </c>
      <c r="B14" s="500"/>
      <c r="C14" s="501"/>
      <c r="D14" s="501"/>
      <c r="E14" s="501"/>
      <c r="F14" s="502">
        <f t="shared" si="0"/>
        <v>0</v>
      </c>
    </row>
    <row r="15" spans="1:6" ht="12.75">
      <c r="A15" s="499" t="s">
        <v>967</v>
      </c>
      <c r="B15" s="500"/>
      <c r="C15" s="501"/>
      <c r="D15" s="501"/>
      <c r="E15" s="501"/>
      <c r="F15" s="502">
        <f t="shared" si="0"/>
        <v>0</v>
      </c>
    </row>
    <row r="16" spans="1:6" ht="12.75">
      <c r="A16" s="499">
        <v>5</v>
      </c>
      <c r="B16" s="500"/>
      <c r="C16" s="501"/>
      <c r="D16" s="501"/>
      <c r="E16" s="501"/>
      <c r="F16" s="502">
        <f t="shared" si="0"/>
        <v>0</v>
      </c>
    </row>
    <row r="17" spans="1:6" ht="12.75">
      <c r="A17" s="499">
        <v>6</v>
      </c>
      <c r="B17" s="500"/>
      <c r="C17" s="501"/>
      <c r="D17" s="501"/>
      <c r="E17" s="501"/>
      <c r="F17" s="502">
        <f t="shared" si="0"/>
        <v>0</v>
      </c>
    </row>
    <row r="18" spans="1:6" ht="12.75">
      <c r="A18" s="499">
        <v>7</v>
      </c>
      <c r="B18" s="500"/>
      <c r="C18" s="501"/>
      <c r="D18" s="501"/>
      <c r="E18" s="501"/>
      <c r="F18" s="502">
        <f t="shared" si="0"/>
        <v>0</v>
      </c>
    </row>
    <row r="19" spans="1:6" ht="12.75">
      <c r="A19" s="499">
        <v>8</v>
      </c>
      <c r="B19" s="500"/>
      <c r="C19" s="501"/>
      <c r="D19" s="501"/>
      <c r="E19" s="501"/>
      <c r="F19" s="502">
        <f t="shared" si="0"/>
        <v>0</v>
      </c>
    </row>
    <row r="20" spans="1:6" ht="12.75">
      <c r="A20" s="499">
        <v>9</v>
      </c>
      <c r="B20" s="500"/>
      <c r="C20" s="501"/>
      <c r="D20" s="501"/>
      <c r="E20" s="501"/>
      <c r="F20" s="502">
        <f t="shared" si="0"/>
        <v>0</v>
      </c>
    </row>
    <row r="21" spans="1:6" ht="12.75">
      <c r="A21" s="499">
        <v>10</v>
      </c>
      <c r="B21" s="500"/>
      <c r="C21" s="501"/>
      <c r="D21" s="501"/>
      <c r="E21" s="501"/>
      <c r="F21" s="502">
        <f t="shared" si="0"/>
        <v>0</v>
      </c>
    </row>
    <row r="22" spans="1:6" ht="12.75">
      <c r="A22" s="499">
        <v>11</v>
      </c>
      <c r="B22" s="500"/>
      <c r="C22" s="501"/>
      <c r="D22" s="501"/>
      <c r="E22" s="501"/>
      <c r="F22" s="502">
        <f t="shared" si="0"/>
        <v>0</v>
      </c>
    </row>
    <row r="23" spans="1:6" ht="12.75">
      <c r="A23" s="499">
        <v>12</v>
      </c>
      <c r="B23" s="500"/>
      <c r="C23" s="501"/>
      <c r="D23" s="501"/>
      <c r="E23" s="501"/>
      <c r="F23" s="502">
        <f t="shared" si="0"/>
        <v>0</v>
      </c>
    </row>
    <row r="24" spans="1:6" ht="12.75">
      <c r="A24" s="499">
        <v>13</v>
      </c>
      <c r="B24" s="500"/>
      <c r="C24" s="501"/>
      <c r="D24" s="501"/>
      <c r="E24" s="501"/>
      <c r="F24" s="502">
        <f t="shared" si="0"/>
        <v>0</v>
      </c>
    </row>
    <row r="25" spans="1:6" ht="12" customHeight="1">
      <c r="A25" s="499">
        <v>14</v>
      </c>
      <c r="B25" s="500"/>
      <c r="C25" s="501"/>
      <c r="D25" s="501"/>
      <c r="E25" s="501"/>
      <c r="F25" s="502">
        <f t="shared" si="0"/>
        <v>0</v>
      </c>
    </row>
    <row r="26" spans="1:6" ht="12.75">
      <c r="A26" s="499">
        <v>15</v>
      </c>
      <c r="B26" s="500"/>
      <c r="C26" s="501"/>
      <c r="D26" s="501"/>
      <c r="E26" s="501"/>
      <c r="F26" s="502">
        <f t="shared" si="0"/>
        <v>0</v>
      </c>
    </row>
    <row r="27" spans="1:16" ht="11.25" customHeight="1">
      <c r="A27" s="503" t="s">
        <v>968</v>
      </c>
      <c r="B27" s="504" t="s">
        <v>969</v>
      </c>
      <c r="C27" s="498">
        <f>SUM(C12:C26)</f>
        <v>0</v>
      </c>
      <c r="D27" s="498"/>
      <c r="E27" s="498">
        <f>SUM(E12:E26)</f>
        <v>0</v>
      </c>
      <c r="F27" s="505">
        <f>SUM(F12:F26)</f>
        <v>0</v>
      </c>
      <c r="G27" s="506"/>
      <c r="H27" s="506"/>
      <c r="I27" s="506"/>
      <c r="J27" s="506"/>
      <c r="K27" s="506"/>
      <c r="L27" s="506"/>
      <c r="M27" s="506"/>
      <c r="N27" s="506"/>
      <c r="O27" s="506"/>
      <c r="P27" s="506"/>
    </row>
    <row r="28" spans="1:6" ht="16.5" customHeight="1">
      <c r="A28" s="499" t="s">
        <v>970</v>
      </c>
      <c r="B28" s="507"/>
      <c r="C28" s="498"/>
      <c r="D28" s="498"/>
      <c r="E28" s="498"/>
      <c r="F28" s="505"/>
    </row>
    <row r="29" spans="1:6" ht="12.75">
      <c r="A29" s="499" t="s">
        <v>971</v>
      </c>
      <c r="B29" s="507"/>
      <c r="C29" s="501"/>
      <c r="D29" s="501"/>
      <c r="E29" s="501"/>
      <c r="F29" s="502">
        <f>C29-E29</f>
        <v>0</v>
      </c>
    </row>
    <row r="30" spans="1:6" ht="12.75">
      <c r="A30" s="499" t="s">
        <v>972</v>
      </c>
      <c r="B30" s="507"/>
      <c r="C30" s="501"/>
      <c r="D30" s="501"/>
      <c r="E30" s="501"/>
      <c r="F30" s="502">
        <f aca="true" t="shared" si="1" ref="F30:F43">C30-E30</f>
        <v>0</v>
      </c>
    </row>
    <row r="31" spans="1:6" ht="12.75">
      <c r="A31" s="499" t="s">
        <v>973</v>
      </c>
      <c r="B31" s="507"/>
      <c r="C31" s="501"/>
      <c r="D31" s="501"/>
      <c r="E31" s="501"/>
      <c r="F31" s="502">
        <f t="shared" si="1"/>
        <v>0</v>
      </c>
    </row>
    <row r="32" spans="1:6" ht="12.75">
      <c r="A32" s="499" t="s">
        <v>974</v>
      </c>
      <c r="B32" s="507"/>
      <c r="C32" s="501"/>
      <c r="D32" s="501"/>
      <c r="E32" s="501"/>
      <c r="F32" s="502">
        <f t="shared" si="1"/>
        <v>0</v>
      </c>
    </row>
    <row r="33" spans="1:6" ht="12.75">
      <c r="A33" s="499">
        <v>5</v>
      </c>
      <c r="B33" s="500"/>
      <c r="C33" s="501"/>
      <c r="D33" s="501"/>
      <c r="E33" s="501"/>
      <c r="F33" s="502">
        <f t="shared" si="1"/>
        <v>0</v>
      </c>
    </row>
    <row r="34" spans="1:6" ht="12.75">
      <c r="A34" s="499">
        <v>6</v>
      </c>
      <c r="B34" s="500"/>
      <c r="C34" s="501"/>
      <c r="D34" s="501"/>
      <c r="E34" s="501"/>
      <c r="F34" s="502">
        <f t="shared" si="1"/>
        <v>0</v>
      </c>
    </row>
    <row r="35" spans="1:6" ht="12.75">
      <c r="A35" s="499">
        <v>7</v>
      </c>
      <c r="B35" s="500"/>
      <c r="C35" s="501"/>
      <c r="D35" s="501"/>
      <c r="E35" s="501"/>
      <c r="F35" s="502">
        <f t="shared" si="1"/>
        <v>0</v>
      </c>
    </row>
    <row r="36" spans="1:6" ht="12.75">
      <c r="A36" s="499">
        <v>8</v>
      </c>
      <c r="B36" s="500"/>
      <c r="C36" s="501"/>
      <c r="D36" s="501"/>
      <c r="E36" s="501"/>
      <c r="F36" s="502">
        <f t="shared" si="1"/>
        <v>0</v>
      </c>
    </row>
    <row r="37" spans="1:6" ht="12.75">
      <c r="A37" s="499">
        <v>9</v>
      </c>
      <c r="B37" s="500"/>
      <c r="C37" s="501"/>
      <c r="D37" s="501"/>
      <c r="E37" s="501"/>
      <c r="F37" s="502">
        <f t="shared" si="1"/>
        <v>0</v>
      </c>
    </row>
    <row r="38" spans="1:6" ht="12.75">
      <c r="A38" s="499">
        <v>10</v>
      </c>
      <c r="B38" s="500"/>
      <c r="C38" s="501"/>
      <c r="D38" s="501"/>
      <c r="E38" s="501"/>
      <c r="F38" s="502">
        <f t="shared" si="1"/>
        <v>0</v>
      </c>
    </row>
    <row r="39" spans="1:6" ht="12.75">
      <c r="A39" s="499">
        <v>11</v>
      </c>
      <c r="B39" s="500"/>
      <c r="C39" s="501"/>
      <c r="D39" s="501"/>
      <c r="E39" s="501"/>
      <c r="F39" s="502">
        <f t="shared" si="1"/>
        <v>0</v>
      </c>
    </row>
    <row r="40" spans="1:6" ht="12.75">
      <c r="A40" s="499">
        <v>12</v>
      </c>
      <c r="B40" s="500"/>
      <c r="C40" s="501"/>
      <c r="D40" s="501"/>
      <c r="E40" s="501"/>
      <c r="F40" s="502">
        <f t="shared" si="1"/>
        <v>0</v>
      </c>
    </row>
    <row r="41" spans="1:6" ht="12.75">
      <c r="A41" s="499">
        <v>13</v>
      </c>
      <c r="B41" s="500"/>
      <c r="C41" s="501"/>
      <c r="D41" s="501"/>
      <c r="E41" s="501"/>
      <c r="F41" s="502">
        <f t="shared" si="1"/>
        <v>0</v>
      </c>
    </row>
    <row r="42" spans="1:6" ht="12" customHeight="1">
      <c r="A42" s="499">
        <v>14</v>
      </c>
      <c r="B42" s="500"/>
      <c r="C42" s="501"/>
      <c r="D42" s="501"/>
      <c r="E42" s="501"/>
      <c r="F42" s="502">
        <f t="shared" si="1"/>
        <v>0</v>
      </c>
    </row>
    <row r="43" spans="1:6" ht="12.75">
      <c r="A43" s="499">
        <v>15</v>
      </c>
      <c r="B43" s="500"/>
      <c r="C43" s="501"/>
      <c r="D43" s="501"/>
      <c r="E43" s="501"/>
      <c r="F43" s="502">
        <f t="shared" si="1"/>
        <v>0</v>
      </c>
    </row>
    <row r="44" spans="1:16" ht="15" customHeight="1">
      <c r="A44" s="503" t="s">
        <v>975</v>
      </c>
      <c r="B44" s="504" t="s">
        <v>976</v>
      </c>
      <c r="C44" s="498">
        <f>SUM(C29:C43)</f>
        <v>0</v>
      </c>
      <c r="D44" s="498"/>
      <c r="E44" s="498">
        <f>SUM(E29:E43)</f>
        <v>0</v>
      </c>
      <c r="F44" s="505">
        <f>SUM(F29:F43)</f>
        <v>0</v>
      </c>
      <c r="G44" s="506"/>
      <c r="H44" s="506"/>
      <c r="I44" s="506"/>
      <c r="J44" s="506"/>
      <c r="K44" s="506"/>
      <c r="L44" s="506"/>
      <c r="M44" s="506"/>
      <c r="N44" s="506"/>
      <c r="O44" s="506"/>
      <c r="P44" s="506"/>
    </row>
    <row r="45" spans="1:6" ht="12.75" customHeight="1">
      <c r="A45" s="499" t="s">
        <v>977</v>
      </c>
      <c r="B45" s="507"/>
      <c r="C45" s="498"/>
      <c r="D45" s="498"/>
      <c r="E45" s="498"/>
      <c r="F45" s="505"/>
    </row>
    <row r="46" spans="1:6" ht="12.75">
      <c r="A46" s="499" t="s">
        <v>978</v>
      </c>
      <c r="B46" s="507"/>
      <c r="C46" s="501"/>
      <c r="D46" s="501"/>
      <c r="E46" s="501"/>
      <c r="F46" s="502">
        <f>C46-E46</f>
        <v>0</v>
      </c>
    </row>
    <row r="47" spans="1:6" ht="12.75">
      <c r="A47" s="499" t="s">
        <v>979</v>
      </c>
      <c r="B47" s="507"/>
      <c r="C47" s="501"/>
      <c r="D47" s="501"/>
      <c r="E47" s="501"/>
      <c r="F47" s="502">
        <f aca="true" t="shared" si="2" ref="F47:F60">C47-E47</f>
        <v>0</v>
      </c>
    </row>
    <row r="48" spans="1:6" ht="12.75">
      <c r="A48" s="499" t="s">
        <v>980</v>
      </c>
      <c r="B48" s="507"/>
      <c r="C48" s="501"/>
      <c r="D48" s="501"/>
      <c r="E48" s="501"/>
      <c r="F48" s="502">
        <f t="shared" si="2"/>
        <v>0</v>
      </c>
    </row>
    <row r="49" spans="1:6" ht="12.75">
      <c r="A49" s="499" t="s">
        <v>981</v>
      </c>
      <c r="B49" s="507"/>
      <c r="C49" s="501"/>
      <c r="D49" s="501"/>
      <c r="E49" s="501"/>
      <c r="F49" s="502">
        <f t="shared" si="2"/>
        <v>0</v>
      </c>
    </row>
    <row r="50" spans="1:6" ht="12.75">
      <c r="A50" s="499">
        <v>5</v>
      </c>
      <c r="B50" s="500"/>
      <c r="C50" s="501"/>
      <c r="D50" s="501"/>
      <c r="E50" s="501"/>
      <c r="F50" s="502">
        <f t="shared" si="2"/>
        <v>0</v>
      </c>
    </row>
    <row r="51" spans="1:6" ht="12.75">
      <c r="A51" s="499">
        <v>6</v>
      </c>
      <c r="B51" s="500"/>
      <c r="C51" s="501"/>
      <c r="D51" s="501"/>
      <c r="E51" s="501"/>
      <c r="F51" s="502">
        <f t="shared" si="2"/>
        <v>0</v>
      </c>
    </row>
    <row r="52" spans="1:6" ht="12.75">
      <c r="A52" s="499">
        <v>7</v>
      </c>
      <c r="B52" s="500"/>
      <c r="C52" s="501"/>
      <c r="D52" s="501"/>
      <c r="E52" s="501"/>
      <c r="F52" s="502">
        <f t="shared" si="2"/>
        <v>0</v>
      </c>
    </row>
    <row r="53" spans="1:6" ht="12.75">
      <c r="A53" s="499">
        <v>8</v>
      </c>
      <c r="B53" s="500"/>
      <c r="C53" s="501"/>
      <c r="D53" s="501"/>
      <c r="E53" s="501"/>
      <c r="F53" s="502">
        <f t="shared" si="2"/>
        <v>0</v>
      </c>
    </row>
    <row r="54" spans="1:6" ht="12.75">
      <c r="A54" s="499">
        <v>9</v>
      </c>
      <c r="B54" s="500"/>
      <c r="C54" s="501"/>
      <c r="D54" s="501"/>
      <c r="E54" s="501"/>
      <c r="F54" s="502">
        <f t="shared" si="2"/>
        <v>0</v>
      </c>
    </row>
    <row r="55" spans="1:6" ht="12.75">
      <c r="A55" s="499">
        <v>10</v>
      </c>
      <c r="B55" s="500"/>
      <c r="C55" s="501"/>
      <c r="D55" s="501"/>
      <c r="E55" s="501"/>
      <c r="F55" s="502">
        <f t="shared" si="2"/>
        <v>0</v>
      </c>
    </row>
    <row r="56" spans="1:6" ht="12.75">
      <c r="A56" s="499">
        <v>11</v>
      </c>
      <c r="B56" s="500"/>
      <c r="C56" s="501"/>
      <c r="D56" s="501"/>
      <c r="E56" s="501"/>
      <c r="F56" s="502">
        <f t="shared" si="2"/>
        <v>0</v>
      </c>
    </row>
    <row r="57" spans="1:6" ht="12.75">
      <c r="A57" s="499">
        <v>12</v>
      </c>
      <c r="B57" s="500"/>
      <c r="C57" s="501"/>
      <c r="D57" s="501"/>
      <c r="E57" s="501"/>
      <c r="F57" s="502">
        <f t="shared" si="2"/>
        <v>0</v>
      </c>
    </row>
    <row r="58" spans="1:6" ht="12.75">
      <c r="A58" s="499">
        <v>13</v>
      </c>
      <c r="B58" s="500"/>
      <c r="C58" s="501"/>
      <c r="D58" s="501"/>
      <c r="E58" s="501"/>
      <c r="F58" s="502">
        <f t="shared" si="2"/>
        <v>0</v>
      </c>
    </row>
    <row r="59" spans="1:6" ht="12" customHeight="1">
      <c r="A59" s="499">
        <v>14</v>
      </c>
      <c r="B59" s="500"/>
      <c r="C59" s="501"/>
      <c r="D59" s="501"/>
      <c r="E59" s="501"/>
      <c r="F59" s="502">
        <f t="shared" si="2"/>
        <v>0</v>
      </c>
    </row>
    <row r="60" spans="1:6" ht="12.75">
      <c r="A60" s="499">
        <v>15</v>
      </c>
      <c r="B60" s="500"/>
      <c r="C60" s="501"/>
      <c r="D60" s="501"/>
      <c r="E60" s="501"/>
      <c r="F60" s="502">
        <f t="shared" si="2"/>
        <v>0</v>
      </c>
    </row>
    <row r="61" spans="1:16" ht="12" customHeight="1">
      <c r="A61" s="503" t="s">
        <v>982</v>
      </c>
      <c r="B61" s="504" t="s">
        <v>983</v>
      </c>
      <c r="C61" s="498">
        <f>SUM(C46:C60)</f>
        <v>0</v>
      </c>
      <c r="D61" s="498"/>
      <c r="E61" s="498">
        <f>SUM(E46:E60)</f>
        <v>0</v>
      </c>
      <c r="F61" s="505">
        <f>SUM(F46:F60)</f>
        <v>0</v>
      </c>
      <c r="G61" s="506"/>
      <c r="H61" s="506"/>
      <c r="I61" s="506"/>
      <c r="J61" s="506"/>
      <c r="K61" s="506"/>
      <c r="L61" s="506"/>
      <c r="M61" s="506"/>
      <c r="N61" s="506"/>
      <c r="O61" s="506"/>
      <c r="P61" s="506"/>
    </row>
    <row r="62" spans="1:6" ht="18.75" customHeight="1">
      <c r="A62" s="499" t="s">
        <v>984</v>
      </c>
      <c r="B62" s="507"/>
      <c r="C62" s="498"/>
      <c r="D62" s="498"/>
      <c r="E62" s="498"/>
      <c r="F62" s="505"/>
    </row>
    <row r="63" spans="1:6" ht="12.75">
      <c r="A63" s="499" t="s">
        <v>985</v>
      </c>
      <c r="B63" s="507"/>
      <c r="C63" s="501"/>
      <c r="D63" s="501"/>
      <c r="E63" s="501"/>
      <c r="F63" s="502">
        <f>C63-E63</f>
        <v>0</v>
      </c>
    </row>
    <row r="64" spans="1:6" ht="12.75">
      <c r="A64" s="499" t="s">
        <v>986</v>
      </c>
      <c r="B64" s="507"/>
      <c r="C64" s="501"/>
      <c r="D64" s="501"/>
      <c r="E64" s="501"/>
      <c r="F64" s="502">
        <f aca="true" t="shared" si="3" ref="F64:F77">C64-E64</f>
        <v>0</v>
      </c>
    </row>
    <row r="65" spans="1:6" ht="12.75">
      <c r="A65" s="499" t="s">
        <v>987</v>
      </c>
      <c r="B65" s="507"/>
      <c r="C65" s="501"/>
      <c r="D65" s="501"/>
      <c r="E65" s="501"/>
      <c r="F65" s="502">
        <f t="shared" si="3"/>
        <v>0</v>
      </c>
    </row>
    <row r="66" spans="1:6" ht="12.75">
      <c r="A66" s="499" t="s">
        <v>988</v>
      </c>
      <c r="B66" s="507"/>
      <c r="C66" s="501"/>
      <c r="D66" s="501"/>
      <c r="E66" s="501"/>
      <c r="F66" s="502">
        <f t="shared" si="3"/>
        <v>0</v>
      </c>
    </row>
    <row r="67" spans="1:6" ht="12.75">
      <c r="A67" s="499">
        <v>5</v>
      </c>
      <c r="B67" s="500"/>
      <c r="C67" s="501"/>
      <c r="D67" s="501"/>
      <c r="E67" s="501"/>
      <c r="F67" s="502">
        <f t="shared" si="3"/>
        <v>0</v>
      </c>
    </row>
    <row r="68" spans="1:6" ht="12.75">
      <c r="A68" s="499">
        <v>6</v>
      </c>
      <c r="B68" s="500"/>
      <c r="C68" s="501"/>
      <c r="D68" s="501"/>
      <c r="E68" s="501"/>
      <c r="F68" s="502">
        <f t="shared" si="3"/>
        <v>0</v>
      </c>
    </row>
    <row r="69" spans="1:6" ht="12.75">
      <c r="A69" s="499">
        <v>7</v>
      </c>
      <c r="B69" s="500"/>
      <c r="C69" s="501"/>
      <c r="D69" s="501"/>
      <c r="E69" s="501"/>
      <c r="F69" s="502">
        <f t="shared" si="3"/>
        <v>0</v>
      </c>
    </row>
    <row r="70" spans="1:6" ht="12.75">
      <c r="A70" s="499">
        <v>8</v>
      </c>
      <c r="B70" s="500"/>
      <c r="C70" s="501"/>
      <c r="D70" s="501"/>
      <c r="E70" s="501"/>
      <c r="F70" s="502">
        <f t="shared" si="3"/>
        <v>0</v>
      </c>
    </row>
    <row r="71" spans="1:6" ht="12.75">
      <c r="A71" s="499">
        <v>9</v>
      </c>
      <c r="B71" s="500"/>
      <c r="C71" s="501"/>
      <c r="D71" s="501"/>
      <c r="E71" s="501"/>
      <c r="F71" s="502">
        <f t="shared" si="3"/>
        <v>0</v>
      </c>
    </row>
    <row r="72" spans="1:6" ht="12.75">
      <c r="A72" s="499">
        <v>10</v>
      </c>
      <c r="B72" s="500"/>
      <c r="C72" s="501"/>
      <c r="D72" s="501"/>
      <c r="E72" s="501"/>
      <c r="F72" s="502">
        <f t="shared" si="3"/>
        <v>0</v>
      </c>
    </row>
    <row r="73" spans="1:6" ht="12.75">
      <c r="A73" s="499">
        <v>11</v>
      </c>
      <c r="B73" s="500"/>
      <c r="C73" s="501"/>
      <c r="D73" s="501"/>
      <c r="E73" s="501"/>
      <c r="F73" s="502">
        <f t="shared" si="3"/>
        <v>0</v>
      </c>
    </row>
    <row r="74" spans="1:6" ht="12.75">
      <c r="A74" s="499">
        <v>12</v>
      </c>
      <c r="B74" s="500"/>
      <c r="C74" s="501"/>
      <c r="D74" s="501"/>
      <c r="E74" s="501"/>
      <c r="F74" s="502">
        <f t="shared" si="3"/>
        <v>0</v>
      </c>
    </row>
    <row r="75" spans="1:6" ht="12.75">
      <c r="A75" s="499">
        <v>13</v>
      </c>
      <c r="B75" s="500"/>
      <c r="C75" s="501"/>
      <c r="D75" s="501"/>
      <c r="E75" s="501"/>
      <c r="F75" s="502">
        <f t="shared" si="3"/>
        <v>0</v>
      </c>
    </row>
    <row r="76" spans="1:6" ht="12" customHeight="1">
      <c r="A76" s="499">
        <v>14</v>
      </c>
      <c r="B76" s="500"/>
      <c r="C76" s="501"/>
      <c r="D76" s="501"/>
      <c r="E76" s="501"/>
      <c r="F76" s="502">
        <f t="shared" si="3"/>
        <v>0</v>
      </c>
    </row>
    <row r="77" spans="1:6" ht="12.75">
      <c r="A77" s="499">
        <v>15</v>
      </c>
      <c r="B77" s="500"/>
      <c r="C77" s="501"/>
      <c r="D77" s="501"/>
      <c r="E77" s="501"/>
      <c r="F77" s="502">
        <f t="shared" si="3"/>
        <v>0</v>
      </c>
    </row>
    <row r="78" spans="1:16" ht="14.25" customHeight="1">
      <c r="A78" s="503" t="s">
        <v>989</v>
      </c>
      <c r="B78" s="504" t="s">
        <v>990</v>
      </c>
      <c r="C78" s="498">
        <f>SUM(C63:C77)</f>
        <v>0</v>
      </c>
      <c r="D78" s="498"/>
      <c r="E78" s="498">
        <f>SUM(E63:E77)</f>
        <v>0</v>
      </c>
      <c r="F78" s="505">
        <f>SUM(F63:F77)</f>
        <v>0</v>
      </c>
      <c r="G78" s="506"/>
      <c r="H78" s="506"/>
      <c r="I78" s="506"/>
      <c r="J78" s="506"/>
      <c r="K78" s="506"/>
      <c r="L78" s="506"/>
      <c r="M78" s="506"/>
      <c r="N78" s="506"/>
      <c r="O78" s="506"/>
      <c r="P78" s="506"/>
    </row>
    <row r="79" spans="1:16" ht="20.25" customHeight="1">
      <c r="A79" s="508" t="s">
        <v>991</v>
      </c>
      <c r="B79" s="504" t="s">
        <v>992</v>
      </c>
      <c r="C79" s="498">
        <f>C78+C61+C44+C27</f>
        <v>0</v>
      </c>
      <c r="D79" s="498"/>
      <c r="E79" s="498">
        <f>E78+E61+E44+E27</f>
        <v>0</v>
      </c>
      <c r="F79" s="505">
        <f>F78+F61+F44+F27</f>
        <v>0</v>
      </c>
      <c r="G79" s="506"/>
      <c r="H79" s="506"/>
      <c r="I79" s="506"/>
      <c r="J79" s="506"/>
      <c r="K79" s="506"/>
      <c r="L79" s="506"/>
      <c r="M79" s="506"/>
      <c r="N79" s="506"/>
      <c r="O79" s="506"/>
      <c r="P79" s="506"/>
    </row>
    <row r="80" spans="1:6" ht="15" customHeight="1">
      <c r="A80" s="496" t="s">
        <v>993</v>
      </c>
      <c r="B80" s="504"/>
      <c r="C80" s="498"/>
      <c r="D80" s="498"/>
      <c r="E80" s="498"/>
      <c r="F80" s="505"/>
    </row>
    <row r="81" spans="1:6" ht="14.25" customHeight="1">
      <c r="A81" s="499" t="s">
        <v>994</v>
      </c>
      <c r="B81" s="507"/>
      <c r="C81" s="498"/>
      <c r="D81" s="498"/>
      <c r="E81" s="498"/>
      <c r="F81" s="505"/>
    </row>
    <row r="82" spans="1:6" ht="12.75">
      <c r="A82" s="499" t="s">
        <v>995</v>
      </c>
      <c r="B82" s="507"/>
      <c r="C82" s="501"/>
      <c r="D82" s="501"/>
      <c r="E82" s="501"/>
      <c r="F82" s="502">
        <f>C82-E82</f>
        <v>0</v>
      </c>
    </row>
    <row r="83" spans="1:6" ht="12.75">
      <c r="A83" s="499" t="s">
        <v>996</v>
      </c>
      <c r="B83" s="507"/>
      <c r="C83" s="501"/>
      <c r="D83" s="501"/>
      <c r="E83" s="501"/>
      <c r="F83" s="502">
        <f aca="true" t="shared" si="4" ref="F83:F96">C83-E83</f>
        <v>0</v>
      </c>
    </row>
    <row r="84" spans="1:6" ht="12.75">
      <c r="A84" s="499" t="s">
        <v>997</v>
      </c>
      <c r="B84" s="507"/>
      <c r="C84" s="501"/>
      <c r="D84" s="501"/>
      <c r="E84" s="501"/>
      <c r="F84" s="502">
        <f t="shared" si="4"/>
        <v>0</v>
      </c>
    </row>
    <row r="85" spans="1:6" ht="12.75">
      <c r="A85" s="499" t="s">
        <v>998</v>
      </c>
      <c r="B85" s="507"/>
      <c r="C85" s="501"/>
      <c r="D85" s="501"/>
      <c r="E85" s="501"/>
      <c r="F85" s="502">
        <f t="shared" si="4"/>
        <v>0</v>
      </c>
    </row>
    <row r="86" spans="1:6" ht="12.75">
      <c r="A86" s="499">
        <v>5</v>
      </c>
      <c r="B86" s="500"/>
      <c r="C86" s="501"/>
      <c r="D86" s="501"/>
      <c r="E86" s="501"/>
      <c r="F86" s="502">
        <f t="shared" si="4"/>
        <v>0</v>
      </c>
    </row>
    <row r="87" spans="1:6" ht="12.75">
      <c r="A87" s="499">
        <v>6</v>
      </c>
      <c r="B87" s="500"/>
      <c r="C87" s="501"/>
      <c r="D87" s="501"/>
      <c r="E87" s="501"/>
      <c r="F87" s="502">
        <f t="shared" si="4"/>
        <v>0</v>
      </c>
    </row>
    <row r="88" spans="1:6" ht="12.75">
      <c r="A88" s="499">
        <v>7</v>
      </c>
      <c r="B88" s="500"/>
      <c r="C88" s="501"/>
      <c r="D88" s="501"/>
      <c r="E88" s="501"/>
      <c r="F88" s="502">
        <f t="shared" si="4"/>
        <v>0</v>
      </c>
    </row>
    <row r="89" spans="1:6" ht="12.75">
      <c r="A89" s="499">
        <v>8</v>
      </c>
      <c r="B89" s="500"/>
      <c r="C89" s="501"/>
      <c r="D89" s="501"/>
      <c r="E89" s="501"/>
      <c r="F89" s="502">
        <f t="shared" si="4"/>
        <v>0</v>
      </c>
    </row>
    <row r="90" spans="1:6" ht="12" customHeight="1">
      <c r="A90" s="499">
        <v>9</v>
      </c>
      <c r="B90" s="500"/>
      <c r="C90" s="501"/>
      <c r="D90" s="501"/>
      <c r="E90" s="501"/>
      <c r="F90" s="502">
        <f t="shared" si="4"/>
        <v>0</v>
      </c>
    </row>
    <row r="91" spans="1:6" ht="12.75">
      <c r="A91" s="499">
        <v>10</v>
      </c>
      <c r="B91" s="500"/>
      <c r="C91" s="501"/>
      <c r="D91" s="501"/>
      <c r="E91" s="501"/>
      <c r="F91" s="502">
        <f t="shared" si="4"/>
        <v>0</v>
      </c>
    </row>
    <row r="92" spans="1:6" ht="12.75">
      <c r="A92" s="499">
        <v>11</v>
      </c>
      <c r="B92" s="500"/>
      <c r="C92" s="501"/>
      <c r="D92" s="501"/>
      <c r="E92" s="501"/>
      <c r="F92" s="502">
        <f t="shared" si="4"/>
        <v>0</v>
      </c>
    </row>
    <row r="93" spans="1:6" ht="12.75">
      <c r="A93" s="499">
        <v>12</v>
      </c>
      <c r="B93" s="500"/>
      <c r="C93" s="501"/>
      <c r="D93" s="501"/>
      <c r="E93" s="501"/>
      <c r="F93" s="502">
        <f t="shared" si="4"/>
        <v>0</v>
      </c>
    </row>
    <row r="94" spans="1:6" ht="12.75">
      <c r="A94" s="499">
        <v>13</v>
      </c>
      <c r="B94" s="500"/>
      <c r="C94" s="501"/>
      <c r="D94" s="501"/>
      <c r="E94" s="501"/>
      <c r="F94" s="502">
        <f t="shared" si="4"/>
        <v>0</v>
      </c>
    </row>
    <row r="95" spans="1:6" ht="12" customHeight="1">
      <c r="A95" s="499">
        <v>14</v>
      </c>
      <c r="B95" s="500"/>
      <c r="C95" s="501"/>
      <c r="D95" s="501"/>
      <c r="E95" s="501"/>
      <c r="F95" s="502">
        <f t="shared" si="4"/>
        <v>0</v>
      </c>
    </row>
    <row r="96" spans="1:6" ht="12.75">
      <c r="A96" s="499">
        <v>15</v>
      </c>
      <c r="B96" s="500"/>
      <c r="C96" s="501"/>
      <c r="D96" s="501"/>
      <c r="E96" s="501"/>
      <c r="F96" s="502">
        <f t="shared" si="4"/>
        <v>0</v>
      </c>
    </row>
    <row r="97" spans="1:16" ht="15" customHeight="1">
      <c r="A97" s="503" t="s">
        <v>999</v>
      </c>
      <c r="B97" s="504" t="s">
        <v>1000</v>
      </c>
      <c r="C97" s="498">
        <f>SUM(C82:C96)</f>
        <v>0</v>
      </c>
      <c r="D97" s="498"/>
      <c r="E97" s="498">
        <f>SUM(E82:E96)</f>
        <v>0</v>
      </c>
      <c r="F97" s="505">
        <f>SUM(F82:F96)</f>
        <v>0</v>
      </c>
      <c r="G97" s="506"/>
      <c r="H97" s="506"/>
      <c r="I97" s="506"/>
      <c r="J97" s="506"/>
      <c r="K97" s="506"/>
      <c r="L97" s="506"/>
      <c r="M97" s="506"/>
      <c r="N97" s="506"/>
      <c r="O97" s="506"/>
      <c r="P97" s="506"/>
    </row>
    <row r="98" spans="1:6" ht="15.75" customHeight="1">
      <c r="A98" s="499" t="s">
        <v>1001</v>
      </c>
      <c r="B98" s="507"/>
      <c r="C98" s="498"/>
      <c r="D98" s="498"/>
      <c r="E98" s="498"/>
      <c r="F98" s="505"/>
    </row>
    <row r="99" spans="1:6" ht="12.75">
      <c r="A99" s="499" t="s">
        <v>1002</v>
      </c>
      <c r="B99" s="507"/>
      <c r="C99" s="501"/>
      <c r="D99" s="501"/>
      <c r="E99" s="501"/>
      <c r="F99" s="502">
        <f>C99-E99</f>
        <v>0</v>
      </c>
    </row>
    <row r="100" spans="1:6" ht="12.75">
      <c r="A100" s="499" t="s">
        <v>1003</v>
      </c>
      <c r="B100" s="507"/>
      <c r="C100" s="501"/>
      <c r="D100" s="501"/>
      <c r="E100" s="501"/>
      <c r="F100" s="502">
        <f aca="true" t="shared" si="5" ref="F100:F113">C100-E100</f>
        <v>0</v>
      </c>
    </row>
    <row r="101" spans="1:6" ht="12.75">
      <c r="A101" s="499" t="s">
        <v>1004</v>
      </c>
      <c r="B101" s="507"/>
      <c r="C101" s="501"/>
      <c r="D101" s="501"/>
      <c r="E101" s="501"/>
      <c r="F101" s="502">
        <f t="shared" si="5"/>
        <v>0</v>
      </c>
    </row>
    <row r="102" spans="1:6" ht="12.75">
      <c r="A102" s="499" t="s">
        <v>1005</v>
      </c>
      <c r="B102" s="507"/>
      <c r="C102" s="501"/>
      <c r="D102" s="501"/>
      <c r="E102" s="501"/>
      <c r="F102" s="502">
        <f t="shared" si="5"/>
        <v>0</v>
      </c>
    </row>
    <row r="103" spans="1:6" ht="12.75">
      <c r="A103" s="499">
        <v>5</v>
      </c>
      <c r="B103" s="500"/>
      <c r="C103" s="501"/>
      <c r="D103" s="501"/>
      <c r="E103" s="501"/>
      <c r="F103" s="502">
        <f t="shared" si="5"/>
        <v>0</v>
      </c>
    </row>
    <row r="104" spans="1:6" ht="12.75">
      <c r="A104" s="499">
        <v>6</v>
      </c>
      <c r="B104" s="500"/>
      <c r="C104" s="501"/>
      <c r="D104" s="501"/>
      <c r="E104" s="501"/>
      <c r="F104" s="502">
        <f t="shared" si="5"/>
        <v>0</v>
      </c>
    </row>
    <row r="105" spans="1:6" ht="12.75">
      <c r="A105" s="499">
        <v>7</v>
      </c>
      <c r="B105" s="500"/>
      <c r="C105" s="501"/>
      <c r="D105" s="501"/>
      <c r="E105" s="501"/>
      <c r="F105" s="502">
        <f t="shared" si="5"/>
        <v>0</v>
      </c>
    </row>
    <row r="106" spans="1:6" ht="12.75">
      <c r="A106" s="499">
        <v>8</v>
      </c>
      <c r="B106" s="500"/>
      <c r="C106" s="501"/>
      <c r="D106" s="501"/>
      <c r="E106" s="501"/>
      <c r="F106" s="502">
        <f t="shared" si="5"/>
        <v>0</v>
      </c>
    </row>
    <row r="107" spans="1:6" ht="12" customHeight="1">
      <c r="A107" s="499">
        <v>9</v>
      </c>
      <c r="B107" s="500"/>
      <c r="C107" s="501"/>
      <c r="D107" s="501"/>
      <c r="E107" s="501"/>
      <c r="F107" s="502">
        <f t="shared" si="5"/>
        <v>0</v>
      </c>
    </row>
    <row r="108" spans="1:6" ht="12.75">
      <c r="A108" s="499">
        <v>10</v>
      </c>
      <c r="B108" s="500"/>
      <c r="C108" s="501"/>
      <c r="D108" s="501"/>
      <c r="E108" s="501"/>
      <c r="F108" s="502">
        <f t="shared" si="5"/>
        <v>0</v>
      </c>
    </row>
    <row r="109" spans="1:6" ht="12.75">
      <c r="A109" s="499">
        <v>11</v>
      </c>
      <c r="B109" s="500"/>
      <c r="C109" s="501"/>
      <c r="D109" s="501"/>
      <c r="E109" s="501"/>
      <c r="F109" s="502">
        <f t="shared" si="5"/>
        <v>0</v>
      </c>
    </row>
    <row r="110" spans="1:6" ht="12.75">
      <c r="A110" s="499">
        <v>12</v>
      </c>
      <c r="B110" s="500"/>
      <c r="C110" s="501"/>
      <c r="D110" s="501"/>
      <c r="E110" s="501"/>
      <c r="F110" s="502">
        <f t="shared" si="5"/>
        <v>0</v>
      </c>
    </row>
    <row r="111" spans="1:6" ht="12.75">
      <c r="A111" s="499">
        <v>13</v>
      </c>
      <c r="B111" s="500"/>
      <c r="C111" s="501"/>
      <c r="D111" s="501"/>
      <c r="E111" s="501"/>
      <c r="F111" s="502">
        <f t="shared" si="5"/>
        <v>0</v>
      </c>
    </row>
    <row r="112" spans="1:6" ht="12" customHeight="1">
      <c r="A112" s="499">
        <v>14</v>
      </c>
      <c r="B112" s="500"/>
      <c r="C112" s="501"/>
      <c r="D112" s="501"/>
      <c r="E112" s="501"/>
      <c r="F112" s="502">
        <f t="shared" si="5"/>
        <v>0</v>
      </c>
    </row>
    <row r="113" spans="1:6" ht="12.75">
      <c r="A113" s="499">
        <v>15</v>
      </c>
      <c r="B113" s="500"/>
      <c r="C113" s="501"/>
      <c r="D113" s="501"/>
      <c r="E113" s="501"/>
      <c r="F113" s="502">
        <f t="shared" si="5"/>
        <v>0</v>
      </c>
    </row>
    <row r="114" spans="1:16" ht="11.25" customHeight="1">
      <c r="A114" s="503" t="s">
        <v>1006</v>
      </c>
      <c r="B114" s="504" t="s">
        <v>1007</v>
      </c>
      <c r="C114" s="498">
        <f>SUM(C99:C113)</f>
        <v>0</v>
      </c>
      <c r="D114" s="498"/>
      <c r="E114" s="498">
        <f>SUM(E99:E113)</f>
        <v>0</v>
      </c>
      <c r="F114" s="505">
        <f>SUM(F99:F113)</f>
        <v>0</v>
      </c>
      <c r="G114" s="506"/>
      <c r="H114" s="506"/>
      <c r="I114" s="506"/>
      <c r="J114" s="506"/>
      <c r="K114" s="506"/>
      <c r="L114" s="506"/>
      <c r="M114" s="506"/>
      <c r="N114" s="506"/>
      <c r="O114" s="506"/>
      <c r="P114" s="506"/>
    </row>
    <row r="115" spans="1:6" ht="15" customHeight="1">
      <c r="A115" s="499" t="s">
        <v>1008</v>
      </c>
      <c r="B115" s="507"/>
      <c r="C115" s="498"/>
      <c r="D115" s="498"/>
      <c r="E115" s="498"/>
      <c r="F115" s="505"/>
    </row>
    <row r="116" spans="1:6" ht="12.75">
      <c r="A116" s="499" t="s">
        <v>1009</v>
      </c>
      <c r="B116" s="507"/>
      <c r="C116" s="501"/>
      <c r="D116" s="501"/>
      <c r="E116" s="501"/>
      <c r="F116" s="502">
        <f>C116-E116</f>
        <v>0</v>
      </c>
    </row>
    <row r="117" spans="1:6" ht="12.75">
      <c r="A117" s="499" t="s">
        <v>1010</v>
      </c>
      <c r="B117" s="507"/>
      <c r="C117" s="501"/>
      <c r="D117" s="501"/>
      <c r="E117" s="501"/>
      <c r="F117" s="502">
        <f aca="true" t="shared" si="6" ref="F117:F130">C117-E117</f>
        <v>0</v>
      </c>
    </row>
    <row r="118" spans="1:6" ht="12.75">
      <c r="A118" s="499" t="s">
        <v>1011</v>
      </c>
      <c r="B118" s="507"/>
      <c r="C118" s="501"/>
      <c r="D118" s="501"/>
      <c r="E118" s="501"/>
      <c r="F118" s="502">
        <f t="shared" si="6"/>
        <v>0</v>
      </c>
    </row>
    <row r="119" spans="1:6" ht="12.75">
      <c r="A119" s="499" t="s">
        <v>1012</v>
      </c>
      <c r="B119" s="507"/>
      <c r="C119" s="501"/>
      <c r="D119" s="501"/>
      <c r="E119" s="501"/>
      <c r="F119" s="502">
        <f t="shared" si="6"/>
        <v>0</v>
      </c>
    </row>
    <row r="120" spans="1:6" ht="12.75">
      <c r="A120" s="499">
        <v>5</v>
      </c>
      <c r="B120" s="500"/>
      <c r="C120" s="501"/>
      <c r="D120" s="501"/>
      <c r="E120" s="501"/>
      <c r="F120" s="502">
        <f t="shared" si="6"/>
        <v>0</v>
      </c>
    </row>
    <row r="121" spans="1:6" ht="12.75">
      <c r="A121" s="499">
        <v>6</v>
      </c>
      <c r="B121" s="500"/>
      <c r="C121" s="501"/>
      <c r="D121" s="501"/>
      <c r="E121" s="501"/>
      <c r="F121" s="502">
        <f t="shared" si="6"/>
        <v>0</v>
      </c>
    </row>
    <row r="122" spans="1:6" ht="12.75">
      <c r="A122" s="499">
        <v>7</v>
      </c>
      <c r="B122" s="500"/>
      <c r="C122" s="501"/>
      <c r="D122" s="501"/>
      <c r="E122" s="501"/>
      <c r="F122" s="502">
        <f t="shared" si="6"/>
        <v>0</v>
      </c>
    </row>
    <row r="123" spans="1:6" ht="12.75">
      <c r="A123" s="499">
        <v>8</v>
      </c>
      <c r="B123" s="500"/>
      <c r="C123" s="501"/>
      <c r="D123" s="501"/>
      <c r="E123" s="501"/>
      <c r="F123" s="502">
        <f t="shared" si="6"/>
        <v>0</v>
      </c>
    </row>
    <row r="124" spans="1:6" ht="12" customHeight="1">
      <c r="A124" s="499">
        <v>9</v>
      </c>
      <c r="B124" s="500"/>
      <c r="C124" s="501"/>
      <c r="D124" s="501"/>
      <c r="E124" s="501"/>
      <c r="F124" s="502">
        <f t="shared" si="6"/>
        <v>0</v>
      </c>
    </row>
    <row r="125" spans="1:6" ht="12.75">
      <c r="A125" s="499">
        <v>10</v>
      </c>
      <c r="B125" s="500"/>
      <c r="C125" s="501"/>
      <c r="D125" s="501"/>
      <c r="E125" s="501"/>
      <c r="F125" s="502">
        <f t="shared" si="6"/>
        <v>0</v>
      </c>
    </row>
    <row r="126" spans="1:6" ht="12.75">
      <c r="A126" s="499">
        <v>11</v>
      </c>
      <c r="B126" s="500"/>
      <c r="C126" s="501"/>
      <c r="D126" s="501"/>
      <c r="E126" s="501"/>
      <c r="F126" s="502">
        <f t="shared" si="6"/>
        <v>0</v>
      </c>
    </row>
    <row r="127" spans="1:6" ht="12.75">
      <c r="A127" s="499">
        <v>12</v>
      </c>
      <c r="B127" s="500"/>
      <c r="C127" s="501"/>
      <c r="D127" s="501"/>
      <c r="E127" s="501"/>
      <c r="F127" s="502">
        <f t="shared" si="6"/>
        <v>0</v>
      </c>
    </row>
    <row r="128" spans="1:6" ht="12.75">
      <c r="A128" s="499">
        <v>13</v>
      </c>
      <c r="B128" s="500"/>
      <c r="C128" s="501"/>
      <c r="D128" s="501"/>
      <c r="E128" s="501"/>
      <c r="F128" s="502">
        <f t="shared" si="6"/>
        <v>0</v>
      </c>
    </row>
    <row r="129" spans="1:6" ht="12" customHeight="1">
      <c r="A129" s="499">
        <v>14</v>
      </c>
      <c r="B129" s="500"/>
      <c r="C129" s="501"/>
      <c r="D129" s="501"/>
      <c r="E129" s="501"/>
      <c r="F129" s="502">
        <f t="shared" si="6"/>
        <v>0</v>
      </c>
    </row>
    <row r="130" spans="1:6" ht="12.75">
      <c r="A130" s="499">
        <v>15</v>
      </c>
      <c r="B130" s="500"/>
      <c r="C130" s="501"/>
      <c r="D130" s="501"/>
      <c r="E130" s="501"/>
      <c r="F130" s="502">
        <f t="shared" si="6"/>
        <v>0</v>
      </c>
    </row>
    <row r="131" spans="1:16" ht="15.75" customHeight="1">
      <c r="A131" s="503" t="s">
        <v>1013</v>
      </c>
      <c r="B131" s="504" t="s">
        <v>1014</v>
      </c>
      <c r="C131" s="498">
        <f>SUM(C116:C130)</f>
        <v>0</v>
      </c>
      <c r="D131" s="498"/>
      <c r="E131" s="498">
        <f>SUM(E116:E130)</f>
        <v>0</v>
      </c>
      <c r="F131" s="505">
        <f>SUM(F116:F130)</f>
        <v>0</v>
      </c>
      <c r="G131" s="506"/>
      <c r="H131" s="506"/>
      <c r="I131" s="506"/>
      <c r="J131" s="506"/>
      <c r="K131" s="506"/>
      <c r="L131" s="506"/>
      <c r="M131" s="506"/>
      <c r="N131" s="506"/>
      <c r="O131" s="506"/>
      <c r="P131" s="506"/>
    </row>
    <row r="132" spans="1:6" ht="12.75" customHeight="1">
      <c r="A132" s="499" t="s">
        <v>1015</v>
      </c>
      <c r="B132" s="507"/>
      <c r="C132" s="498"/>
      <c r="D132" s="498"/>
      <c r="E132" s="498"/>
      <c r="F132" s="505"/>
    </row>
    <row r="133" spans="1:6" ht="12.75">
      <c r="A133" s="499" t="s">
        <v>1016</v>
      </c>
      <c r="B133" s="507"/>
      <c r="C133" s="501"/>
      <c r="D133" s="501"/>
      <c r="E133" s="501"/>
      <c r="F133" s="502">
        <f>C133-E133</f>
        <v>0</v>
      </c>
    </row>
    <row r="134" spans="1:6" ht="12.75">
      <c r="A134" s="499" t="s">
        <v>1017</v>
      </c>
      <c r="B134" s="507"/>
      <c r="C134" s="501"/>
      <c r="D134" s="501"/>
      <c r="E134" s="501"/>
      <c r="F134" s="502">
        <f aca="true" t="shared" si="7" ref="F134:F147">C134-E134</f>
        <v>0</v>
      </c>
    </row>
    <row r="135" spans="1:6" ht="12.75">
      <c r="A135" s="499" t="s">
        <v>1018</v>
      </c>
      <c r="B135" s="507"/>
      <c r="C135" s="501"/>
      <c r="D135" s="501"/>
      <c r="E135" s="501"/>
      <c r="F135" s="502">
        <f t="shared" si="7"/>
        <v>0</v>
      </c>
    </row>
    <row r="136" spans="1:6" ht="12.75">
      <c r="A136" s="499" t="s">
        <v>1019</v>
      </c>
      <c r="B136" s="507"/>
      <c r="C136" s="501"/>
      <c r="D136" s="501"/>
      <c r="E136" s="501"/>
      <c r="F136" s="502">
        <f t="shared" si="7"/>
        <v>0</v>
      </c>
    </row>
    <row r="137" spans="1:6" ht="12.75">
      <c r="A137" s="499">
        <v>5</v>
      </c>
      <c r="B137" s="500"/>
      <c r="C137" s="501"/>
      <c r="D137" s="501"/>
      <c r="E137" s="501"/>
      <c r="F137" s="502">
        <f t="shared" si="7"/>
        <v>0</v>
      </c>
    </row>
    <row r="138" spans="1:6" ht="12.75">
      <c r="A138" s="499">
        <v>6</v>
      </c>
      <c r="B138" s="500"/>
      <c r="C138" s="501"/>
      <c r="D138" s="501"/>
      <c r="E138" s="501"/>
      <c r="F138" s="502">
        <f t="shared" si="7"/>
        <v>0</v>
      </c>
    </row>
    <row r="139" spans="1:6" ht="12.75">
      <c r="A139" s="499">
        <v>7</v>
      </c>
      <c r="B139" s="500"/>
      <c r="C139" s="501"/>
      <c r="D139" s="501"/>
      <c r="E139" s="501"/>
      <c r="F139" s="502">
        <f t="shared" si="7"/>
        <v>0</v>
      </c>
    </row>
    <row r="140" spans="1:6" ht="12.75">
      <c r="A140" s="499">
        <v>8</v>
      </c>
      <c r="B140" s="500"/>
      <c r="C140" s="501"/>
      <c r="D140" s="501"/>
      <c r="E140" s="501"/>
      <c r="F140" s="502">
        <f t="shared" si="7"/>
        <v>0</v>
      </c>
    </row>
    <row r="141" spans="1:6" ht="12" customHeight="1">
      <c r="A141" s="499">
        <v>9</v>
      </c>
      <c r="B141" s="500"/>
      <c r="C141" s="501"/>
      <c r="D141" s="501"/>
      <c r="E141" s="501"/>
      <c r="F141" s="502">
        <f t="shared" si="7"/>
        <v>0</v>
      </c>
    </row>
    <row r="142" spans="1:6" ht="12.75">
      <c r="A142" s="499">
        <v>10</v>
      </c>
      <c r="B142" s="500"/>
      <c r="C142" s="501"/>
      <c r="D142" s="501"/>
      <c r="E142" s="501"/>
      <c r="F142" s="502">
        <f t="shared" si="7"/>
        <v>0</v>
      </c>
    </row>
    <row r="143" spans="1:6" ht="12.75">
      <c r="A143" s="499">
        <v>11</v>
      </c>
      <c r="B143" s="500"/>
      <c r="C143" s="501"/>
      <c r="D143" s="501"/>
      <c r="E143" s="501"/>
      <c r="F143" s="502">
        <f t="shared" si="7"/>
        <v>0</v>
      </c>
    </row>
    <row r="144" spans="1:6" ht="12.75">
      <c r="A144" s="499">
        <v>12</v>
      </c>
      <c r="B144" s="500"/>
      <c r="C144" s="501"/>
      <c r="D144" s="501"/>
      <c r="E144" s="501"/>
      <c r="F144" s="502">
        <f t="shared" si="7"/>
        <v>0</v>
      </c>
    </row>
    <row r="145" spans="1:6" ht="12.75">
      <c r="A145" s="499">
        <v>13</v>
      </c>
      <c r="B145" s="500"/>
      <c r="C145" s="501"/>
      <c r="D145" s="501"/>
      <c r="E145" s="501"/>
      <c r="F145" s="502">
        <f t="shared" si="7"/>
        <v>0</v>
      </c>
    </row>
    <row r="146" spans="1:6" ht="12" customHeight="1">
      <c r="A146" s="499">
        <v>14</v>
      </c>
      <c r="B146" s="500"/>
      <c r="C146" s="501"/>
      <c r="D146" s="501"/>
      <c r="E146" s="501"/>
      <c r="F146" s="502">
        <f t="shared" si="7"/>
        <v>0</v>
      </c>
    </row>
    <row r="147" spans="1:6" ht="12.75">
      <c r="A147" s="499">
        <v>15</v>
      </c>
      <c r="B147" s="500"/>
      <c r="C147" s="501"/>
      <c r="D147" s="501"/>
      <c r="E147" s="501"/>
      <c r="F147" s="502">
        <f t="shared" si="7"/>
        <v>0</v>
      </c>
    </row>
    <row r="148" spans="1:16" ht="17.25" customHeight="1">
      <c r="A148" s="503" t="s">
        <v>1020</v>
      </c>
      <c r="B148" s="504" t="s">
        <v>1021</v>
      </c>
      <c r="C148" s="498">
        <f>SUM(C133:C147)</f>
        <v>0</v>
      </c>
      <c r="D148" s="498"/>
      <c r="E148" s="498">
        <f>SUM(E133:E147)</f>
        <v>0</v>
      </c>
      <c r="F148" s="505">
        <f>SUM(F133:F147)</f>
        <v>0</v>
      </c>
      <c r="G148" s="506"/>
      <c r="H148" s="506"/>
      <c r="I148" s="506"/>
      <c r="J148" s="506"/>
      <c r="K148" s="506"/>
      <c r="L148" s="506"/>
      <c r="M148" s="506"/>
      <c r="N148" s="506"/>
      <c r="O148" s="506"/>
      <c r="P148" s="506"/>
    </row>
    <row r="149" spans="1:16" ht="19.5" customHeight="1">
      <c r="A149" s="508" t="s">
        <v>1022</v>
      </c>
      <c r="B149" s="504" t="s">
        <v>1023</v>
      </c>
      <c r="C149" s="498">
        <f>C148+C131+C114+C97</f>
        <v>0</v>
      </c>
      <c r="D149" s="498"/>
      <c r="E149" s="498">
        <f>E148+E131+E114+E97</f>
        <v>0</v>
      </c>
      <c r="F149" s="505">
        <f>F148+F131+F114+F97</f>
        <v>0</v>
      </c>
      <c r="G149" s="506"/>
      <c r="H149" s="506"/>
      <c r="I149" s="506"/>
      <c r="J149" s="506"/>
      <c r="K149" s="506"/>
      <c r="L149" s="506"/>
      <c r="M149" s="506"/>
      <c r="N149" s="506"/>
      <c r="O149" s="506"/>
      <c r="P149" s="506"/>
    </row>
    <row r="150" spans="1:6" ht="19.5" customHeight="1">
      <c r="A150" s="509"/>
      <c r="B150" s="510"/>
      <c r="C150" s="477"/>
      <c r="D150" s="477"/>
      <c r="E150" s="477"/>
      <c r="F150" s="477"/>
    </row>
    <row r="151" spans="1:6" ht="12.75">
      <c r="A151" s="511" t="s">
        <v>1024</v>
      </c>
      <c r="B151" s="512"/>
      <c r="C151" s="563" t="s">
        <v>1025</v>
      </c>
      <c r="D151" s="563"/>
      <c r="E151" s="563"/>
      <c r="F151" s="563"/>
    </row>
    <row r="152" spans="1:6" ht="12.75">
      <c r="A152" s="513"/>
      <c r="B152" s="514"/>
      <c r="C152" s="513"/>
      <c r="D152" s="513"/>
      <c r="E152" s="513"/>
      <c r="F152" s="513"/>
    </row>
    <row r="153" spans="1:6" ht="12.75">
      <c r="A153" s="513"/>
      <c r="B153" s="514"/>
      <c r="C153" s="563" t="s">
        <v>1026</v>
      </c>
      <c r="D153" s="563"/>
      <c r="E153" s="563"/>
      <c r="F153" s="563"/>
    </row>
  </sheetData>
  <sheetProtection sheet="1" objects="1" scenarios="1"/>
  <mergeCells count="6">
    <mergeCell ref="C151:F151"/>
    <mergeCell ref="C153:F153"/>
    <mergeCell ref="A2:F2"/>
    <mergeCell ref="A3:F3"/>
    <mergeCell ref="B5:D5"/>
    <mergeCell ref="B6:C6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2986111111111113" right="0.25" top="0.22013888888888888" bottom="0.5118055555555556" header="0.5118055555555556" footer="0.5118055555555556"/>
  <pageSetup fitToHeight="0"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User</cp:lastModifiedBy>
  <cp:lastPrinted>2004-07-30T07:21:36Z</cp:lastPrinted>
  <dcterms:created xsi:type="dcterms:W3CDTF">2000-06-29T12:02:40Z</dcterms:created>
  <dcterms:modified xsi:type="dcterms:W3CDTF">2004-04-20T07:44:44Z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