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885" windowWidth="15480" windowHeight="8460" activeTab="0"/>
  </bookViews>
  <sheets>
    <sheet name="NAV" sheetId="1" r:id="rId1"/>
    <sheet name="Sheet1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<sst xmlns="http://schemas.openxmlformats.org/spreadsheetml/2006/main" count="224" uniqueCount="126">
  <si>
    <t xml:space="preserve">DATE/TIME </t>
  </si>
  <si>
    <t xml:space="preserve">CUSTOMER  </t>
  </si>
  <si>
    <t xml:space="preserve">ISIN      </t>
  </si>
  <si>
    <t>BALANCE</t>
  </si>
  <si>
    <t>NET ASSETS VALUE</t>
  </si>
  <si>
    <t>Equities</t>
  </si>
  <si>
    <t>DESCRIPTION</t>
  </si>
  <si>
    <t>CCY</t>
  </si>
  <si>
    <t>REVALUATION PRICE</t>
  </si>
  <si>
    <t>AMOUNT (ORIGINAL CCY)</t>
  </si>
  <si>
    <t>Current Accounts</t>
  </si>
  <si>
    <t>I.</t>
  </si>
  <si>
    <t>IV.</t>
  </si>
  <si>
    <t>V.</t>
  </si>
  <si>
    <t>Other assets</t>
  </si>
  <si>
    <t>Asset Type</t>
  </si>
  <si>
    <t>AMOUNT (Revaluated Value) BGN</t>
  </si>
  <si>
    <t>ACCOUNT</t>
  </si>
  <si>
    <t>V. ASSET VALUE (I.+II.+III.+IV.)</t>
  </si>
  <si>
    <t>VI.a</t>
  </si>
  <si>
    <t xml:space="preserve"> Payables</t>
  </si>
  <si>
    <t>TYPE</t>
  </si>
  <si>
    <t>VI.b. LIABILITIES (Fees &amp; Liabilities for Fund costs)</t>
  </si>
  <si>
    <t xml:space="preserve">To </t>
  </si>
  <si>
    <t>type</t>
  </si>
  <si>
    <t>Amount - Daily</t>
  </si>
  <si>
    <t>Amount Total month to date</t>
  </si>
  <si>
    <t>Revaluated Value BGN</t>
  </si>
  <si>
    <t>MRKT CODE</t>
  </si>
  <si>
    <t>ACCRUED INTEREST AMOUNT</t>
  </si>
  <si>
    <t>NAV Report</t>
  </si>
  <si>
    <t>VI. PAYABLES AND LIABILITIES</t>
  </si>
  <si>
    <t>VII. NET ASSET VALUE on T (before Valuation of Investment Notes) (V. - VI.)</t>
  </si>
  <si>
    <t>PENDING TRANSFERS</t>
  </si>
  <si>
    <t>BLOCKED SHARES</t>
  </si>
  <si>
    <t>III.</t>
  </si>
  <si>
    <t>Deposits</t>
  </si>
  <si>
    <t>DOCUMENT</t>
  </si>
  <si>
    <t>START DATE</t>
  </si>
  <si>
    <t>RATE</t>
  </si>
  <si>
    <t>BGN</t>
  </si>
  <si>
    <t>TOTAL PORTFOLIO</t>
  </si>
  <si>
    <t>Depositoy Bank Fees</t>
  </si>
  <si>
    <t>fixed</t>
  </si>
  <si>
    <t>% safekeeping</t>
  </si>
  <si>
    <t>calculations</t>
  </si>
  <si>
    <t>Total</t>
  </si>
  <si>
    <t>In BGN</t>
  </si>
  <si>
    <t>2. Попечителски услуги</t>
  </si>
  <si>
    <t>3. Задължения към ИП</t>
  </si>
  <si>
    <t>4. Други задължения</t>
  </si>
  <si>
    <t>1. Задължения към УД</t>
  </si>
  <si>
    <t>6. Задължения за покупка на дялове</t>
  </si>
  <si>
    <t>VIII. NUMBER OF DF Expat New Europe Stocks UNITS</t>
  </si>
  <si>
    <t>IX. DF Expat New Europe Stocks UNITS VALUE (VII. / VIII.)</t>
  </si>
  <si>
    <t>X. ISSUING COST Issuing Price up to 100,000 BGN</t>
  </si>
  <si>
    <t>X. ISSUING COST Issuing Price from 100,000.01 BGN to 500,000 BGN in %</t>
  </si>
  <si>
    <t>X. ISSUING COST Issuing Price from 500,000.01 BGN to 2,000,000 BGN in %</t>
  </si>
  <si>
    <t>XI. ISSUING PRICE Issuing Price from 100,000.01 BGN to 500,000 BGN</t>
  </si>
  <si>
    <t>XI. ISSUING PRICE Issuing Price from 500,000.01 BGN to 2,000,000 BGN</t>
  </si>
  <si>
    <t>XII. ISSUING COST Issuing Price above 2,000,000.01 BGN in %</t>
  </si>
  <si>
    <t>XIII. ISSUING PRICE Issuing Price above 2,000,000.01 BGN</t>
  </si>
  <si>
    <t>XI. ISSUING PRICE Issuing Price up to 100,000 BGN</t>
  </si>
  <si>
    <t>XIV. REDEMPTION COST Redemption Price % for holdings from 12 to 24 months</t>
  </si>
  <si>
    <t>XIV. REDEMPTION COST Redemption Price % for holdings up to 12 months</t>
  </si>
  <si>
    <t>XV. REDEMPTION PRICE Redemption Price for holdings up to 12 months</t>
  </si>
  <si>
    <t>XV. REDEMPTION PRICE Redemption Price for holdings from 12 to 24 months</t>
  </si>
  <si>
    <t>XIV. REDEMPTION COST Redemption Price % above 24 months</t>
  </si>
  <si>
    <t>XV. REDEMPTION PRICE Redemption Price above 24 months</t>
  </si>
  <si>
    <t>transfers</t>
  </si>
  <si>
    <t>MATURITY DATE</t>
  </si>
  <si>
    <t>5. Задължения за продажба на дялове</t>
  </si>
  <si>
    <t>REVALUATED VALUE (ORG CCY)</t>
  </si>
  <si>
    <t>REVALUATED VALUE (BGN)</t>
  </si>
  <si>
    <t>AMOUNT (ORG CCY)</t>
  </si>
  <si>
    <t>CURRENT VALUE (BGN)</t>
  </si>
  <si>
    <t>REVALUATION PRICE (BGN)</t>
  </si>
  <si>
    <t>AMOUNT (BGN)</t>
  </si>
  <si>
    <t>ДФ Експат Глоубъл Екуитис</t>
  </si>
  <si>
    <t>15/07/2014 г.</t>
  </si>
  <si>
    <t>AD Plastik</t>
  </si>
  <si>
    <t>HRADPLRA0006</t>
  </si>
  <si>
    <t>15.07.2014 Сделки</t>
  </si>
  <si>
    <t>HRK</t>
  </si>
  <si>
    <t>Adris Grupa D.D. Rovinj-Povlastena Dionic</t>
  </si>
  <si>
    <t>HRADRSPA0009</t>
  </si>
  <si>
    <t>Citigroup Inc</t>
  </si>
  <si>
    <t>US1729674242</t>
  </si>
  <si>
    <t>USD</t>
  </si>
  <si>
    <t>Deutsche Bank AG</t>
  </si>
  <si>
    <t>DE0005140008</t>
  </si>
  <si>
    <t>EUR</t>
  </si>
  <si>
    <t>DIC Asset AG</t>
  </si>
  <si>
    <t>DE000A1X3XX4</t>
  </si>
  <si>
    <t>Honda Motor Co Ltd</t>
  </si>
  <si>
    <t>US4381283088</t>
  </si>
  <si>
    <t>Hrvatski Telekom d.d.</t>
  </si>
  <si>
    <t>HRHT00RA0005</t>
  </si>
  <si>
    <t>iShares MSCI BRIC Index Fund</t>
  </si>
  <si>
    <t>US4642866572</t>
  </si>
  <si>
    <t>Pfizer Inc.</t>
  </si>
  <si>
    <t>US7170811035</t>
  </si>
  <si>
    <t>Sanofi-Aventis S.A.</t>
  </si>
  <si>
    <t>FR0000120578</t>
  </si>
  <si>
    <t>SAP AG</t>
  </si>
  <si>
    <t>DE0007164600</t>
  </si>
  <si>
    <t>Sberbank of Russia</t>
  </si>
  <si>
    <t>US80585Y3080</t>
  </si>
  <si>
    <t>Valamar Adria Holding</t>
  </si>
  <si>
    <t>HRKORFRA0007</t>
  </si>
  <si>
    <t>Vukovarski poljoprivredno industrijski ko</t>
  </si>
  <si>
    <t>HRVPIKRA0007</t>
  </si>
  <si>
    <t>Албена АД</t>
  </si>
  <si>
    <t>BG11ALBAAT17</t>
  </si>
  <si>
    <t>15.07.2014 Сделки&amp;Поръчки</t>
  </si>
  <si>
    <t>Експат Бета АДСИЦ</t>
  </si>
  <si>
    <t>BG1100018081</t>
  </si>
  <si>
    <t>24.06.2014 Сделки30</t>
  </si>
  <si>
    <t>BG28BPBI79421078002001</t>
  </si>
  <si>
    <t>BG10BPBI79421478002001</t>
  </si>
  <si>
    <t>BG72BPBI79421178002001</t>
  </si>
  <si>
    <t>Каса 1</t>
  </si>
  <si>
    <t>Вземания по начислени лихви по депозити</t>
  </si>
  <si>
    <t>Вземания по начисл. лихви и дивиденти</t>
  </si>
  <si>
    <t>Разчети по продажба на ценни книжа в сетълмент</t>
  </si>
  <si>
    <t>Вземания по операции с ЦК</t>
  </si>
</sst>
</file>

<file path=xl/styles.xml><?xml version="1.0" encoding="utf-8"?>
<styleSheet xmlns="http://schemas.openxmlformats.org/spreadsheetml/2006/main">
  <numFmts count="6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\ _л_в"/>
    <numFmt numFmtId="189" formatCode="0.00_ ;[Red]\-0.00\ "/>
    <numFmt numFmtId="190" formatCode="#,##0.00_ ;[Red]\-#,##0.00\ "/>
    <numFmt numFmtId="191" formatCode="0.0000"/>
    <numFmt numFmtId="192" formatCode="#,##0.0000"/>
    <numFmt numFmtId="193" formatCode="#,##0.00000000"/>
    <numFmt numFmtId="194" formatCode="#,##0.00000_ ;[Red]\-#,##0.00000\ "/>
    <numFmt numFmtId="195" formatCode="#,##0.0000_ ;[Red]\-#,##0.0000\ "/>
    <numFmt numFmtId="196" formatCode="[$-402]dd\ mmmm\ yyyy\ &quot;г.&quot;"/>
    <numFmt numFmtId="197" formatCode="_-* #,##0.00\ _$_-;\-* #,##0.00\ _$_-;_-* &quot;-&quot;??\ _$_-;_-@_-"/>
    <numFmt numFmtId="198" formatCode="##0.00%"/>
    <numFmt numFmtId="199" formatCode="#\ ##0.000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#&quot; &quot;##0.0000"/>
    <numFmt numFmtId="205" formatCode="#&quot; &quot;##0.00_ ;[Red]\-#&quot; &quot;##0.00\ "/>
    <numFmt numFmtId="206" formatCode="#&quot; &quot;##0.00"/>
    <numFmt numFmtId="207" formatCode="[$-402]dd\ mmmm\ yyyy"/>
    <numFmt numFmtId="208" formatCode="#,##0.000_ ;[Red]\-#,##0.000\ "/>
    <numFmt numFmtId="209" formatCode="#&quot; &quot;##0.000_ ;[Red]\-#&quot; &quot;##0.000\ "/>
    <numFmt numFmtId="210" formatCode="#&quot; &quot;##0.000"/>
    <numFmt numFmtId="211" formatCode="#&quot; &quot;##0.0000_ ;[Red]\-#&quot; &quot;##0.0000\ "/>
    <numFmt numFmtId="212" formatCode="#,##0.000"/>
    <numFmt numFmtId="213" formatCode="#&quot; &quot;##0.00&quot; &quot;&quot; &quot;;[Red]\-#&quot; &quot;##0.00&quot; &quot;&quot; &quot;"/>
    <numFmt numFmtId="214" formatCode="[$-F800]dddd\,&quot; &quot;mmmm&quot; &quot;dd\,&quot; &quot;yyyy"/>
    <numFmt numFmtId="215" formatCode="0.0%"/>
    <numFmt numFmtId="216" formatCode="[$-402]dd\ mmmm\ yyyy\ "/>
    <numFmt numFmtId="217" formatCode="0.0000_ ;[Red]\-0.0000\ "/>
    <numFmt numFmtId="218" formatCode="0.000%"/>
    <numFmt numFmtId="219" formatCode="[$-F800]dddd\,\ mmmm\ dd\,\ yyyy"/>
  </numFmts>
  <fonts count="2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sz val="8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12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medium">
        <color indexed="8"/>
      </bottom>
    </border>
    <border>
      <left style="thin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 style="thin">
        <color indexed="56"/>
      </left>
      <right>
        <color indexed="63"/>
      </right>
      <top style="thin">
        <color indexed="56"/>
      </top>
      <bottom style="thin">
        <color indexed="56"/>
      </bottom>
    </border>
    <border>
      <left>
        <color indexed="63"/>
      </left>
      <right>
        <color indexed="63"/>
      </right>
      <top style="thin">
        <color indexed="56"/>
      </top>
      <bottom style="thin">
        <color indexed="56"/>
      </bottom>
    </border>
    <border>
      <left style="thin"/>
      <right style="thin">
        <color indexed="8"/>
      </right>
      <top style="thin">
        <color indexed="56"/>
      </top>
      <bottom style="thin">
        <color indexed="56"/>
      </bottom>
    </border>
    <border>
      <left>
        <color indexed="63"/>
      </left>
      <right>
        <color indexed="63"/>
      </right>
      <top style="thin">
        <color indexed="56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1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2" fillId="0" borderId="0" xfId="0" applyFont="1" applyAlignment="1">
      <alignment horizontal="left"/>
    </xf>
    <xf numFmtId="188" fontId="22" fillId="0" borderId="0" xfId="0" applyNumberFormat="1" applyFont="1" applyAlignment="1">
      <alignment/>
    </xf>
    <xf numFmtId="218" fontId="22" fillId="0" borderId="0" xfId="152" applyNumberFormat="1" applyFont="1" applyAlignment="1">
      <alignment/>
    </xf>
    <xf numFmtId="14" fontId="22" fillId="17" borderId="0" xfId="0" applyNumberFormat="1" applyFont="1" applyFill="1" applyAlignment="1">
      <alignment horizontal="left"/>
    </xf>
    <xf numFmtId="0" fontId="23" fillId="24" borderId="0" xfId="0" applyFont="1" applyFill="1" applyBorder="1" applyAlignment="1">
      <alignment/>
    </xf>
    <xf numFmtId="0" fontId="22" fillId="24" borderId="0" xfId="0" applyFont="1" applyFill="1" applyBorder="1" applyAlignment="1">
      <alignment horizontal="justify"/>
    </xf>
    <xf numFmtId="0" fontId="22" fillId="24" borderId="0" xfId="0" applyFont="1" applyFill="1" applyBorder="1" applyAlignment="1">
      <alignment horizontal="left"/>
    </xf>
    <xf numFmtId="0" fontId="22" fillId="24" borderId="0" xfId="0" applyFont="1" applyFill="1" applyBorder="1" applyAlignment="1">
      <alignment/>
    </xf>
    <xf numFmtId="188" fontId="22" fillId="24" borderId="0" xfId="0" applyNumberFormat="1" applyFont="1" applyFill="1" applyBorder="1" applyAlignment="1">
      <alignment/>
    </xf>
    <xf numFmtId="0" fontId="22" fillId="20" borderId="10" xfId="0" applyFont="1" applyFill="1" applyBorder="1" applyAlignment="1">
      <alignment horizontal="center" vertical="center" wrapText="1"/>
    </xf>
    <xf numFmtId="188" fontId="22" fillId="20" borderId="10" xfId="0" applyNumberFormat="1" applyFont="1" applyFill="1" applyBorder="1" applyAlignment="1">
      <alignment horizontal="center" vertical="center" wrapText="1"/>
    </xf>
    <xf numFmtId="0" fontId="22" fillId="0" borderId="10" xfId="149" applyFont="1" applyBorder="1">
      <alignment/>
      <protection/>
    </xf>
    <xf numFmtId="0" fontId="22" fillId="0" borderId="10" xfId="0" applyFont="1" applyBorder="1" applyAlignment="1">
      <alignment/>
    </xf>
    <xf numFmtId="0" fontId="24" fillId="0" borderId="10" xfId="0" applyFont="1" applyBorder="1" applyAlignment="1">
      <alignment/>
    </xf>
    <xf numFmtId="195" fontId="22" fillId="0" borderId="10" xfId="0" applyNumberFormat="1" applyFont="1" applyBorder="1" applyAlignment="1">
      <alignment horizontal="right"/>
    </xf>
    <xf numFmtId="0" fontId="22" fillId="25" borderId="10" xfId="0" applyFont="1" applyFill="1" applyBorder="1" applyAlignment="1">
      <alignment horizontal="center" vertical="center" wrapText="1"/>
    </xf>
    <xf numFmtId="192" fontId="24" fillId="0" borderId="10" xfId="0" applyNumberFormat="1" applyFont="1" applyBorder="1" applyAlignment="1">
      <alignment/>
    </xf>
    <xf numFmtId="188" fontId="22" fillId="25" borderId="10" xfId="0" applyNumberFormat="1" applyFont="1" applyFill="1" applyBorder="1" applyAlignment="1">
      <alignment horizontal="right" vertical="center" wrapText="1"/>
    </xf>
    <xf numFmtId="10" fontId="22" fillId="0" borderId="0" xfId="152" applyNumberFormat="1" applyFont="1" applyAlignment="1">
      <alignment horizontal="right"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left"/>
    </xf>
    <xf numFmtId="195" fontId="22" fillId="0" borderId="0" xfId="0" applyNumberFormat="1" applyFont="1" applyBorder="1" applyAlignment="1">
      <alignment horizontal="right"/>
    </xf>
    <xf numFmtId="190" fontId="22" fillId="0" borderId="0" xfId="0" applyNumberFormat="1" applyFont="1" applyBorder="1" applyAlignment="1">
      <alignment horizontal="right"/>
    </xf>
    <xf numFmtId="194" fontId="22" fillId="0" borderId="0" xfId="0" applyNumberFormat="1" applyFont="1" applyBorder="1" applyAlignment="1">
      <alignment horizontal="right"/>
    </xf>
    <xf numFmtId="192" fontId="22" fillId="0" borderId="0" xfId="0" applyNumberFormat="1" applyFont="1" applyBorder="1" applyAlignment="1">
      <alignment/>
    </xf>
    <xf numFmtId="192" fontId="23" fillId="22" borderId="0" xfId="0" applyNumberFormat="1" applyFont="1" applyFill="1" applyBorder="1" applyAlignment="1">
      <alignment horizontal="left"/>
    </xf>
    <xf numFmtId="205" fontId="23" fillId="22" borderId="0" xfId="0" applyNumberFormat="1" applyFont="1" applyFill="1" applyBorder="1" applyAlignment="1">
      <alignment horizontal="right"/>
    </xf>
    <xf numFmtId="0" fontId="23" fillId="0" borderId="0" xfId="0" applyFont="1" applyBorder="1" applyAlignment="1">
      <alignment/>
    </xf>
    <xf numFmtId="193" fontId="22" fillId="0" borderId="0" xfId="0" applyNumberFormat="1" applyFont="1" applyBorder="1" applyAlignment="1">
      <alignment/>
    </xf>
    <xf numFmtId="192" fontId="22" fillId="0" borderId="0" xfId="0" applyNumberFormat="1" applyFont="1" applyAlignment="1">
      <alignment/>
    </xf>
    <xf numFmtId="0" fontId="22" fillId="0" borderId="10" xfId="0" applyFont="1" applyFill="1" applyBorder="1" applyAlignment="1">
      <alignment horizontal="left" wrapText="1"/>
    </xf>
    <xf numFmtId="171" fontId="22" fillId="0" borderId="10" xfId="42" applyFont="1" applyFill="1" applyBorder="1" applyAlignment="1">
      <alignment horizontal="left"/>
    </xf>
    <xf numFmtId="190" fontId="22" fillId="0" borderId="10" xfId="0" applyNumberFormat="1" applyFont="1" applyFill="1" applyBorder="1" applyAlignment="1">
      <alignment horizontal="right"/>
    </xf>
    <xf numFmtId="191" fontId="22" fillId="0" borderId="10" xfId="0" applyNumberFormat="1" applyFont="1" applyFill="1" applyBorder="1" applyAlignment="1">
      <alignment horizontal="right"/>
    </xf>
    <xf numFmtId="4" fontId="22" fillId="0" borderId="10" xfId="0" applyNumberFormat="1" applyFont="1" applyBorder="1" applyAlignment="1">
      <alignment horizontal="right"/>
    </xf>
    <xf numFmtId="4" fontId="22" fillId="0" borderId="10" xfId="0" applyNumberFormat="1" applyFont="1" applyFill="1" applyBorder="1" applyAlignment="1">
      <alignment horizontal="right"/>
    </xf>
    <xf numFmtId="10" fontId="22" fillId="0" borderId="0" xfId="0" applyNumberFormat="1" applyFont="1" applyAlignment="1">
      <alignment horizontal="right"/>
    </xf>
    <xf numFmtId="0" fontId="24" fillId="0" borderId="0" xfId="0" applyFont="1" applyAlignment="1">
      <alignment/>
    </xf>
    <xf numFmtId="190" fontId="22" fillId="0" borderId="11" xfId="0" applyNumberFormat="1" applyFont="1" applyBorder="1" applyAlignment="1">
      <alignment horizontal="left"/>
    </xf>
    <xf numFmtId="191" fontId="22" fillId="0" borderId="0" xfId="0" applyNumberFormat="1" applyFont="1" applyFill="1" applyBorder="1" applyAlignment="1">
      <alignment horizontal="right"/>
    </xf>
    <xf numFmtId="4" fontId="22" fillId="0" borderId="0" xfId="0" applyNumberFormat="1" applyFont="1" applyBorder="1" applyAlignment="1">
      <alignment horizontal="right"/>
    </xf>
    <xf numFmtId="190" fontId="22" fillId="0" borderId="12" xfId="0" applyNumberFormat="1" applyFont="1" applyFill="1" applyBorder="1" applyAlignment="1">
      <alignment horizontal="right"/>
    </xf>
    <xf numFmtId="4" fontId="22" fillId="0" borderId="0" xfId="0" applyNumberFormat="1" applyFont="1" applyFill="1" applyBorder="1" applyAlignment="1">
      <alignment horizontal="right"/>
    </xf>
    <xf numFmtId="0" fontId="24" fillId="0" borderId="10" xfId="66" applyFont="1" applyBorder="1">
      <alignment/>
      <protection/>
    </xf>
    <xf numFmtId="0" fontId="24" fillId="25" borderId="10" xfId="79" applyFont="1" applyFill="1" applyBorder="1">
      <alignment/>
      <protection/>
    </xf>
    <xf numFmtId="192" fontId="22" fillId="0" borderId="10" xfId="0" applyNumberFormat="1" applyFont="1" applyBorder="1" applyAlignment="1">
      <alignment horizontal="right"/>
    </xf>
    <xf numFmtId="190" fontId="22" fillId="0" borderId="0" xfId="0" applyNumberFormat="1" applyFont="1" applyAlignment="1">
      <alignment horizontal="left"/>
    </xf>
    <xf numFmtId="195" fontId="22" fillId="0" borderId="0" xfId="0" applyNumberFormat="1" applyFont="1" applyAlignment="1">
      <alignment horizontal="right"/>
    </xf>
    <xf numFmtId="190" fontId="22" fillId="0" borderId="0" xfId="0" applyNumberFormat="1" applyFont="1" applyAlignment="1">
      <alignment horizontal="right"/>
    </xf>
    <xf numFmtId="194" fontId="22" fillId="0" borderId="0" xfId="0" applyNumberFormat="1" applyFont="1" applyAlignment="1">
      <alignment horizontal="right"/>
    </xf>
    <xf numFmtId="193" fontId="22" fillId="0" borderId="0" xfId="0" applyNumberFormat="1" applyFont="1" applyAlignment="1">
      <alignment/>
    </xf>
    <xf numFmtId="192" fontId="23" fillId="0" borderId="0" xfId="0" applyNumberFormat="1" applyFont="1" applyAlignment="1">
      <alignment horizontal="left"/>
    </xf>
    <xf numFmtId="190" fontId="23" fillId="0" borderId="0" xfId="0" applyNumberFormat="1" applyFont="1" applyFill="1" applyBorder="1" applyAlignment="1">
      <alignment horizontal="right" wrapText="1"/>
    </xf>
    <xf numFmtId="4" fontId="22" fillId="0" borderId="0" xfId="0" applyNumberFormat="1" applyFont="1" applyAlignment="1">
      <alignment/>
    </xf>
    <xf numFmtId="190" fontId="22" fillId="0" borderId="0" xfId="0" applyNumberFormat="1" applyFont="1" applyFill="1" applyBorder="1" applyAlignment="1">
      <alignment/>
    </xf>
    <xf numFmtId="190" fontId="22" fillId="24" borderId="0" xfId="0" applyNumberFormat="1" applyFont="1" applyFill="1" applyBorder="1" applyAlignment="1">
      <alignment horizontal="justify"/>
    </xf>
    <xf numFmtId="190" fontId="22" fillId="24" borderId="0" xfId="0" applyNumberFormat="1" applyFont="1" applyFill="1" applyBorder="1" applyAlignment="1">
      <alignment horizontal="left"/>
    </xf>
    <xf numFmtId="190" fontId="22" fillId="24" borderId="0" xfId="0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/>
    </xf>
    <xf numFmtId="0" fontId="22" fillId="20" borderId="10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right" wrapText="1"/>
    </xf>
    <xf numFmtId="0" fontId="22" fillId="25" borderId="0" xfId="0" applyFont="1" applyFill="1" applyAlignment="1">
      <alignment/>
    </xf>
    <xf numFmtId="0" fontId="22" fillId="25" borderId="10" xfId="0" applyFont="1" applyFill="1" applyBorder="1" applyAlignment="1">
      <alignment horizontal="left" vertical="center" wrapText="1"/>
    </xf>
    <xf numFmtId="214" fontId="22" fillId="25" borderId="10" xfId="0" applyNumberFormat="1" applyFont="1" applyFill="1" applyBorder="1" applyAlignment="1">
      <alignment vertical="center" wrapText="1"/>
    </xf>
    <xf numFmtId="10" fontId="22" fillId="25" borderId="10" xfId="152" applyNumberFormat="1" applyFont="1" applyFill="1" applyBorder="1" applyAlignment="1">
      <alignment horizontal="right" vertical="center" wrapText="1"/>
    </xf>
    <xf numFmtId="4" fontId="22" fillId="25" borderId="10" xfId="0" applyNumberFormat="1" applyFont="1" applyFill="1" applyBorder="1" applyAlignment="1">
      <alignment vertical="center" wrapText="1"/>
    </xf>
    <xf numFmtId="10" fontId="22" fillId="25" borderId="0" xfId="152" applyNumberFormat="1" applyFont="1" applyFill="1" applyBorder="1" applyAlignment="1">
      <alignment horizontal="right" wrapText="1"/>
    </xf>
    <xf numFmtId="218" fontId="22" fillId="25" borderId="0" xfId="152" applyNumberFormat="1" applyFont="1" applyFill="1" applyAlignment="1">
      <alignment/>
    </xf>
    <xf numFmtId="192" fontId="23" fillId="0" borderId="0" xfId="0" applyNumberFormat="1" applyFont="1" applyFill="1" applyBorder="1" applyAlignment="1">
      <alignment horizontal="left"/>
    </xf>
    <xf numFmtId="205" fontId="23" fillId="0" borderId="0" xfId="0" applyNumberFormat="1" applyFont="1" applyFill="1" applyBorder="1" applyAlignment="1">
      <alignment horizontal="right"/>
    </xf>
    <xf numFmtId="10" fontId="22" fillId="0" borderId="0" xfId="152" applyNumberFormat="1" applyFont="1" applyFill="1" applyBorder="1" applyAlignment="1">
      <alignment horizontal="right" wrapText="1"/>
    </xf>
    <xf numFmtId="190" fontId="22" fillId="0" borderId="0" xfId="0" applyNumberFormat="1" applyFont="1" applyFill="1" applyBorder="1" applyAlignment="1">
      <alignment horizontal="right"/>
    </xf>
    <xf numFmtId="49" fontId="22" fillId="0" borderId="10" xfId="0" applyNumberFormat="1" applyFont="1" applyBorder="1" applyAlignment="1">
      <alignment/>
    </xf>
    <xf numFmtId="190" fontId="22" fillId="0" borderId="10" xfId="0" applyNumberFormat="1" applyFont="1" applyBorder="1" applyAlignment="1">
      <alignment horizontal="right"/>
    </xf>
    <xf numFmtId="49" fontId="22" fillId="0" borderId="0" xfId="0" applyNumberFormat="1" applyFont="1" applyBorder="1" applyAlignment="1">
      <alignment/>
    </xf>
    <xf numFmtId="4" fontId="22" fillId="0" borderId="0" xfId="0" applyNumberFormat="1" applyFont="1" applyBorder="1" applyAlignment="1">
      <alignment/>
    </xf>
    <xf numFmtId="190" fontId="22" fillId="0" borderId="0" xfId="0" applyNumberFormat="1" applyFont="1" applyFill="1" applyBorder="1" applyAlignment="1">
      <alignment horizontal="justify"/>
    </xf>
    <xf numFmtId="0" fontId="22" fillId="26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justify" vertical="center" wrapText="1"/>
    </xf>
    <xf numFmtId="0" fontId="22" fillId="0" borderId="10" xfId="0" applyFont="1" applyFill="1" applyBorder="1" applyAlignment="1">
      <alignment horizontal="right" vertical="center" wrapText="1"/>
    </xf>
    <xf numFmtId="4" fontId="22" fillId="0" borderId="10" xfId="0" applyNumberFormat="1" applyFont="1" applyFill="1" applyBorder="1" applyAlignment="1">
      <alignment horizontal="right" vertical="center" wrapText="1"/>
    </xf>
    <xf numFmtId="10" fontId="22" fillId="0" borderId="0" xfId="152" applyNumberFormat="1" applyFont="1" applyBorder="1" applyAlignment="1">
      <alignment horizontal="right"/>
    </xf>
    <xf numFmtId="0" fontId="23" fillId="0" borderId="0" xfId="0" applyFont="1" applyFill="1" applyBorder="1" applyAlignment="1">
      <alignment horizontal="center"/>
    </xf>
    <xf numFmtId="218" fontId="23" fillId="0" borderId="0" xfId="152" applyNumberFormat="1" applyFont="1" applyAlignment="1">
      <alignment/>
    </xf>
    <xf numFmtId="0" fontId="23" fillId="27" borderId="13" xfId="0" applyFont="1" applyFill="1" applyBorder="1" applyAlignment="1">
      <alignment/>
    </xf>
    <xf numFmtId="0" fontId="23" fillId="27" borderId="14" xfId="0" applyFont="1" applyFill="1" applyBorder="1" applyAlignment="1">
      <alignment horizontal="center"/>
    </xf>
    <xf numFmtId="0" fontId="23" fillId="27" borderId="14" xfId="0" applyFont="1" applyFill="1" applyBorder="1" applyAlignment="1">
      <alignment horizontal="justify"/>
    </xf>
    <xf numFmtId="0" fontId="23" fillId="27" borderId="14" xfId="0" applyFont="1" applyFill="1" applyBorder="1" applyAlignment="1">
      <alignment horizontal="left"/>
    </xf>
    <xf numFmtId="4" fontId="23" fillId="28" borderId="10" xfId="0" applyNumberFormat="1" applyFont="1" applyFill="1" applyBorder="1" applyAlignment="1">
      <alignment horizontal="center"/>
    </xf>
    <xf numFmtId="0" fontId="22" fillId="0" borderId="0" xfId="0" applyFont="1" applyBorder="1" applyAlignment="1">
      <alignment horizontal="justify"/>
    </xf>
    <xf numFmtId="188" fontId="22" fillId="0" borderId="0" xfId="0" applyNumberFormat="1" applyFont="1" applyBorder="1" applyAlignment="1">
      <alignment/>
    </xf>
    <xf numFmtId="0" fontId="22" fillId="26" borderId="15" xfId="0" applyFont="1" applyFill="1" applyBorder="1" applyAlignment="1">
      <alignment horizontal="center" vertical="center" wrapText="1"/>
    </xf>
    <xf numFmtId="0" fontId="22" fillId="26" borderId="16" xfId="0" applyFont="1" applyFill="1" applyBorder="1" applyAlignment="1">
      <alignment horizontal="center" vertical="center" wrapText="1"/>
    </xf>
    <xf numFmtId="0" fontId="22" fillId="26" borderId="17" xfId="0" applyFont="1" applyFill="1" applyBorder="1" applyAlignment="1">
      <alignment horizontal="center" vertical="center" wrapText="1"/>
    </xf>
    <xf numFmtId="0" fontId="22" fillId="26" borderId="18" xfId="0" applyFont="1" applyFill="1" applyBorder="1" applyAlignment="1">
      <alignment horizontal="center" vertical="center" wrapText="1"/>
    </xf>
    <xf numFmtId="0" fontId="22" fillId="0" borderId="19" xfId="0" applyFont="1" applyBorder="1" applyAlignment="1">
      <alignment/>
    </xf>
    <xf numFmtId="190" fontId="22" fillId="0" borderId="20" xfId="0" applyNumberFormat="1" applyFont="1" applyBorder="1" applyAlignment="1">
      <alignment horizontal="right"/>
    </xf>
    <xf numFmtId="190" fontId="22" fillId="0" borderId="21" xfId="0" applyNumberFormat="1" applyFont="1" applyBorder="1" applyAlignment="1">
      <alignment horizontal="right"/>
    </xf>
    <xf numFmtId="0" fontId="22" fillId="0" borderId="22" xfId="0" applyFont="1" applyBorder="1" applyAlignment="1">
      <alignment/>
    </xf>
    <xf numFmtId="190" fontId="22" fillId="0" borderId="23" xfId="0" applyNumberFormat="1" applyFont="1" applyBorder="1" applyAlignment="1">
      <alignment horizontal="right"/>
    </xf>
    <xf numFmtId="0" fontId="22" fillId="0" borderId="24" xfId="0" applyFont="1" applyBorder="1" applyAlignment="1">
      <alignment/>
    </xf>
    <xf numFmtId="190" fontId="22" fillId="0" borderId="25" xfId="0" applyNumberFormat="1" applyFont="1" applyBorder="1" applyAlignment="1">
      <alignment horizontal="right"/>
    </xf>
    <xf numFmtId="190" fontId="22" fillId="0" borderId="26" xfId="0" applyNumberFormat="1" applyFont="1" applyBorder="1" applyAlignment="1">
      <alignment horizontal="right"/>
    </xf>
    <xf numFmtId="0" fontId="22" fillId="26" borderId="27" xfId="0" applyFont="1" applyFill="1" applyBorder="1" applyAlignment="1">
      <alignment horizontal="justify" vertical="center" wrapText="1"/>
    </xf>
    <xf numFmtId="0" fontId="22" fillId="26" borderId="28" xfId="0" applyFont="1" applyFill="1" applyBorder="1" applyAlignment="1">
      <alignment horizontal="justify" vertical="center" wrapText="1"/>
    </xf>
    <xf numFmtId="0" fontId="22" fillId="26" borderId="28" xfId="0" applyFont="1" applyFill="1" applyBorder="1" applyAlignment="1">
      <alignment horizontal="left" vertical="center" wrapText="1"/>
    </xf>
    <xf numFmtId="0" fontId="22" fillId="26" borderId="28" xfId="0" applyFont="1" applyFill="1" applyBorder="1" applyAlignment="1">
      <alignment horizontal="right" vertical="center" wrapText="1"/>
    </xf>
    <xf numFmtId="188" fontId="22" fillId="26" borderId="29" xfId="0" applyNumberFormat="1" applyFont="1" applyFill="1" applyBorder="1" applyAlignment="1">
      <alignment horizontal="right" vertical="center" wrapText="1"/>
    </xf>
    <xf numFmtId="0" fontId="22" fillId="0" borderId="30" xfId="0" applyFont="1" applyBorder="1" applyAlignment="1">
      <alignment/>
    </xf>
    <xf numFmtId="0" fontId="22" fillId="0" borderId="31" xfId="0" applyFont="1" applyBorder="1" applyAlignment="1">
      <alignment/>
    </xf>
    <xf numFmtId="0" fontId="22" fillId="0" borderId="31" xfId="0" applyFont="1" applyBorder="1" applyAlignment="1">
      <alignment horizontal="left"/>
    </xf>
    <xf numFmtId="4" fontId="22" fillId="0" borderId="31" xfId="0" applyNumberFormat="1" applyFont="1" applyBorder="1" applyAlignment="1">
      <alignment/>
    </xf>
    <xf numFmtId="192" fontId="22" fillId="0" borderId="31" xfId="0" applyNumberFormat="1" applyFont="1" applyBorder="1" applyAlignment="1">
      <alignment/>
    </xf>
    <xf numFmtId="4" fontId="22" fillId="0" borderId="32" xfId="0" applyNumberFormat="1" applyFont="1" applyBorder="1" applyAlignment="1">
      <alignment/>
    </xf>
    <xf numFmtId="0" fontId="22" fillId="0" borderId="33" xfId="0" applyFont="1" applyBorder="1" applyAlignment="1">
      <alignment/>
    </xf>
    <xf numFmtId="0" fontId="22" fillId="0" borderId="10" xfId="0" applyFont="1" applyBorder="1" applyAlignment="1">
      <alignment horizontal="left"/>
    </xf>
    <xf numFmtId="4" fontId="22" fillId="0" borderId="10" xfId="0" applyNumberFormat="1" applyFont="1" applyBorder="1" applyAlignment="1">
      <alignment/>
    </xf>
    <xf numFmtId="192" fontId="22" fillId="0" borderId="10" xfId="0" applyNumberFormat="1" applyFont="1" applyBorder="1" applyAlignment="1">
      <alignment/>
    </xf>
    <xf numFmtId="4" fontId="22" fillId="0" borderId="34" xfId="0" applyNumberFormat="1" applyFont="1" applyBorder="1" applyAlignment="1">
      <alignment/>
    </xf>
    <xf numFmtId="0" fontId="22" fillId="0" borderId="35" xfId="0" applyFont="1" applyBorder="1" applyAlignment="1">
      <alignment/>
    </xf>
    <xf numFmtId="0" fontId="22" fillId="0" borderId="36" xfId="0" applyFont="1" applyBorder="1" applyAlignment="1">
      <alignment/>
    </xf>
    <xf numFmtId="0" fontId="22" fillId="0" borderId="36" xfId="0" applyFont="1" applyBorder="1" applyAlignment="1">
      <alignment horizontal="left"/>
    </xf>
    <xf numFmtId="4" fontId="22" fillId="0" borderId="36" xfId="0" applyNumberFormat="1" applyFont="1" applyBorder="1" applyAlignment="1">
      <alignment/>
    </xf>
    <xf numFmtId="192" fontId="22" fillId="0" borderId="36" xfId="0" applyNumberFormat="1" applyFont="1" applyBorder="1" applyAlignment="1">
      <alignment/>
    </xf>
    <xf numFmtId="4" fontId="22" fillId="0" borderId="37" xfId="0" applyNumberFormat="1" applyFont="1" applyBorder="1" applyAlignment="1">
      <alignment/>
    </xf>
    <xf numFmtId="0" fontId="23" fillId="27" borderId="38" xfId="0" applyFont="1" applyFill="1" applyBorder="1" applyAlignment="1">
      <alignment/>
    </xf>
    <xf numFmtId="0" fontId="22" fillId="27" borderId="39" xfId="0" applyFont="1" applyFill="1" applyBorder="1" applyAlignment="1">
      <alignment horizontal="center"/>
    </xf>
    <xf numFmtId="0" fontId="22" fillId="27" borderId="39" xfId="0" applyFont="1" applyFill="1" applyBorder="1" applyAlignment="1">
      <alignment horizontal="justify"/>
    </xf>
    <xf numFmtId="4" fontId="23" fillId="27" borderId="39" xfId="0" applyNumberFormat="1" applyFont="1" applyFill="1" applyBorder="1" applyAlignment="1">
      <alignment horizontal="center"/>
    </xf>
    <xf numFmtId="4" fontId="23" fillId="27" borderId="39" xfId="0" applyNumberFormat="1" applyFont="1" applyFill="1" applyBorder="1" applyAlignment="1">
      <alignment horizontal="right"/>
    </xf>
    <xf numFmtId="4" fontId="23" fillId="28" borderId="40" xfId="0" applyNumberFormat="1" applyFont="1" applyFill="1" applyBorder="1" applyAlignment="1">
      <alignment horizontal="right"/>
    </xf>
    <xf numFmtId="0" fontId="23" fillId="0" borderId="0" xfId="0" applyFont="1" applyFill="1" applyBorder="1" applyAlignment="1">
      <alignment/>
    </xf>
    <xf numFmtId="0" fontId="22" fillId="0" borderId="41" xfId="0" applyFont="1" applyFill="1" applyBorder="1" applyAlignment="1">
      <alignment horizontal="center"/>
    </xf>
    <xf numFmtId="0" fontId="22" fillId="0" borderId="41" xfId="0" applyFont="1" applyFill="1" applyBorder="1" applyAlignment="1">
      <alignment horizontal="justify"/>
    </xf>
    <xf numFmtId="4" fontId="23" fillId="0" borderId="0" xfId="0" applyNumberFormat="1" applyFont="1" applyFill="1" applyBorder="1" applyAlignment="1">
      <alignment horizontal="center"/>
    </xf>
    <xf numFmtId="4" fontId="23" fillId="0" borderId="41" xfId="0" applyNumberFormat="1" applyFont="1" applyFill="1" applyBorder="1" applyAlignment="1">
      <alignment horizontal="right"/>
    </xf>
    <xf numFmtId="0" fontId="23" fillId="29" borderId="42" xfId="0" applyFont="1" applyFill="1" applyBorder="1" applyAlignment="1">
      <alignment horizontal="left"/>
    </xf>
    <xf numFmtId="0" fontId="23" fillId="29" borderId="43" xfId="0" applyFont="1" applyFill="1" applyBorder="1" applyAlignment="1">
      <alignment horizontal="left"/>
    </xf>
    <xf numFmtId="4" fontId="23" fillId="29" borderId="43" xfId="0" applyNumberFormat="1" applyFont="1" applyFill="1" applyBorder="1" applyAlignment="1">
      <alignment horizontal="right"/>
    </xf>
    <xf numFmtId="206" fontId="23" fillId="29" borderId="29" xfId="0" applyNumberFormat="1" applyFont="1" applyFill="1" applyBorder="1" applyAlignment="1">
      <alignment horizontal="right"/>
    </xf>
    <xf numFmtId="0" fontId="23" fillId="25" borderId="44" xfId="0" applyFont="1" applyFill="1" applyBorder="1" applyAlignment="1">
      <alignment horizontal="left"/>
    </xf>
    <xf numFmtId="0" fontId="23" fillId="25" borderId="45" xfId="0" applyFont="1" applyFill="1" applyBorder="1" applyAlignment="1">
      <alignment horizontal="left"/>
    </xf>
    <xf numFmtId="192" fontId="23" fillId="25" borderId="45" xfId="0" applyNumberFormat="1" applyFont="1" applyFill="1" applyBorder="1" applyAlignment="1">
      <alignment horizontal="right"/>
    </xf>
    <xf numFmtId="192" fontId="25" fillId="0" borderId="46" xfId="0" applyNumberFormat="1" applyFont="1" applyFill="1" applyBorder="1" applyAlignment="1">
      <alignment horizontal="right"/>
    </xf>
    <xf numFmtId="4" fontId="23" fillId="29" borderId="47" xfId="0" applyNumberFormat="1" applyFont="1" applyFill="1" applyBorder="1" applyAlignment="1">
      <alignment horizontal="left"/>
    </xf>
    <xf numFmtId="4" fontId="23" fillId="29" borderId="45" xfId="0" applyNumberFormat="1" applyFont="1" applyFill="1" applyBorder="1" applyAlignment="1">
      <alignment horizontal="center"/>
    </xf>
    <xf numFmtId="192" fontId="23" fillId="29" borderId="48" xfId="0" applyNumberFormat="1" applyFont="1" applyFill="1" applyBorder="1" applyAlignment="1">
      <alignment horizontal="right"/>
    </xf>
    <xf numFmtId="0" fontId="23" fillId="0" borderId="49" xfId="0" applyFont="1" applyFill="1" applyBorder="1" applyAlignment="1">
      <alignment horizontal="left"/>
    </xf>
    <xf numFmtId="0" fontId="23" fillId="0" borderId="50" xfId="0" applyFont="1" applyFill="1" applyBorder="1" applyAlignment="1">
      <alignment horizontal="left"/>
    </xf>
    <xf numFmtId="198" fontId="23" fillId="0" borderId="51" xfId="152" applyNumberFormat="1" applyFont="1" applyFill="1" applyBorder="1" applyAlignment="1" applyProtection="1">
      <alignment horizontal="right"/>
      <protection/>
    </xf>
    <xf numFmtId="0" fontId="23" fillId="20" borderId="30" xfId="0" applyFont="1" applyFill="1" applyBorder="1" applyAlignment="1">
      <alignment horizontal="left"/>
    </xf>
    <xf numFmtId="0" fontId="23" fillId="20" borderId="52" xfId="0" applyFont="1" applyFill="1" applyBorder="1" applyAlignment="1">
      <alignment horizontal="left"/>
    </xf>
    <xf numFmtId="199" fontId="23" fillId="20" borderId="53" xfId="152" applyNumberFormat="1" applyFont="1" applyFill="1" applyBorder="1" applyAlignment="1" applyProtection="1">
      <alignment horizontal="right"/>
      <protection/>
    </xf>
    <xf numFmtId="4" fontId="23" fillId="0" borderId="49" xfId="0" applyNumberFormat="1" applyFont="1" applyFill="1" applyBorder="1" applyAlignment="1">
      <alignment horizontal="left"/>
    </xf>
    <xf numFmtId="4" fontId="23" fillId="0" borderId="50" xfId="0" applyNumberFormat="1" applyFont="1" applyFill="1" applyBorder="1" applyAlignment="1">
      <alignment horizontal="left"/>
    </xf>
    <xf numFmtId="198" fontId="23" fillId="0" borderId="51" xfId="0" applyNumberFormat="1" applyFont="1" applyFill="1" applyBorder="1" applyAlignment="1">
      <alignment horizontal="right"/>
    </xf>
    <xf numFmtId="4" fontId="23" fillId="20" borderId="30" xfId="0" applyNumberFormat="1" applyFont="1" applyFill="1" applyBorder="1" applyAlignment="1">
      <alignment horizontal="left"/>
    </xf>
    <xf numFmtId="4" fontId="23" fillId="20" borderId="52" xfId="0" applyNumberFormat="1" applyFont="1" applyFill="1" applyBorder="1" applyAlignment="1">
      <alignment horizontal="left"/>
    </xf>
    <xf numFmtId="199" fontId="23" fillId="20" borderId="53" xfId="0" applyNumberFormat="1" applyFont="1" applyFill="1" applyBorder="1" applyAlignment="1">
      <alignment horizontal="right"/>
    </xf>
    <xf numFmtId="0" fontId="23" fillId="0" borderId="49" xfId="0" applyNumberFormat="1" applyFont="1" applyFill="1" applyBorder="1" applyAlignment="1">
      <alignment horizontal="left"/>
    </xf>
    <xf numFmtId="0" fontId="23" fillId="0" borderId="50" xfId="0" applyNumberFormat="1" applyFont="1" applyFill="1" applyBorder="1" applyAlignment="1">
      <alignment horizontal="left"/>
    </xf>
    <xf numFmtId="0" fontId="23" fillId="20" borderId="30" xfId="0" applyNumberFormat="1" applyFont="1" applyFill="1" applyBorder="1" applyAlignment="1">
      <alignment horizontal="left"/>
    </xf>
    <xf numFmtId="0" fontId="23" fillId="20" borderId="52" xfId="0" applyNumberFormat="1" applyFont="1" applyFill="1" applyBorder="1" applyAlignment="1">
      <alignment horizontal="left"/>
    </xf>
    <xf numFmtId="190" fontId="22" fillId="0" borderId="0" xfId="0" applyNumberFormat="1" applyFont="1" applyAlignment="1">
      <alignment/>
    </xf>
    <xf numFmtId="189" fontId="22" fillId="0" borderId="0" xfId="0" applyNumberFormat="1" applyFont="1" applyAlignment="1">
      <alignment/>
    </xf>
    <xf numFmtId="189" fontId="22" fillId="0" borderId="0" xfId="0" applyNumberFormat="1" applyFont="1" applyAlignment="1">
      <alignment horizontal="left"/>
    </xf>
    <xf numFmtId="0" fontId="23" fillId="0" borderId="0" xfId="0" applyFont="1" applyAlignment="1">
      <alignment horizontal="left"/>
    </xf>
    <xf numFmtId="190" fontId="22" fillId="0" borderId="20" xfId="0" applyNumberFormat="1" applyFont="1" applyBorder="1" applyAlignment="1">
      <alignment horizontal="center"/>
    </xf>
    <xf numFmtId="190" fontId="22" fillId="0" borderId="10" xfId="0" applyNumberFormat="1" applyFont="1" applyBorder="1" applyAlignment="1">
      <alignment horizontal="center"/>
    </xf>
    <xf numFmtId="190" fontId="22" fillId="0" borderId="25" xfId="0" applyNumberFormat="1" applyFont="1" applyBorder="1" applyAlignment="1">
      <alignment horizontal="center"/>
    </xf>
  </cellXfs>
  <cellStyles count="1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omma 6" xfId="48"/>
    <cellStyle name="Currency" xfId="49"/>
    <cellStyle name="Currency [0]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rmal 12" xfId="62"/>
    <cellStyle name="Normal 16" xfId="63"/>
    <cellStyle name="Normal 17" xfId="64"/>
    <cellStyle name="Normal 18" xfId="65"/>
    <cellStyle name="Normal 19" xfId="66"/>
    <cellStyle name="Normal 2" xfId="67"/>
    <cellStyle name="Normal 20" xfId="68"/>
    <cellStyle name="Normal 21" xfId="69"/>
    <cellStyle name="Normal 23" xfId="70"/>
    <cellStyle name="Normal 24" xfId="71"/>
    <cellStyle name="Normal 25" xfId="72"/>
    <cellStyle name="Normal 28" xfId="73"/>
    <cellStyle name="Normal 28 2" xfId="74"/>
    <cellStyle name="Normal 28 3" xfId="75"/>
    <cellStyle name="Normal 28 4" xfId="76"/>
    <cellStyle name="Normal 28 5" xfId="77"/>
    <cellStyle name="Normal 28 6" xfId="78"/>
    <cellStyle name="Normal 29" xfId="79"/>
    <cellStyle name="Normal 29 2" xfId="80"/>
    <cellStyle name="Normal 29 3" xfId="81"/>
    <cellStyle name="Normal 3" xfId="82"/>
    <cellStyle name="Normal 31" xfId="83"/>
    <cellStyle name="Normal 31 2" xfId="84"/>
    <cellStyle name="Normal 31 3" xfId="85"/>
    <cellStyle name="Normal 31 4" xfId="86"/>
    <cellStyle name="Normal 31 5" xfId="87"/>
    <cellStyle name="Normal 31 6" xfId="88"/>
    <cellStyle name="Normal 35" xfId="89"/>
    <cellStyle name="Normal 36" xfId="90"/>
    <cellStyle name="Normal 40" xfId="91"/>
    <cellStyle name="Normal 41" xfId="92"/>
    <cellStyle name="Normal 42" xfId="93"/>
    <cellStyle name="Normal 43" xfId="94"/>
    <cellStyle name="Normal 46" xfId="95"/>
    <cellStyle name="Normal 47" xfId="96"/>
    <cellStyle name="Normal 48" xfId="97"/>
    <cellStyle name="Normal 49" xfId="98"/>
    <cellStyle name="Normal 50" xfId="99"/>
    <cellStyle name="Normal 51" xfId="100"/>
    <cellStyle name="Normal 52" xfId="101"/>
    <cellStyle name="Normal 53" xfId="102"/>
    <cellStyle name="Normal 54" xfId="103"/>
    <cellStyle name="Normal 55" xfId="104"/>
    <cellStyle name="Normal 56" xfId="105"/>
    <cellStyle name="Normal 57" xfId="106"/>
    <cellStyle name="Normal 58" xfId="107"/>
    <cellStyle name="Normal 59" xfId="108"/>
    <cellStyle name="Normal 60" xfId="109"/>
    <cellStyle name="Normal 61" xfId="110"/>
    <cellStyle name="Normal 64" xfId="111"/>
    <cellStyle name="Normal 64 2" xfId="112"/>
    <cellStyle name="Normal 64 3" xfId="113"/>
    <cellStyle name="Normal 64 4" xfId="114"/>
    <cellStyle name="Normal 64 5" xfId="115"/>
    <cellStyle name="Normal 64 6" xfId="116"/>
    <cellStyle name="Normal 65" xfId="117"/>
    <cellStyle name="Normal 65 2" xfId="118"/>
    <cellStyle name="Normal 65 3" xfId="119"/>
    <cellStyle name="Normal 66" xfId="120"/>
    <cellStyle name="Normal 67" xfId="121"/>
    <cellStyle name="Normal 68" xfId="122"/>
    <cellStyle name="Normal 69" xfId="123"/>
    <cellStyle name="Normal 7" xfId="124"/>
    <cellStyle name="Normal 70" xfId="125"/>
    <cellStyle name="Normal 71" xfId="126"/>
    <cellStyle name="Normal 72" xfId="127"/>
    <cellStyle name="Normal 73" xfId="128"/>
    <cellStyle name="Normal 74" xfId="129"/>
    <cellStyle name="Normal 75" xfId="130"/>
    <cellStyle name="Normal 76" xfId="131"/>
    <cellStyle name="Normal 77" xfId="132"/>
    <cellStyle name="Normal 78" xfId="133"/>
    <cellStyle name="Normal 79" xfId="134"/>
    <cellStyle name="Normal 80" xfId="135"/>
    <cellStyle name="Normal 81" xfId="136"/>
    <cellStyle name="Normal 82" xfId="137"/>
    <cellStyle name="Normal 86" xfId="138"/>
    <cellStyle name="Normal 87" xfId="139"/>
    <cellStyle name="Normal 88" xfId="140"/>
    <cellStyle name="Normal 89" xfId="141"/>
    <cellStyle name="Normal 90" xfId="142"/>
    <cellStyle name="Normal 91" xfId="143"/>
    <cellStyle name="Normal 93" xfId="144"/>
    <cellStyle name="Normal 94" xfId="145"/>
    <cellStyle name="Normal 95" xfId="146"/>
    <cellStyle name="Normal 97" xfId="147"/>
    <cellStyle name="Normal 98" xfId="148"/>
    <cellStyle name="Normal_issues_reportsT_2007" xfId="149"/>
    <cellStyle name="Note" xfId="150"/>
    <cellStyle name="Output" xfId="151"/>
    <cellStyle name="Percent" xfId="152"/>
    <cellStyle name="Title" xfId="153"/>
    <cellStyle name="Total" xfId="154"/>
    <cellStyle name="Warning Text" xfId="155"/>
  </cellStyles>
  <dxfs count="3">
    <dxf>
      <font>
        <b/>
        <i val="0"/>
      </font>
      <fill>
        <patternFill>
          <bgColor indexed="10"/>
        </patternFill>
      </fill>
    </dxf>
    <dxf>
      <fill>
        <patternFill>
          <bgColor indexed="43"/>
        </patternFill>
      </fill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82</xdr:row>
      <xdr:rowOff>0</xdr:rowOff>
    </xdr:from>
    <xdr:to>
      <xdr:col>7</xdr:col>
      <xdr:colOff>590550</xdr:colOff>
      <xdr:row>82</xdr:row>
      <xdr:rowOff>0</xdr:rowOff>
    </xdr:to>
    <xdr:sp macro="[1]!TextBox5_Click">
      <xdr:nvSpPr>
        <xdr:cNvPr id="1" name="Text Box 1"/>
        <xdr:cNvSpPr txBox="1">
          <a:spLocks noChangeArrowheads="1"/>
        </xdr:cNvSpPr>
      </xdr:nvSpPr>
      <xdr:spPr>
        <a:xfrm>
          <a:off x="10125075" y="15144750"/>
          <a:ext cx="2000250" cy="0"/>
        </a:xfrm>
        <a:prstGeom prst="rect">
          <a:avLst/>
        </a:prstGeom>
        <a:solidFill>
          <a:srgbClr val="CCFFCC"/>
        </a:solidFill>
        <a:ln w="12700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FILL palikanrate1.xls</a:t>
          </a:r>
        </a:p>
      </xdr:txBody>
    </xdr:sp>
    <xdr:clientData/>
  </xdr:twoCellAnchor>
  <xdr:twoCellAnchor>
    <xdr:from>
      <xdr:col>6</xdr:col>
      <xdr:colOff>19050</xdr:colOff>
      <xdr:row>82</xdr:row>
      <xdr:rowOff>0</xdr:rowOff>
    </xdr:from>
    <xdr:to>
      <xdr:col>7</xdr:col>
      <xdr:colOff>590550</xdr:colOff>
      <xdr:row>82</xdr:row>
      <xdr:rowOff>0</xdr:rowOff>
    </xdr:to>
    <xdr:sp macro="[1]!TextBox5_Click">
      <xdr:nvSpPr>
        <xdr:cNvPr id="2" name="Text Box 2"/>
        <xdr:cNvSpPr txBox="1">
          <a:spLocks noChangeArrowheads="1"/>
        </xdr:cNvSpPr>
      </xdr:nvSpPr>
      <xdr:spPr>
        <a:xfrm>
          <a:off x="10125075" y="15144750"/>
          <a:ext cx="2000250" cy="0"/>
        </a:xfrm>
        <a:prstGeom prst="rect">
          <a:avLst/>
        </a:prstGeom>
        <a:solidFill>
          <a:srgbClr val="CCFFCC"/>
        </a:solidFill>
        <a:ln w="12700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FILL palikanrate1.xls</a:t>
          </a:r>
        </a:p>
      </xdr:txBody>
    </xdr:sp>
    <xdr:clientData/>
  </xdr:twoCellAnchor>
  <xdr:twoCellAnchor>
    <xdr:from>
      <xdr:col>6</xdr:col>
      <xdr:colOff>19050</xdr:colOff>
      <xdr:row>82</xdr:row>
      <xdr:rowOff>0</xdr:rowOff>
    </xdr:from>
    <xdr:to>
      <xdr:col>7</xdr:col>
      <xdr:colOff>590550</xdr:colOff>
      <xdr:row>82</xdr:row>
      <xdr:rowOff>0</xdr:rowOff>
    </xdr:to>
    <xdr:sp macro="[1]!TextBox5_Click">
      <xdr:nvSpPr>
        <xdr:cNvPr id="3" name="Text Box 3"/>
        <xdr:cNvSpPr txBox="1">
          <a:spLocks noChangeArrowheads="1"/>
        </xdr:cNvSpPr>
      </xdr:nvSpPr>
      <xdr:spPr>
        <a:xfrm>
          <a:off x="10125075" y="15144750"/>
          <a:ext cx="2000250" cy="0"/>
        </a:xfrm>
        <a:prstGeom prst="rect">
          <a:avLst/>
        </a:prstGeom>
        <a:solidFill>
          <a:srgbClr val="CCFFCC"/>
        </a:solidFill>
        <a:ln w="12700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FILL palikanrate1.xls</a:t>
          </a:r>
        </a:p>
      </xdr:txBody>
    </xdr:sp>
    <xdr:clientData/>
  </xdr:twoCellAnchor>
  <xdr:twoCellAnchor>
    <xdr:from>
      <xdr:col>6</xdr:col>
      <xdr:colOff>19050</xdr:colOff>
      <xdr:row>82</xdr:row>
      <xdr:rowOff>0</xdr:rowOff>
    </xdr:from>
    <xdr:to>
      <xdr:col>7</xdr:col>
      <xdr:colOff>590550</xdr:colOff>
      <xdr:row>82</xdr:row>
      <xdr:rowOff>0</xdr:rowOff>
    </xdr:to>
    <xdr:sp macro="[1]!TextBox5_Click">
      <xdr:nvSpPr>
        <xdr:cNvPr id="4" name="Text Box 4"/>
        <xdr:cNvSpPr txBox="1">
          <a:spLocks noChangeArrowheads="1"/>
        </xdr:cNvSpPr>
      </xdr:nvSpPr>
      <xdr:spPr>
        <a:xfrm>
          <a:off x="10125075" y="15144750"/>
          <a:ext cx="2000250" cy="0"/>
        </a:xfrm>
        <a:prstGeom prst="rect">
          <a:avLst/>
        </a:prstGeom>
        <a:solidFill>
          <a:srgbClr val="CCFFCC"/>
        </a:solidFill>
        <a:ln w="12700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FILL palikanrate1.xls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-econel2\ud\Documents%20and%20Settings\N539336\Local%20Settings\Temporary%20Internet%20Files\OLKC0\EQUTY%20NAV%2006%2005%2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V"/>
      <sheetName val="EQUTY NAV 06 05 4"/>
    </sheetNames>
    <definedNames>
      <definedName name="TextBox5_Click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im.ganev@kd-group.bg" TargetMode="External" /><Relationship Id="rId2" Type="http://schemas.openxmlformats.org/officeDocument/2006/relationships/hyperlink" Target="http://www.sopharma.com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48"/>
  <sheetViews>
    <sheetView showGridLines="0" tabSelected="1" zoomScale="70" zoomScaleNormal="70" zoomScaleSheetLayoutView="55" zoomScalePageLayoutView="0" workbookViewId="0" topLeftCell="A1">
      <selection activeCell="A3" sqref="A3"/>
    </sheetView>
  </sheetViews>
  <sheetFormatPr defaultColWidth="9.140625" defaultRowHeight="12.75"/>
  <cols>
    <col min="1" max="1" width="5.140625" style="1" customWidth="1"/>
    <col min="2" max="2" width="57.00390625" style="1" customWidth="1"/>
    <col min="3" max="3" width="29.421875" style="1" customWidth="1"/>
    <col min="4" max="4" width="28.57421875" style="3" customWidth="1"/>
    <col min="5" max="5" width="21.421875" style="1" customWidth="1"/>
    <col min="6" max="6" width="10.00390625" style="1" customWidth="1"/>
    <col min="7" max="7" width="21.421875" style="4" customWidth="1"/>
    <col min="8" max="10" width="21.57421875" style="1" customWidth="1"/>
    <col min="11" max="11" width="12.57421875" style="1" customWidth="1"/>
    <col min="12" max="12" width="10.00390625" style="5" customWidth="1"/>
    <col min="13" max="16384" width="9.140625" style="1" customWidth="1"/>
  </cols>
  <sheetData>
    <row r="2" spans="2:3" ht="15">
      <c r="B2" s="2" t="s">
        <v>4</v>
      </c>
      <c r="C2" s="2" t="s">
        <v>30</v>
      </c>
    </row>
    <row r="4" spans="2:3" ht="15">
      <c r="B4" s="2" t="s">
        <v>0</v>
      </c>
      <c r="C4" s="6" t="s">
        <v>79</v>
      </c>
    </row>
    <row r="6" spans="2:3" ht="15">
      <c r="B6" s="2" t="s">
        <v>1</v>
      </c>
      <c r="C6" s="170" t="s">
        <v>78</v>
      </c>
    </row>
    <row r="7" spans="2:3" ht="15">
      <c r="B7" s="2"/>
      <c r="C7" s="170"/>
    </row>
    <row r="8" spans="2:3" ht="15">
      <c r="B8" s="2"/>
      <c r="C8" s="3"/>
    </row>
    <row r="9" spans="1:12" ht="15">
      <c r="A9" s="7" t="s">
        <v>11</v>
      </c>
      <c r="B9" s="7" t="s">
        <v>5</v>
      </c>
      <c r="C9" s="8"/>
      <c r="D9" s="9"/>
      <c r="E9" s="10"/>
      <c r="F9" s="10"/>
      <c r="G9" s="11"/>
      <c r="H9" s="10"/>
      <c r="I9" s="10"/>
      <c r="J9" s="10"/>
      <c r="K9" s="5"/>
      <c r="L9" s="1"/>
    </row>
    <row r="10" spans="2:12" ht="28.5" customHeight="1">
      <c r="B10" s="12" t="s">
        <v>28</v>
      </c>
      <c r="C10" s="12" t="s">
        <v>2</v>
      </c>
      <c r="D10" s="12" t="s">
        <v>6</v>
      </c>
      <c r="E10" s="12" t="s">
        <v>3</v>
      </c>
      <c r="F10" s="12" t="s">
        <v>7</v>
      </c>
      <c r="G10" s="12" t="s">
        <v>8</v>
      </c>
      <c r="H10" s="12" t="s">
        <v>29</v>
      </c>
      <c r="I10" s="13" t="s">
        <v>72</v>
      </c>
      <c r="J10" s="13" t="s">
        <v>73</v>
      </c>
      <c r="K10" s="5"/>
      <c r="L10" s="1"/>
    </row>
    <row r="11" spans="2:12" ht="15" customHeight="1">
      <c r="B11" s="14" t="s">
        <v>80</v>
      </c>
      <c r="C11" s="15" t="s">
        <v>81</v>
      </c>
      <c r="D11" s="16" t="s">
        <v>82</v>
      </c>
      <c r="E11" s="17">
        <v>330</v>
      </c>
      <c r="F11" s="18" t="s">
        <v>83</v>
      </c>
      <c r="G11" s="19">
        <v>128.62</v>
      </c>
      <c r="H11" s="18">
        <v>0</v>
      </c>
      <c r="I11" s="20">
        <v>42444.6</v>
      </c>
      <c r="J11" s="20">
        <v>10892.85</v>
      </c>
      <c r="K11" s="21">
        <f>J11/$G$58</f>
        <v>0.02064053191570801</v>
      </c>
      <c r="L11" s="1"/>
    </row>
    <row r="12" spans="2:12" ht="15" customHeight="1">
      <c r="B12" s="14" t="s">
        <v>84</v>
      </c>
      <c r="C12" s="15" t="s">
        <v>85</v>
      </c>
      <c r="D12" s="16" t="s">
        <v>82</v>
      </c>
      <c r="E12" s="17">
        <v>272</v>
      </c>
      <c r="F12" s="18" t="s">
        <v>83</v>
      </c>
      <c r="G12" s="19">
        <v>281.22</v>
      </c>
      <c r="H12" s="18">
        <v>0</v>
      </c>
      <c r="I12" s="20">
        <v>76491.84</v>
      </c>
      <c r="J12" s="20">
        <v>19630.64</v>
      </c>
      <c r="K12" s="21">
        <f>J12/$G$58</f>
        <v>0.03719750583600933</v>
      </c>
      <c r="L12" s="1"/>
    </row>
    <row r="13" spans="2:12" ht="15" customHeight="1">
      <c r="B13" s="14" t="s">
        <v>86</v>
      </c>
      <c r="C13" s="15" t="s">
        <v>87</v>
      </c>
      <c r="D13" s="16" t="s">
        <v>82</v>
      </c>
      <c r="E13" s="17">
        <v>388</v>
      </c>
      <c r="F13" s="18" t="s">
        <v>88</v>
      </c>
      <c r="G13" s="19">
        <v>49.29</v>
      </c>
      <c r="H13" s="18">
        <v>0</v>
      </c>
      <c r="I13" s="20">
        <v>19124.52</v>
      </c>
      <c r="J13" s="20">
        <v>27476.96</v>
      </c>
      <c r="K13" s="21">
        <f>J13/$G$58</f>
        <v>0.052065260223599176</v>
      </c>
      <c r="L13" s="1"/>
    </row>
    <row r="14" spans="2:12" ht="15" customHeight="1">
      <c r="B14" s="14" t="s">
        <v>89</v>
      </c>
      <c r="C14" s="15" t="s">
        <v>90</v>
      </c>
      <c r="D14" s="16" t="s">
        <v>82</v>
      </c>
      <c r="E14" s="17">
        <v>600</v>
      </c>
      <c r="F14" s="18" t="s">
        <v>91</v>
      </c>
      <c r="G14" s="19">
        <v>26.545</v>
      </c>
      <c r="H14" s="18">
        <v>0</v>
      </c>
      <c r="I14" s="20">
        <v>15927</v>
      </c>
      <c r="J14" s="20">
        <v>31150.5</v>
      </c>
      <c r="K14" s="21">
        <f>J14/$G$58</f>
        <v>0.05902614003132902</v>
      </c>
      <c r="L14" s="1"/>
    </row>
    <row r="15" spans="2:12" ht="15" customHeight="1">
      <c r="B15" s="14" t="s">
        <v>92</v>
      </c>
      <c r="C15" s="15" t="s">
        <v>93</v>
      </c>
      <c r="D15" s="16" t="s">
        <v>82</v>
      </c>
      <c r="E15" s="17">
        <v>2000</v>
      </c>
      <c r="F15" s="18" t="s">
        <v>91</v>
      </c>
      <c r="G15" s="19">
        <v>7.485</v>
      </c>
      <c r="H15" s="18">
        <v>0</v>
      </c>
      <c r="I15" s="20">
        <v>14970</v>
      </c>
      <c r="J15" s="20">
        <v>29278.78</v>
      </c>
      <c r="K15" s="21">
        <f>J15/$G$58</f>
        <v>0.055479474429831796</v>
      </c>
      <c r="L15" s="1"/>
    </row>
    <row r="16" spans="2:12" ht="15" customHeight="1">
      <c r="B16" s="14" t="s">
        <v>94</v>
      </c>
      <c r="C16" s="15" t="s">
        <v>95</v>
      </c>
      <c r="D16" s="16" t="s">
        <v>82</v>
      </c>
      <c r="E16" s="17">
        <v>295</v>
      </c>
      <c r="F16" s="18" t="s">
        <v>88</v>
      </c>
      <c r="G16" s="19">
        <v>35.37</v>
      </c>
      <c r="H16" s="18">
        <v>0</v>
      </c>
      <c r="I16" s="20">
        <v>10434.15</v>
      </c>
      <c r="J16" s="20">
        <v>14991.16</v>
      </c>
      <c r="K16" s="21">
        <f>J16/$G$58</f>
        <v>0.028406295545562937</v>
      </c>
      <c r="L16" s="1"/>
    </row>
    <row r="17" spans="2:12" ht="15" customHeight="1">
      <c r="B17" s="14" t="s">
        <v>96</v>
      </c>
      <c r="C17" s="15" t="s">
        <v>97</v>
      </c>
      <c r="D17" s="16" t="s">
        <v>82</v>
      </c>
      <c r="E17" s="17">
        <v>190</v>
      </c>
      <c r="F17" s="18" t="s">
        <v>83</v>
      </c>
      <c r="G17" s="19">
        <v>147.4</v>
      </c>
      <c r="H17" s="18">
        <v>0</v>
      </c>
      <c r="I17" s="20">
        <v>28006</v>
      </c>
      <c r="J17" s="20">
        <v>7187.38</v>
      </c>
      <c r="K17" s="21">
        <f>J17/$G$58</f>
        <v>0.013619148916979617</v>
      </c>
      <c r="L17" s="1"/>
    </row>
    <row r="18" spans="2:12" ht="15" customHeight="1">
      <c r="B18" s="14" t="s">
        <v>98</v>
      </c>
      <c r="C18" s="15" t="s">
        <v>99</v>
      </c>
      <c r="D18" s="16" t="s">
        <v>82</v>
      </c>
      <c r="E18" s="17">
        <v>250</v>
      </c>
      <c r="F18" s="18" t="s">
        <v>88</v>
      </c>
      <c r="G18" s="19">
        <v>39.54</v>
      </c>
      <c r="H18" s="18">
        <v>0</v>
      </c>
      <c r="I18" s="20">
        <v>9885</v>
      </c>
      <c r="J18" s="20">
        <v>14202.17</v>
      </c>
      <c r="K18" s="21">
        <f>J18/$G$58</f>
        <v>0.02691126226444969</v>
      </c>
      <c r="L18" s="1"/>
    </row>
    <row r="19" spans="2:12" ht="15" customHeight="1">
      <c r="B19" s="14" t="s">
        <v>100</v>
      </c>
      <c r="C19" s="15" t="s">
        <v>101</v>
      </c>
      <c r="D19" s="16" t="s">
        <v>82</v>
      </c>
      <c r="E19" s="17">
        <v>235</v>
      </c>
      <c r="F19" s="18" t="s">
        <v>88</v>
      </c>
      <c r="G19" s="19">
        <v>30.41</v>
      </c>
      <c r="H19" s="18">
        <v>0</v>
      </c>
      <c r="I19" s="20">
        <v>7146.35</v>
      </c>
      <c r="J19" s="20">
        <v>10267.45</v>
      </c>
      <c r="K19" s="21">
        <f>J19/$G$58</f>
        <v>0.01945548037638783</v>
      </c>
      <c r="L19" s="1"/>
    </row>
    <row r="20" spans="2:12" ht="15" customHeight="1">
      <c r="B20" s="14" t="s">
        <v>102</v>
      </c>
      <c r="C20" s="15" t="s">
        <v>103</v>
      </c>
      <c r="D20" s="16" t="s">
        <v>82</v>
      </c>
      <c r="E20" s="17">
        <v>100</v>
      </c>
      <c r="F20" s="18" t="s">
        <v>91</v>
      </c>
      <c r="G20" s="19">
        <v>75.47</v>
      </c>
      <c r="H20" s="18">
        <v>0</v>
      </c>
      <c r="I20" s="20">
        <v>7547</v>
      </c>
      <c r="J20" s="20">
        <v>14760.65</v>
      </c>
      <c r="K20" s="21">
        <f>J20/$G$58</f>
        <v>0.027969509120349165</v>
      </c>
      <c r="L20" s="1"/>
    </row>
    <row r="21" spans="2:12" ht="15" customHeight="1">
      <c r="B21" s="14" t="s">
        <v>104</v>
      </c>
      <c r="C21" s="15" t="s">
        <v>105</v>
      </c>
      <c r="D21" s="16" t="s">
        <v>82</v>
      </c>
      <c r="E21" s="17">
        <v>144</v>
      </c>
      <c r="F21" s="18" t="s">
        <v>91</v>
      </c>
      <c r="G21" s="19">
        <v>57.55</v>
      </c>
      <c r="H21" s="18">
        <v>0</v>
      </c>
      <c r="I21" s="20">
        <v>8287.2</v>
      </c>
      <c r="J21" s="20">
        <v>16208.35</v>
      </c>
      <c r="K21" s="21">
        <f>J21/$G$58</f>
        <v>0.030712712052031</v>
      </c>
      <c r="L21" s="1"/>
    </row>
    <row r="22" spans="2:12" ht="15" customHeight="1">
      <c r="B22" s="14" t="s">
        <v>106</v>
      </c>
      <c r="C22" s="15" t="s">
        <v>107</v>
      </c>
      <c r="D22" s="16" t="s">
        <v>82</v>
      </c>
      <c r="E22" s="17">
        <v>1940</v>
      </c>
      <c r="F22" s="18" t="s">
        <v>88</v>
      </c>
      <c r="G22" s="19">
        <v>9.94</v>
      </c>
      <c r="H22" s="18">
        <v>0</v>
      </c>
      <c r="I22" s="20">
        <v>19283.6</v>
      </c>
      <c r="J22" s="20">
        <v>27705.52</v>
      </c>
      <c r="K22" s="21">
        <f>J22/$G$58</f>
        <v>0.052498351652807716</v>
      </c>
      <c r="L22" s="1"/>
    </row>
    <row r="23" spans="2:12" ht="15" customHeight="1">
      <c r="B23" s="14" t="s">
        <v>108</v>
      </c>
      <c r="C23" s="15" t="s">
        <v>109</v>
      </c>
      <c r="D23" s="16" t="s">
        <v>82</v>
      </c>
      <c r="E23" s="17">
        <v>250</v>
      </c>
      <c r="F23" s="18" t="s">
        <v>83</v>
      </c>
      <c r="G23" s="19">
        <v>215.64</v>
      </c>
      <c r="H23" s="18">
        <v>0</v>
      </c>
      <c r="I23" s="20">
        <v>53910</v>
      </c>
      <c r="J23" s="20">
        <v>13835.3</v>
      </c>
      <c r="K23" s="21">
        <f>J23/$G$58</f>
        <v>0.0262160914006339</v>
      </c>
      <c r="L23" s="1"/>
    </row>
    <row r="24" spans="2:12" ht="15" customHeight="1">
      <c r="B24" s="14" t="s">
        <v>110</v>
      </c>
      <c r="C24" s="15" t="s">
        <v>111</v>
      </c>
      <c r="D24" s="16" t="s">
        <v>82</v>
      </c>
      <c r="E24" s="17">
        <v>200</v>
      </c>
      <c r="F24" s="18" t="s">
        <v>83</v>
      </c>
      <c r="G24" s="19">
        <v>82.94</v>
      </c>
      <c r="H24" s="18">
        <v>0</v>
      </c>
      <c r="I24" s="20">
        <v>16588</v>
      </c>
      <c r="J24" s="20">
        <v>4257.09</v>
      </c>
      <c r="K24" s="21">
        <f>J24/$G$58</f>
        <v>0.008066631048168424</v>
      </c>
      <c r="L24" s="1"/>
    </row>
    <row r="25" spans="2:12" ht="15" customHeight="1">
      <c r="B25" s="14" t="s">
        <v>112</v>
      </c>
      <c r="C25" s="15" t="s">
        <v>113</v>
      </c>
      <c r="D25" s="16" t="s">
        <v>114</v>
      </c>
      <c r="E25" s="17">
        <v>173</v>
      </c>
      <c r="F25" s="18" t="s">
        <v>40</v>
      </c>
      <c r="G25" s="19">
        <v>48.75</v>
      </c>
      <c r="H25" s="18">
        <v>0</v>
      </c>
      <c r="I25" s="20">
        <v>8433.75</v>
      </c>
      <c r="J25" s="20">
        <v>8433.75</v>
      </c>
      <c r="K25" s="21">
        <f>J25/$G$58</f>
        <v>0.015980857722643974</v>
      </c>
      <c r="L25" s="1"/>
    </row>
    <row r="26" spans="2:12" ht="15" customHeight="1">
      <c r="B26" s="14" t="s">
        <v>115</v>
      </c>
      <c r="C26" s="15" t="s">
        <v>116</v>
      </c>
      <c r="D26" s="16" t="s">
        <v>117</v>
      </c>
      <c r="E26" s="17">
        <v>39275</v>
      </c>
      <c r="F26" s="18" t="s">
        <v>40</v>
      </c>
      <c r="G26" s="19">
        <v>1.15</v>
      </c>
      <c r="H26" s="18">
        <v>0</v>
      </c>
      <c r="I26" s="20">
        <v>45166.25</v>
      </c>
      <c r="J26" s="20">
        <v>45166.25</v>
      </c>
      <c r="K26" s="21">
        <f>J26/$G$58</f>
        <v>0.08558416067767818</v>
      </c>
      <c r="L26" s="1"/>
    </row>
    <row r="27" spans="2:12" ht="15">
      <c r="B27" s="22"/>
      <c r="C27" s="22"/>
      <c r="D27" s="23"/>
      <c r="E27" s="24"/>
      <c r="F27" s="25"/>
      <c r="G27" s="26"/>
      <c r="H27" s="27"/>
      <c r="I27" s="28" t="s">
        <v>41</v>
      </c>
      <c r="J27" s="29">
        <v>295444.8</v>
      </c>
      <c r="K27" s="21">
        <f>J27/$G$58</f>
        <v>0.5598294132141698</v>
      </c>
      <c r="L27" s="1"/>
    </row>
    <row r="28" spans="2:11" ht="15">
      <c r="B28" s="22"/>
      <c r="C28" s="30"/>
      <c r="D28" s="23"/>
      <c r="E28" s="24"/>
      <c r="F28" s="25"/>
      <c r="G28" s="26"/>
      <c r="H28" s="31"/>
      <c r="I28" s="27"/>
      <c r="J28" s="27"/>
      <c r="K28" s="27"/>
    </row>
    <row r="29" spans="2:11" ht="28.5">
      <c r="B29" s="12" t="s">
        <v>28</v>
      </c>
      <c r="C29" s="12" t="s">
        <v>33</v>
      </c>
      <c r="D29" s="12" t="s">
        <v>6</v>
      </c>
      <c r="E29" s="12" t="s">
        <v>3</v>
      </c>
      <c r="F29" s="12" t="s">
        <v>7</v>
      </c>
      <c r="G29" s="12" t="s">
        <v>8</v>
      </c>
      <c r="H29" s="12" t="s">
        <v>76</v>
      </c>
      <c r="I29" s="13" t="s">
        <v>72</v>
      </c>
      <c r="J29" s="13" t="s">
        <v>73</v>
      </c>
      <c r="K29" s="32"/>
    </row>
    <row r="30" spans="2:11" ht="20.25" customHeight="1">
      <c r="B30" s="33"/>
      <c r="C30" s="33"/>
      <c r="D30" s="34"/>
      <c r="E30" s="35"/>
      <c r="F30" s="36"/>
      <c r="G30" s="16"/>
      <c r="H30" s="37"/>
      <c r="I30" s="35"/>
      <c r="J30" s="38"/>
      <c r="K30" s="39">
        <f>J30/$G$58</f>
        <v>0</v>
      </c>
    </row>
    <row r="31" spans="2:10" ht="14.25">
      <c r="B31" s="40"/>
      <c r="C31" s="40"/>
      <c r="D31" s="41"/>
      <c r="E31" s="24"/>
      <c r="F31" s="42"/>
      <c r="G31" s="40"/>
      <c r="H31" s="43"/>
      <c r="I31" s="44"/>
      <c r="J31" s="45"/>
    </row>
    <row r="32" spans="2:11" ht="28.5">
      <c r="B32" s="12" t="s">
        <v>28</v>
      </c>
      <c r="C32" s="12" t="s">
        <v>34</v>
      </c>
      <c r="D32" s="12" t="s">
        <v>6</v>
      </c>
      <c r="E32" s="12" t="s">
        <v>3</v>
      </c>
      <c r="F32" s="12" t="s">
        <v>7</v>
      </c>
      <c r="G32" s="12" t="s">
        <v>8</v>
      </c>
      <c r="H32" s="12" t="s">
        <v>76</v>
      </c>
      <c r="I32" s="13" t="s">
        <v>72</v>
      </c>
      <c r="J32" s="13" t="s">
        <v>73</v>
      </c>
      <c r="K32" s="32"/>
    </row>
    <row r="33" spans="2:11" ht="14.25">
      <c r="B33" s="46"/>
      <c r="C33" s="46"/>
      <c r="D33" s="34"/>
      <c r="E33" s="47"/>
      <c r="F33" s="36"/>
      <c r="G33" s="48"/>
      <c r="H33" s="37"/>
      <c r="I33" s="35"/>
      <c r="J33" s="35"/>
      <c r="K33" s="39">
        <f>J33/$G$58</f>
        <v>0</v>
      </c>
    </row>
    <row r="34" spans="2:10" ht="15">
      <c r="B34" s="22"/>
      <c r="C34" s="49"/>
      <c r="D34" s="49"/>
      <c r="E34" s="50"/>
      <c r="F34" s="51"/>
      <c r="G34" s="52"/>
      <c r="H34" s="53"/>
      <c r="I34" s="54"/>
      <c r="J34" s="55"/>
    </row>
    <row r="35" spans="2:10" ht="15">
      <c r="B35" s="22"/>
      <c r="C35" s="49"/>
      <c r="D35" s="49"/>
      <c r="E35" s="50"/>
      <c r="F35" s="51"/>
      <c r="G35" s="52"/>
      <c r="H35" s="53"/>
      <c r="I35" s="54"/>
      <c r="J35" s="55"/>
    </row>
    <row r="36" spans="5:10" ht="14.25">
      <c r="E36" s="51"/>
      <c r="F36" s="51"/>
      <c r="G36" s="51"/>
      <c r="H36" s="56"/>
      <c r="I36" s="56"/>
      <c r="J36" s="57"/>
    </row>
    <row r="37" spans="1:12" ht="15">
      <c r="A37" s="7" t="s">
        <v>35</v>
      </c>
      <c r="B37" s="7" t="s">
        <v>36</v>
      </c>
      <c r="C37" s="58"/>
      <c r="D37" s="59"/>
      <c r="E37" s="60"/>
      <c r="F37" s="60"/>
      <c r="G37" s="60"/>
      <c r="H37" s="10"/>
      <c r="I37" s="61"/>
      <c r="K37" s="5"/>
      <c r="L37" s="1"/>
    </row>
    <row r="38" spans="2:12" ht="28.5">
      <c r="B38" s="12" t="s">
        <v>37</v>
      </c>
      <c r="C38" s="12" t="s">
        <v>38</v>
      </c>
      <c r="D38" s="12" t="s">
        <v>70</v>
      </c>
      <c r="E38" s="12" t="s">
        <v>39</v>
      </c>
      <c r="F38" s="12" t="s">
        <v>7</v>
      </c>
      <c r="G38" s="12" t="s">
        <v>74</v>
      </c>
      <c r="H38" s="62" t="s">
        <v>75</v>
      </c>
      <c r="I38" s="63"/>
      <c r="K38" s="5"/>
      <c r="L38" s="1"/>
    </row>
    <row r="39" spans="2:11" s="64" customFormat="1" ht="14.25">
      <c r="B39" s="65"/>
      <c r="C39" s="66"/>
      <c r="D39" s="66"/>
      <c r="E39" s="67"/>
      <c r="F39" s="18"/>
      <c r="G39" s="68"/>
      <c r="H39" s="68"/>
      <c r="I39" s="69">
        <f>H39/$G$58</f>
        <v>0</v>
      </c>
      <c r="K39" s="70"/>
    </row>
    <row r="40" spans="5:10" ht="15">
      <c r="E40" s="51"/>
      <c r="F40" s="51"/>
      <c r="G40" s="51"/>
      <c r="H40" s="71"/>
      <c r="I40" s="72"/>
      <c r="J40" s="73"/>
    </row>
    <row r="42" spans="1:9" ht="15">
      <c r="A42" s="7" t="s">
        <v>12</v>
      </c>
      <c r="B42" s="7" t="s">
        <v>10</v>
      </c>
      <c r="C42" s="7"/>
      <c r="D42" s="58"/>
      <c r="E42" s="59"/>
      <c r="F42" s="74"/>
      <c r="G42" s="74"/>
      <c r="H42" s="61"/>
      <c r="I42" s="61"/>
    </row>
    <row r="43" spans="2:7" ht="14.25">
      <c r="B43" s="12" t="s">
        <v>17</v>
      </c>
      <c r="C43" s="12" t="s">
        <v>7</v>
      </c>
      <c r="D43" s="12" t="s">
        <v>9</v>
      </c>
      <c r="E43" s="62" t="s">
        <v>77</v>
      </c>
      <c r="F43" s="51"/>
      <c r="G43" s="51"/>
    </row>
    <row r="44" spans="2:10" ht="14.25">
      <c r="B44" s="75" t="s">
        <v>118</v>
      </c>
      <c r="C44" s="75" t="s">
        <v>40</v>
      </c>
      <c r="D44" s="15">
        <v>74693.52</v>
      </c>
      <c r="E44" s="76">
        <v>74693.52</v>
      </c>
      <c r="F44" s="21">
        <f>E44/$G$58</f>
        <v>0.1415344912907618</v>
      </c>
      <c r="G44" s="51"/>
      <c r="J44" s="61"/>
    </row>
    <row r="45" spans="2:10" ht="14.25">
      <c r="B45" s="75" t="s">
        <v>119</v>
      </c>
      <c r="C45" s="75" t="s">
        <v>91</v>
      </c>
      <c r="D45" s="15">
        <v>34231.68</v>
      </c>
      <c r="E45" s="76">
        <v>66951.35</v>
      </c>
      <c r="F45" s="21">
        <f>E45/$G$58</f>
        <v>0.12686408758724643</v>
      </c>
      <c r="G45" s="51"/>
      <c r="J45" s="61"/>
    </row>
    <row r="46" spans="2:10" ht="14.25">
      <c r="B46" s="75" t="s">
        <v>120</v>
      </c>
      <c r="C46" s="75" t="s">
        <v>88</v>
      </c>
      <c r="D46" s="15">
        <v>53661.39</v>
      </c>
      <c r="E46" s="76">
        <v>77097.47</v>
      </c>
      <c r="F46" s="21">
        <f>E46/$G$58</f>
        <v>0.14608966341731877</v>
      </c>
      <c r="G46" s="51"/>
      <c r="J46" s="61"/>
    </row>
    <row r="47" spans="2:10" ht="14.25">
      <c r="B47" s="77"/>
      <c r="C47" s="25"/>
      <c r="D47" s="25"/>
      <c r="E47" s="51"/>
      <c r="F47" s="51"/>
      <c r="G47" s="51"/>
      <c r="J47" s="61"/>
    </row>
    <row r="48" spans="3:11" ht="14.25">
      <c r="C48" s="51"/>
      <c r="D48" s="49"/>
      <c r="E48" s="51"/>
      <c r="F48" s="51"/>
      <c r="G48" s="51"/>
      <c r="J48" s="22"/>
      <c r="K48" s="78"/>
    </row>
    <row r="49" spans="1:11" ht="15">
      <c r="A49" s="7" t="s">
        <v>13</v>
      </c>
      <c r="B49" s="7" t="s">
        <v>14</v>
      </c>
      <c r="C49" s="58"/>
      <c r="D49" s="59"/>
      <c r="E49" s="60"/>
      <c r="F49" s="79"/>
      <c r="G49" s="74"/>
      <c r="H49" s="74"/>
      <c r="I49" s="74"/>
      <c r="J49" s="22"/>
      <c r="K49" s="78"/>
    </row>
    <row r="50" spans="1:9" ht="14.25">
      <c r="A50" s="22"/>
      <c r="B50" s="80" t="s">
        <v>15</v>
      </c>
      <c r="C50" s="80" t="s">
        <v>7</v>
      </c>
      <c r="D50" s="80" t="s">
        <v>9</v>
      </c>
      <c r="E50" s="80" t="s">
        <v>77</v>
      </c>
      <c r="F50" s="25"/>
      <c r="G50" s="25"/>
      <c r="H50" s="25"/>
      <c r="I50" s="25"/>
    </row>
    <row r="51" spans="1:9" ht="15">
      <c r="A51" s="22"/>
      <c r="B51" s="81" t="s">
        <v>121</v>
      </c>
      <c r="C51" s="82" t="s">
        <v>40</v>
      </c>
      <c r="D51" s="83">
        <v>29.36</v>
      </c>
      <c r="E51" s="84">
        <v>29.36</v>
      </c>
      <c r="F51" s="85">
        <f>E51/$G$58</f>
        <v>5.5633375750624226E-05</v>
      </c>
      <c r="G51" s="25"/>
      <c r="H51" s="25"/>
      <c r="I51" s="25"/>
    </row>
    <row r="52" spans="1:9" ht="15">
      <c r="A52" s="22"/>
      <c r="B52" s="81" t="s">
        <v>122</v>
      </c>
      <c r="C52" s="82" t="s">
        <v>40</v>
      </c>
      <c r="D52" s="83">
        <v>0</v>
      </c>
      <c r="E52" s="84">
        <v>0</v>
      </c>
      <c r="F52" s="85">
        <f>E52/$G$58</f>
        <v>0</v>
      </c>
      <c r="G52" s="25"/>
      <c r="H52" s="25"/>
      <c r="I52" s="25"/>
    </row>
    <row r="53" spans="1:9" ht="15">
      <c r="A53" s="22"/>
      <c r="B53" s="81" t="s">
        <v>123</v>
      </c>
      <c r="C53" s="82" t="s">
        <v>40</v>
      </c>
      <c r="D53" s="83">
        <v>1217.83</v>
      </c>
      <c r="E53" s="84">
        <v>1217.83</v>
      </c>
      <c r="F53" s="85">
        <f>E53/$G$58</f>
        <v>0.002307629223105678</v>
      </c>
      <c r="G53" s="25"/>
      <c r="H53" s="25"/>
      <c r="I53" s="25"/>
    </row>
    <row r="54" spans="1:9" ht="15">
      <c r="A54" s="22"/>
      <c r="B54" s="81" t="s">
        <v>124</v>
      </c>
      <c r="C54" s="82" t="s">
        <v>40</v>
      </c>
      <c r="D54" s="83">
        <v>12306.4300000001</v>
      </c>
      <c r="E54" s="84">
        <v>12306.4300000001</v>
      </c>
      <c r="F54" s="85">
        <f>E54/$G$58</f>
        <v>0.02331908189164714</v>
      </c>
      <c r="G54" s="25"/>
      <c r="H54" s="25"/>
      <c r="I54" s="25"/>
    </row>
    <row r="55" spans="1:9" ht="15">
      <c r="A55" s="22"/>
      <c r="B55" s="81" t="s">
        <v>125</v>
      </c>
      <c r="C55" s="82" t="s">
        <v>40</v>
      </c>
      <c r="D55" s="83">
        <v>0</v>
      </c>
      <c r="E55" s="84">
        <v>0</v>
      </c>
      <c r="F55" s="85">
        <f>E55/$G$58</f>
        <v>0</v>
      </c>
      <c r="G55" s="25"/>
      <c r="H55" s="25"/>
      <c r="I55" s="25"/>
    </row>
    <row r="56" spans="1:12" s="2" customFormat="1" ht="15.75" customHeight="1">
      <c r="A56" s="1"/>
      <c r="B56" s="23"/>
      <c r="C56" s="23"/>
      <c r="D56" s="43"/>
      <c r="E56" s="43"/>
      <c r="F56" s="1"/>
      <c r="G56" s="4"/>
      <c r="H56" s="1"/>
      <c r="I56" s="1"/>
      <c r="J56" s="86"/>
      <c r="L56" s="87"/>
    </row>
    <row r="57" spans="3:10" ht="14.25">
      <c r="C57" s="51"/>
      <c r="D57" s="49"/>
      <c r="E57" s="51"/>
      <c r="F57" s="51"/>
      <c r="G57" s="51"/>
      <c r="J57" s="22"/>
    </row>
    <row r="58" spans="1:10" ht="15">
      <c r="A58" s="88" t="s">
        <v>18</v>
      </c>
      <c r="B58" s="89"/>
      <c r="C58" s="90"/>
      <c r="D58" s="91"/>
      <c r="E58" s="89"/>
      <c r="F58" s="89"/>
      <c r="G58" s="92">
        <v>527740.76</v>
      </c>
      <c r="H58" s="86"/>
      <c r="I58" s="86"/>
      <c r="J58" s="22"/>
    </row>
    <row r="59" spans="1:10" ht="14.25">
      <c r="A59" s="22"/>
      <c r="B59" s="22"/>
      <c r="C59" s="93"/>
      <c r="D59" s="23"/>
      <c r="E59" s="22"/>
      <c r="F59" s="22"/>
      <c r="G59" s="94"/>
      <c r="H59" s="22"/>
      <c r="I59" s="22"/>
      <c r="J59" s="22"/>
    </row>
    <row r="60" spans="1:9" ht="15.75" thickBot="1">
      <c r="A60" s="7" t="s">
        <v>19</v>
      </c>
      <c r="B60" s="7" t="s">
        <v>20</v>
      </c>
      <c r="C60" s="8"/>
      <c r="D60" s="9"/>
      <c r="E60" s="10"/>
      <c r="F60" s="22"/>
      <c r="G60" s="94"/>
      <c r="H60" s="22"/>
      <c r="I60" s="22"/>
    </row>
    <row r="61" spans="1:9" ht="43.5" thickBot="1">
      <c r="A61" s="22"/>
      <c r="B61" s="95" t="s">
        <v>21</v>
      </c>
      <c r="C61" s="96" t="s">
        <v>7</v>
      </c>
      <c r="D61" s="97" t="s">
        <v>9</v>
      </c>
      <c r="E61" s="98" t="s">
        <v>16</v>
      </c>
      <c r="F61" s="22"/>
      <c r="G61" s="94"/>
      <c r="H61" s="22"/>
      <c r="I61" s="22"/>
    </row>
    <row r="62" spans="2:10" ht="14.25">
      <c r="B62" s="99" t="s">
        <v>51</v>
      </c>
      <c r="C62" s="171" t="s">
        <v>40</v>
      </c>
      <c r="D62" s="100">
        <v>543.240000000002</v>
      </c>
      <c r="E62" s="101">
        <v>543.240000000002</v>
      </c>
      <c r="F62" s="51"/>
      <c r="G62" s="51"/>
      <c r="J62" s="22"/>
    </row>
    <row r="63" spans="2:10" ht="14.25">
      <c r="B63" s="102" t="s">
        <v>48</v>
      </c>
      <c r="C63" s="172" t="s">
        <v>40</v>
      </c>
      <c r="D63" s="76">
        <v>460.34</v>
      </c>
      <c r="E63" s="103">
        <v>460.34</v>
      </c>
      <c r="F63" s="51"/>
      <c r="G63" s="51"/>
      <c r="J63" s="22"/>
    </row>
    <row r="64" spans="2:10" ht="14.25">
      <c r="B64" s="102" t="s">
        <v>49</v>
      </c>
      <c r="C64" s="172" t="s">
        <v>40</v>
      </c>
      <c r="D64" s="76">
        <v>343.11</v>
      </c>
      <c r="E64" s="103">
        <v>343.11</v>
      </c>
      <c r="F64" s="51"/>
      <c r="G64" s="51"/>
      <c r="J64" s="22"/>
    </row>
    <row r="65" spans="2:10" ht="14.25">
      <c r="B65" s="102" t="s">
        <v>50</v>
      </c>
      <c r="C65" s="172" t="s">
        <v>40</v>
      </c>
      <c r="D65" s="76">
        <v>0</v>
      </c>
      <c r="E65" s="103">
        <v>0</v>
      </c>
      <c r="F65" s="51"/>
      <c r="G65" s="51"/>
      <c r="J65" s="22"/>
    </row>
    <row r="66" spans="2:10" ht="14.25">
      <c r="B66" s="102" t="s">
        <v>71</v>
      </c>
      <c r="C66" s="172" t="s">
        <v>40</v>
      </c>
      <c r="D66" s="76">
        <v>1.56999999994878</v>
      </c>
      <c r="E66" s="103">
        <v>1.56999999994878</v>
      </c>
      <c r="F66" s="51"/>
      <c r="G66" s="51"/>
      <c r="J66" s="22"/>
    </row>
    <row r="67" spans="2:10" ht="15" thickBot="1">
      <c r="B67" s="104" t="s">
        <v>52</v>
      </c>
      <c r="C67" s="173" t="s">
        <v>40</v>
      </c>
      <c r="D67" s="105">
        <v>2.41000000000349</v>
      </c>
      <c r="E67" s="106">
        <v>2.41000000000349</v>
      </c>
      <c r="F67" s="51"/>
      <c r="G67" s="51"/>
      <c r="J67" s="22"/>
    </row>
    <row r="68" spans="2:10" ht="14.25">
      <c r="B68" s="22"/>
      <c r="C68" s="25"/>
      <c r="D68" s="25"/>
      <c r="E68" s="25"/>
      <c r="F68" s="51"/>
      <c r="G68" s="51"/>
      <c r="J68" s="22"/>
    </row>
    <row r="69" spans="3:10" ht="14.25">
      <c r="C69" s="51"/>
      <c r="D69" s="49"/>
      <c r="E69" s="51"/>
      <c r="F69" s="51"/>
      <c r="G69" s="51"/>
      <c r="J69" s="22"/>
    </row>
    <row r="70" spans="1:9" ht="15.75" hidden="1" thickBot="1">
      <c r="A70" s="7" t="s">
        <v>22</v>
      </c>
      <c r="B70" s="7"/>
      <c r="C70" s="8"/>
      <c r="D70" s="9"/>
      <c r="E70" s="10"/>
      <c r="F70" s="7"/>
      <c r="G70" s="7"/>
      <c r="H70" s="22"/>
      <c r="I70" s="22"/>
    </row>
    <row r="71" spans="1:9" ht="57.75" hidden="1" thickBot="1">
      <c r="A71" s="30"/>
      <c r="B71" s="107" t="s">
        <v>23</v>
      </c>
      <c r="C71" s="108" t="s">
        <v>24</v>
      </c>
      <c r="D71" s="109" t="s">
        <v>7</v>
      </c>
      <c r="E71" s="110" t="s">
        <v>25</v>
      </c>
      <c r="F71" s="110" t="s">
        <v>26</v>
      </c>
      <c r="G71" s="111" t="s">
        <v>27</v>
      </c>
      <c r="H71" s="22"/>
      <c r="I71" s="22"/>
    </row>
    <row r="72" spans="2:7" ht="15" hidden="1" thickBot="1">
      <c r="B72" s="112" t="s">
        <v>42</v>
      </c>
      <c r="C72" s="113" t="s">
        <v>43</v>
      </c>
      <c r="D72" s="114" t="s">
        <v>40</v>
      </c>
      <c r="E72" s="115">
        <v>0</v>
      </c>
      <c r="F72" s="116">
        <v>0</v>
      </c>
      <c r="G72" s="117">
        <v>0</v>
      </c>
    </row>
    <row r="73" spans="2:7" ht="14.25" hidden="1">
      <c r="B73" s="118"/>
      <c r="C73" s="15" t="s">
        <v>44</v>
      </c>
      <c r="D73" s="119" t="s">
        <v>40</v>
      </c>
      <c r="E73" s="120"/>
      <c r="F73" s="121">
        <v>0</v>
      </c>
      <c r="G73" s="122">
        <v>0</v>
      </c>
    </row>
    <row r="74" spans="2:7" ht="14.25" hidden="1">
      <c r="B74" s="118"/>
      <c r="C74" s="15" t="s">
        <v>69</v>
      </c>
      <c r="D74" s="119" t="s">
        <v>40</v>
      </c>
      <c r="E74" s="120"/>
      <c r="F74" s="121">
        <v>0</v>
      </c>
      <c r="G74" s="122">
        <v>0</v>
      </c>
    </row>
    <row r="75" spans="2:7" ht="14.25" hidden="1">
      <c r="B75" s="118"/>
      <c r="C75" s="15" t="s">
        <v>45</v>
      </c>
      <c r="D75" s="119" t="s">
        <v>40</v>
      </c>
      <c r="E75" s="120">
        <v>0</v>
      </c>
      <c r="F75" s="121">
        <v>0</v>
      </c>
      <c r="G75" s="122">
        <v>0</v>
      </c>
    </row>
    <row r="76" spans="2:7" ht="15" hidden="1" thickBot="1">
      <c r="B76" s="123"/>
      <c r="C76" s="124"/>
      <c r="D76" s="125"/>
      <c r="E76" s="126"/>
      <c r="F76" s="127" t="s">
        <v>46</v>
      </c>
      <c r="G76" s="128">
        <f>SUM(G72:G75)</f>
        <v>0</v>
      </c>
    </row>
    <row r="78" spans="1:7" ht="15">
      <c r="A78" s="129" t="s">
        <v>31</v>
      </c>
      <c r="B78" s="130"/>
      <c r="C78" s="131"/>
      <c r="D78" s="130"/>
      <c r="E78" s="132"/>
      <c r="F78" s="133"/>
      <c r="G78" s="134">
        <v>1350.66999999995</v>
      </c>
    </row>
    <row r="79" spans="1:7" ht="15.75" thickBot="1">
      <c r="A79" s="135"/>
      <c r="B79" s="136"/>
      <c r="C79" s="137"/>
      <c r="D79" s="136"/>
      <c r="E79" s="138"/>
      <c r="F79" s="139"/>
      <c r="G79" s="139" t="s">
        <v>47</v>
      </c>
    </row>
    <row r="80" spans="1:7" ht="15.75" thickBot="1">
      <c r="A80" s="140" t="s">
        <v>32</v>
      </c>
      <c r="B80" s="141"/>
      <c r="C80" s="142"/>
      <c r="D80" s="142"/>
      <c r="E80" s="142"/>
      <c r="F80" s="142"/>
      <c r="G80" s="143">
        <f>ROUND(G58-G78,2)</f>
        <v>526390.09</v>
      </c>
    </row>
    <row r="81" spans="1:7" ht="15.75" thickBot="1">
      <c r="A81" s="144" t="s">
        <v>53</v>
      </c>
      <c r="B81" s="145"/>
      <c r="C81" s="146"/>
      <c r="D81" s="146"/>
      <c r="E81" s="146"/>
      <c r="F81" s="146"/>
      <c r="G81" s="147">
        <v>499.0097</v>
      </c>
    </row>
    <row r="82" spans="1:7" ht="15.75" thickBot="1">
      <c r="A82" s="148" t="s">
        <v>54</v>
      </c>
      <c r="B82" s="149"/>
      <c r="C82" s="149"/>
      <c r="D82" s="149"/>
      <c r="E82" s="149"/>
      <c r="F82" s="149"/>
      <c r="G82" s="150">
        <f>ROUND(G80/G81,4)</f>
        <v>1054.8695</v>
      </c>
    </row>
    <row r="83" spans="1:7" ht="15.75" thickBot="1">
      <c r="A83" s="151" t="s">
        <v>55</v>
      </c>
      <c r="B83" s="152"/>
      <c r="C83" s="152"/>
      <c r="D83" s="152"/>
      <c r="E83" s="152"/>
      <c r="F83" s="152"/>
      <c r="G83" s="153">
        <v>0.01</v>
      </c>
    </row>
    <row r="84" spans="1:7" ht="15.75" thickBot="1">
      <c r="A84" s="154" t="s">
        <v>62</v>
      </c>
      <c r="B84" s="155"/>
      <c r="C84" s="155"/>
      <c r="D84" s="155"/>
      <c r="E84" s="155"/>
      <c r="F84" s="155"/>
      <c r="G84" s="156">
        <f>ROUND(G82*(1+0.01),4)</f>
        <v>1065.4182</v>
      </c>
    </row>
    <row r="85" spans="1:7" ht="15.75" thickBot="1">
      <c r="A85" s="157" t="s">
        <v>56</v>
      </c>
      <c r="B85" s="158"/>
      <c r="C85" s="158"/>
      <c r="D85" s="158"/>
      <c r="E85" s="158"/>
      <c r="F85" s="158"/>
      <c r="G85" s="159">
        <v>0.005</v>
      </c>
    </row>
    <row r="86" spans="1:7" ht="15.75" thickBot="1">
      <c r="A86" s="160" t="s">
        <v>58</v>
      </c>
      <c r="B86" s="161"/>
      <c r="C86" s="161"/>
      <c r="D86" s="161"/>
      <c r="E86" s="161"/>
      <c r="F86" s="161"/>
      <c r="G86" s="162">
        <f>ROUND(G82*(1+G85),4)</f>
        <v>1060.1438</v>
      </c>
    </row>
    <row r="87" spans="1:7" ht="15.75" thickBot="1">
      <c r="A87" s="163" t="s">
        <v>57</v>
      </c>
      <c r="B87" s="164"/>
      <c r="C87" s="164"/>
      <c r="D87" s="164"/>
      <c r="E87" s="164"/>
      <c r="F87" s="164"/>
      <c r="G87" s="153">
        <v>0.002</v>
      </c>
    </row>
    <row r="88" spans="1:7" ht="15.75" thickBot="1">
      <c r="A88" s="165" t="s">
        <v>59</v>
      </c>
      <c r="B88" s="166"/>
      <c r="C88" s="166"/>
      <c r="D88" s="166"/>
      <c r="E88" s="166"/>
      <c r="F88" s="166"/>
      <c r="G88" s="156">
        <f>ROUND(G82*(1+G87),4)</f>
        <v>1056.9792</v>
      </c>
    </row>
    <row r="89" spans="1:7" ht="15.75" thickBot="1">
      <c r="A89" s="163" t="s">
        <v>60</v>
      </c>
      <c r="B89" s="164"/>
      <c r="C89" s="164"/>
      <c r="D89" s="164"/>
      <c r="E89" s="164"/>
      <c r="F89" s="164"/>
      <c r="G89" s="153">
        <v>0</v>
      </c>
    </row>
    <row r="90" spans="1:7" ht="15.75" thickBot="1">
      <c r="A90" s="165" t="s">
        <v>61</v>
      </c>
      <c r="B90" s="166"/>
      <c r="C90" s="166"/>
      <c r="D90" s="166"/>
      <c r="E90" s="166"/>
      <c r="F90" s="166"/>
      <c r="G90" s="156">
        <f>ROUND(G82*(1+G89),4)</f>
        <v>1054.8695</v>
      </c>
    </row>
    <row r="91" spans="1:7" ht="15.75" thickBot="1">
      <c r="A91" s="163" t="s">
        <v>64</v>
      </c>
      <c r="B91" s="164"/>
      <c r="C91" s="164"/>
      <c r="D91" s="164"/>
      <c r="E91" s="164"/>
      <c r="F91" s="164"/>
      <c r="G91" s="159">
        <v>0.01</v>
      </c>
    </row>
    <row r="92" spans="1:7" ht="15.75" thickBot="1">
      <c r="A92" s="165" t="s">
        <v>65</v>
      </c>
      <c r="B92" s="166"/>
      <c r="C92" s="166"/>
      <c r="D92" s="166"/>
      <c r="E92" s="166"/>
      <c r="F92" s="166"/>
      <c r="G92" s="162">
        <f>ROUND(G82*(1-G91),4)</f>
        <v>1044.3208</v>
      </c>
    </row>
    <row r="93" spans="1:7" ht="15.75" thickBot="1">
      <c r="A93" s="163" t="s">
        <v>63</v>
      </c>
      <c r="B93" s="164"/>
      <c r="C93" s="164"/>
      <c r="D93" s="164"/>
      <c r="E93" s="164"/>
      <c r="F93" s="164"/>
      <c r="G93" s="159">
        <v>0.005</v>
      </c>
    </row>
    <row r="94" spans="1:7" ht="15.75" thickBot="1">
      <c r="A94" s="165" t="s">
        <v>66</v>
      </c>
      <c r="B94" s="166"/>
      <c r="C94" s="166"/>
      <c r="D94" s="166"/>
      <c r="E94" s="166"/>
      <c r="F94" s="166"/>
      <c r="G94" s="162">
        <f>ROUND(G82*(1-G93),4)</f>
        <v>1049.5952</v>
      </c>
    </row>
    <row r="95" spans="1:7" ht="15.75" thickBot="1">
      <c r="A95" s="163" t="s">
        <v>67</v>
      </c>
      <c r="B95" s="164"/>
      <c r="C95" s="164"/>
      <c r="D95" s="164"/>
      <c r="E95" s="164"/>
      <c r="F95" s="164"/>
      <c r="G95" s="159">
        <v>0</v>
      </c>
    </row>
    <row r="96" spans="1:7" ht="15.75" thickBot="1">
      <c r="A96" s="165" t="s">
        <v>68</v>
      </c>
      <c r="B96" s="166"/>
      <c r="C96" s="166"/>
      <c r="D96" s="166"/>
      <c r="E96" s="166"/>
      <c r="F96" s="166"/>
      <c r="G96" s="162">
        <f>ROUND(G82*(1-G95),4)</f>
        <v>1054.8695</v>
      </c>
    </row>
    <row r="97" spans="3:7" ht="14.25">
      <c r="C97" s="51"/>
      <c r="D97" s="49"/>
      <c r="E97" s="51"/>
      <c r="F97" s="51"/>
      <c r="G97" s="51"/>
    </row>
    <row r="98" spans="3:7" ht="14.25">
      <c r="C98" s="51"/>
      <c r="D98" s="49"/>
      <c r="E98" s="51"/>
      <c r="F98" s="51"/>
      <c r="G98" s="51"/>
    </row>
    <row r="99" spans="3:7" ht="14.25">
      <c r="C99" s="51"/>
      <c r="D99" s="49"/>
      <c r="E99" s="51"/>
      <c r="F99" s="51"/>
      <c r="G99" s="51"/>
    </row>
    <row r="100" spans="4:12" ht="14.25">
      <c r="D100" s="1"/>
      <c r="G100" s="1"/>
      <c r="L100" s="1"/>
    </row>
    <row r="101" spans="4:12" ht="14.25">
      <c r="D101" s="1"/>
      <c r="G101" s="1"/>
      <c r="L101" s="1"/>
    </row>
    <row r="102" spans="4:12" ht="14.25">
      <c r="D102" s="1"/>
      <c r="G102" s="1"/>
      <c r="L102" s="1"/>
    </row>
    <row r="103" spans="4:12" ht="14.25">
      <c r="D103" s="1"/>
      <c r="G103" s="1"/>
      <c r="L103" s="1"/>
    </row>
    <row r="104" spans="4:12" ht="14.25">
      <c r="D104" s="1"/>
      <c r="G104" s="1"/>
      <c r="L104" s="1"/>
    </row>
    <row r="105" spans="4:12" ht="14.25">
      <c r="D105" s="1"/>
      <c r="G105" s="1"/>
      <c r="L105" s="1"/>
    </row>
    <row r="106" spans="3:7" ht="14.25">
      <c r="C106" s="51"/>
      <c r="D106" s="49"/>
      <c r="E106" s="51"/>
      <c r="F106" s="51"/>
      <c r="G106" s="51"/>
    </row>
    <row r="107" spans="3:7" ht="14.25">
      <c r="C107" s="51"/>
      <c r="D107" s="49"/>
      <c r="E107" s="51"/>
      <c r="F107" s="51"/>
      <c r="G107" s="51"/>
    </row>
    <row r="108" spans="3:7" ht="14.25">
      <c r="C108" s="51"/>
      <c r="D108" s="49"/>
      <c r="E108" s="51"/>
      <c r="F108" s="51"/>
      <c r="G108" s="51"/>
    </row>
    <row r="109" spans="3:7" ht="14.25">
      <c r="C109" s="51"/>
      <c r="D109" s="49"/>
      <c r="E109" s="51"/>
      <c r="F109" s="51"/>
      <c r="G109" s="51"/>
    </row>
    <row r="110" spans="3:7" ht="14.25">
      <c r="C110" s="51"/>
      <c r="D110" s="49"/>
      <c r="E110" s="51"/>
      <c r="F110" s="51"/>
      <c r="G110" s="51"/>
    </row>
    <row r="111" spans="3:7" ht="14.25">
      <c r="C111" s="51"/>
      <c r="D111" s="49"/>
      <c r="E111" s="51"/>
      <c r="F111" s="51"/>
      <c r="G111" s="51"/>
    </row>
    <row r="112" spans="3:7" ht="14.25">
      <c r="C112" s="51"/>
      <c r="D112" s="49"/>
      <c r="E112" s="51"/>
      <c r="F112" s="51"/>
      <c r="G112" s="51"/>
    </row>
    <row r="113" spans="3:7" ht="14.25">
      <c r="C113" s="51"/>
      <c r="D113" s="49"/>
      <c r="E113" s="51"/>
      <c r="F113" s="51"/>
      <c r="G113" s="51"/>
    </row>
    <row r="114" spans="3:7" ht="14.25">
      <c r="C114" s="51"/>
      <c r="D114" s="49"/>
      <c r="E114" s="51"/>
      <c r="F114" s="51"/>
      <c r="G114" s="51"/>
    </row>
    <row r="115" spans="3:7" ht="14.25">
      <c r="C115" s="51"/>
      <c r="D115" s="49"/>
      <c r="E115" s="51"/>
      <c r="F115" s="51"/>
      <c r="G115" s="51"/>
    </row>
    <row r="116" spans="3:7" ht="14.25">
      <c r="C116" s="51"/>
      <c r="D116" s="49"/>
      <c r="E116" s="51"/>
      <c r="F116" s="51"/>
      <c r="G116" s="51"/>
    </row>
    <row r="117" spans="3:7" ht="14.25">
      <c r="C117" s="51"/>
      <c r="D117" s="49"/>
      <c r="E117" s="51"/>
      <c r="F117" s="51"/>
      <c r="G117" s="51"/>
    </row>
    <row r="118" spans="3:7" ht="14.25">
      <c r="C118" s="51"/>
      <c r="D118" s="49"/>
      <c r="E118" s="51"/>
      <c r="F118" s="51"/>
      <c r="G118" s="51"/>
    </row>
    <row r="119" spans="3:7" ht="14.25">
      <c r="C119" s="51"/>
      <c r="D119" s="49"/>
      <c r="E119" s="51"/>
      <c r="F119" s="51"/>
      <c r="G119" s="51"/>
    </row>
    <row r="120" spans="3:7" ht="14.25">
      <c r="C120" s="51"/>
      <c r="D120" s="49"/>
      <c r="E120" s="51"/>
      <c r="F120" s="51"/>
      <c r="G120" s="51"/>
    </row>
    <row r="121" spans="3:7" ht="14.25">
      <c r="C121" s="51"/>
      <c r="D121" s="49"/>
      <c r="E121" s="51"/>
      <c r="F121" s="51"/>
      <c r="G121" s="51"/>
    </row>
    <row r="122" spans="3:7" ht="14.25">
      <c r="C122" s="51"/>
      <c r="D122" s="49"/>
      <c r="E122" s="51"/>
      <c r="F122" s="51"/>
      <c r="G122" s="51"/>
    </row>
    <row r="123" spans="3:7" ht="14.25">
      <c r="C123" s="51"/>
      <c r="D123" s="49"/>
      <c r="E123" s="51"/>
      <c r="F123" s="51"/>
      <c r="G123" s="51"/>
    </row>
    <row r="124" spans="3:7" ht="14.25">
      <c r="C124" s="51"/>
      <c r="D124" s="49"/>
      <c r="E124" s="51"/>
      <c r="F124" s="51"/>
      <c r="G124" s="51"/>
    </row>
    <row r="125" spans="3:7" ht="14.25">
      <c r="C125" s="51"/>
      <c r="D125" s="49"/>
      <c r="E125" s="51"/>
      <c r="F125" s="51"/>
      <c r="G125" s="51"/>
    </row>
    <row r="126" spans="3:7" ht="14.25">
      <c r="C126" s="51"/>
      <c r="D126" s="49"/>
      <c r="E126" s="51"/>
      <c r="F126" s="51"/>
      <c r="G126" s="51"/>
    </row>
    <row r="127" spans="3:7" ht="14.25">
      <c r="C127" s="51"/>
      <c r="D127" s="49"/>
      <c r="E127" s="51"/>
      <c r="F127" s="51"/>
      <c r="G127" s="51"/>
    </row>
    <row r="128" spans="3:7" ht="14.25">
      <c r="C128" s="51"/>
      <c r="D128" s="49"/>
      <c r="E128" s="51"/>
      <c r="F128" s="51"/>
      <c r="G128" s="51"/>
    </row>
    <row r="129" spans="3:7" ht="14.25">
      <c r="C129" s="51"/>
      <c r="D129" s="49"/>
      <c r="E129" s="51"/>
      <c r="F129" s="51"/>
      <c r="G129" s="51"/>
    </row>
    <row r="130" spans="3:7" ht="14.25">
      <c r="C130" s="51"/>
      <c r="D130" s="49"/>
      <c r="E130" s="51"/>
      <c r="F130" s="51"/>
      <c r="G130" s="51"/>
    </row>
    <row r="131" spans="3:7" ht="14.25">
      <c r="C131" s="51"/>
      <c r="D131" s="49"/>
      <c r="E131" s="51"/>
      <c r="F131" s="51"/>
      <c r="G131" s="51"/>
    </row>
    <row r="132" spans="3:7" ht="14.25">
      <c r="C132" s="51"/>
      <c r="D132" s="49"/>
      <c r="E132" s="51"/>
      <c r="F132" s="51"/>
      <c r="G132" s="51"/>
    </row>
    <row r="133" spans="3:7" ht="14.25">
      <c r="C133" s="167"/>
      <c r="D133" s="49"/>
      <c r="E133" s="167"/>
      <c r="F133" s="167"/>
      <c r="G133" s="167"/>
    </row>
    <row r="134" spans="3:7" ht="14.25">
      <c r="C134" s="167"/>
      <c r="D134" s="49"/>
      <c r="E134" s="167"/>
      <c r="F134" s="167"/>
      <c r="G134" s="167"/>
    </row>
    <row r="135" spans="3:7" ht="14.25">
      <c r="C135" s="167"/>
      <c r="D135" s="49"/>
      <c r="E135" s="167"/>
      <c r="F135" s="167"/>
      <c r="G135" s="167"/>
    </row>
    <row r="136" spans="3:7" ht="14.25">
      <c r="C136" s="167"/>
      <c r="D136" s="49"/>
      <c r="E136" s="167"/>
      <c r="F136" s="167"/>
      <c r="G136" s="167"/>
    </row>
    <row r="137" spans="3:7" ht="14.25">
      <c r="C137" s="167"/>
      <c r="D137" s="49"/>
      <c r="E137" s="167"/>
      <c r="F137" s="167"/>
      <c r="G137" s="167"/>
    </row>
    <row r="138" spans="3:7" ht="14.25">
      <c r="C138" s="167"/>
      <c r="D138" s="49"/>
      <c r="E138" s="167"/>
      <c r="F138" s="167"/>
      <c r="G138" s="167"/>
    </row>
    <row r="139" spans="3:7" ht="14.25">
      <c r="C139" s="167"/>
      <c r="D139" s="49"/>
      <c r="E139" s="167"/>
      <c r="F139" s="167"/>
      <c r="G139" s="167"/>
    </row>
    <row r="140" spans="3:7" ht="14.25">
      <c r="C140" s="167"/>
      <c r="D140" s="49"/>
      <c r="E140" s="167"/>
      <c r="F140" s="167"/>
      <c r="G140" s="167"/>
    </row>
    <row r="141" spans="3:7" ht="14.25">
      <c r="C141" s="167"/>
      <c r="D141" s="49"/>
      <c r="E141" s="167"/>
      <c r="F141" s="167"/>
      <c r="G141" s="167"/>
    </row>
    <row r="142" spans="3:7" ht="14.25">
      <c r="C142" s="167"/>
      <c r="D142" s="49"/>
      <c r="E142" s="167"/>
      <c r="F142" s="167"/>
      <c r="G142" s="167"/>
    </row>
    <row r="143" spans="3:7" ht="14.25">
      <c r="C143" s="167"/>
      <c r="D143" s="49"/>
      <c r="E143" s="167"/>
      <c r="F143" s="167"/>
      <c r="G143" s="167"/>
    </row>
    <row r="144" spans="3:7" ht="14.25">
      <c r="C144" s="167"/>
      <c r="D144" s="49"/>
      <c r="E144" s="167"/>
      <c r="F144" s="167"/>
      <c r="G144" s="167"/>
    </row>
    <row r="145" spans="3:7" ht="14.25">
      <c r="C145" s="167"/>
      <c r="D145" s="49"/>
      <c r="E145" s="167"/>
      <c r="F145" s="167"/>
      <c r="G145" s="167"/>
    </row>
    <row r="146" spans="3:7" ht="14.25">
      <c r="C146" s="167"/>
      <c r="D146" s="49"/>
      <c r="E146" s="167"/>
      <c r="F146" s="167"/>
      <c r="G146" s="167"/>
    </row>
    <row r="147" spans="3:7" ht="14.25">
      <c r="C147" s="167"/>
      <c r="D147" s="49"/>
      <c r="E147" s="167"/>
      <c r="F147" s="167"/>
      <c r="G147" s="167"/>
    </row>
    <row r="148" spans="3:7" ht="14.25">
      <c r="C148" s="167"/>
      <c r="D148" s="49"/>
      <c r="E148" s="167"/>
      <c r="F148" s="167"/>
      <c r="G148" s="167"/>
    </row>
    <row r="149" spans="3:7" ht="14.25">
      <c r="C149" s="167"/>
      <c r="D149" s="49"/>
      <c r="E149" s="167"/>
      <c r="F149" s="167"/>
      <c r="G149" s="167"/>
    </row>
    <row r="150" spans="3:7" ht="14.25">
      <c r="C150" s="167"/>
      <c r="D150" s="49"/>
      <c r="E150" s="167"/>
      <c r="F150" s="167"/>
      <c r="G150" s="167"/>
    </row>
    <row r="151" spans="3:7" ht="14.25">
      <c r="C151" s="167"/>
      <c r="D151" s="49"/>
      <c r="E151" s="167"/>
      <c r="F151" s="167"/>
      <c r="G151" s="167"/>
    </row>
    <row r="152" spans="3:7" ht="14.25">
      <c r="C152" s="167"/>
      <c r="D152" s="49"/>
      <c r="E152" s="167"/>
      <c r="F152" s="167"/>
      <c r="G152" s="167"/>
    </row>
    <row r="153" spans="3:7" ht="14.25">
      <c r="C153" s="167"/>
      <c r="D153" s="49"/>
      <c r="E153" s="167"/>
      <c r="F153" s="167"/>
      <c r="G153" s="167"/>
    </row>
    <row r="154" spans="3:7" ht="14.25">
      <c r="C154" s="167"/>
      <c r="D154" s="49"/>
      <c r="E154" s="167"/>
      <c r="F154" s="167"/>
      <c r="G154" s="167"/>
    </row>
    <row r="155" spans="3:7" ht="14.25">
      <c r="C155" s="167"/>
      <c r="D155" s="49"/>
      <c r="E155" s="167"/>
      <c r="F155" s="167"/>
      <c r="G155" s="167"/>
    </row>
    <row r="156" spans="3:7" ht="14.25">
      <c r="C156" s="167"/>
      <c r="D156" s="49"/>
      <c r="E156" s="167"/>
      <c r="F156" s="167"/>
      <c r="G156" s="167"/>
    </row>
    <row r="157" spans="3:7" ht="14.25">
      <c r="C157" s="167"/>
      <c r="D157" s="49"/>
      <c r="E157" s="167"/>
      <c r="F157" s="167"/>
      <c r="G157" s="167"/>
    </row>
    <row r="158" spans="3:7" ht="14.25">
      <c r="C158" s="167"/>
      <c r="D158" s="49"/>
      <c r="E158" s="167"/>
      <c r="F158" s="167"/>
      <c r="G158" s="167"/>
    </row>
    <row r="159" spans="3:7" ht="14.25">
      <c r="C159" s="167"/>
      <c r="D159" s="49"/>
      <c r="E159" s="167"/>
      <c r="F159" s="167"/>
      <c r="G159" s="167"/>
    </row>
    <row r="160" spans="3:7" ht="14.25">
      <c r="C160" s="167"/>
      <c r="D160" s="49"/>
      <c r="E160" s="167"/>
      <c r="F160" s="167"/>
      <c r="G160" s="167"/>
    </row>
    <row r="161" spans="3:7" ht="14.25">
      <c r="C161" s="167"/>
      <c r="D161" s="49"/>
      <c r="E161" s="167"/>
      <c r="F161" s="167"/>
      <c r="G161" s="167"/>
    </row>
    <row r="162" spans="3:7" ht="14.25">
      <c r="C162" s="167"/>
      <c r="D162" s="49"/>
      <c r="E162" s="167"/>
      <c r="F162" s="167"/>
      <c r="G162" s="167"/>
    </row>
    <row r="163" spans="3:7" ht="14.25">
      <c r="C163" s="167"/>
      <c r="D163" s="49"/>
      <c r="E163" s="167"/>
      <c r="F163" s="167"/>
      <c r="G163" s="167"/>
    </row>
    <row r="164" spans="3:7" ht="14.25">
      <c r="C164" s="167"/>
      <c r="D164" s="49"/>
      <c r="E164" s="167"/>
      <c r="F164" s="167"/>
      <c r="G164" s="167"/>
    </row>
    <row r="165" spans="3:7" ht="14.25">
      <c r="C165" s="167"/>
      <c r="D165" s="49"/>
      <c r="E165" s="167"/>
      <c r="F165" s="167"/>
      <c r="G165" s="167"/>
    </row>
    <row r="166" spans="3:7" ht="14.25">
      <c r="C166" s="167"/>
      <c r="D166" s="49"/>
      <c r="E166" s="167"/>
      <c r="F166" s="167"/>
      <c r="G166" s="167"/>
    </row>
    <row r="167" spans="3:7" ht="14.25">
      <c r="C167" s="167"/>
      <c r="D167" s="49"/>
      <c r="E167" s="167"/>
      <c r="F167" s="167"/>
      <c r="G167" s="167"/>
    </row>
    <row r="168" spans="3:7" ht="14.25">
      <c r="C168" s="167"/>
      <c r="D168" s="49"/>
      <c r="E168" s="167"/>
      <c r="F168" s="167"/>
      <c r="G168" s="167"/>
    </row>
    <row r="169" spans="3:7" ht="14.25">
      <c r="C169" s="167"/>
      <c r="D169" s="49"/>
      <c r="E169" s="167"/>
      <c r="F169" s="167"/>
      <c r="G169" s="167"/>
    </row>
    <row r="170" spans="3:7" ht="14.25">
      <c r="C170" s="167"/>
      <c r="D170" s="49"/>
      <c r="E170" s="167"/>
      <c r="F170" s="167"/>
      <c r="G170" s="167"/>
    </row>
    <row r="171" spans="3:7" ht="14.25">
      <c r="C171" s="167"/>
      <c r="D171" s="49"/>
      <c r="E171" s="167"/>
      <c r="F171" s="167"/>
      <c r="G171" s="167"/>
    </row>
    <row r="172" spans="3:7" ht="14.25">
      <c r="C172" s="167"/>
      <c r="D172" s="49"/>
      <c r="E172" s="167"/>
      <c r="F172" s="167"/>
      <c r="G172" s="167"/>
    </row>
    <row r="173" spans="3:7" ht="14.25">
      <c r="C173" s="167"/>
      <c r="D173" s="49"/>
      <c r="E173" s="167"/>
      <c r="F173" s="167"/>
      <c r="G173" s="167"/>
    </row>
    <row r="174" spans="3:7" ht="14.25">
      <c r="C174" s="167"/>
      <c r="D174" s="49"/>
      <c r="E174" s="167"/>
      <c r="F174" s="167"/>
      <c r="G174" s="167"/>
    </row>
    <row r="175" spans="3:7" ht="14.25">
      <c r="C175" s="167"/>
      <c r="D175" s="49"/>
      <c r="E175" s="167"/>
      <c r="F175" s="167"/>
      <c r="G175" s="167"/>
    </row>
    <row r="176" spans="3:7" ht="14.25">
      <c r="C176" s="167"/>
      <c r="D176" s="49"/>
      <c r="E176" s="167"/>
      <c r="F176" s="167"/>
      <c r="G176" s="167"/>
    </row>
    <row r="177" spans="3:7" ht="14.25">
      <c r="C177" s="167"/>
      <c r="D177" s="49"/>
      <c r="E177" s="167"/>
      <c r="F177" s="167"/>
      <c r="G177" s="167"/>
    </row>
    <row r="178" spans="3:7" ht="14.25">
      <c r="C178" s="167"/>
      <c r="D178" s="49"/>
      <c r="E178" s="167"/>
      <c r="F178" s="167"/>
      <c r="G178" s="167"/>
    </row>
    <row r="179" spans="3:7" ht="14.25">
      <c r="C179" s="167"/>
      <c r="D179" s="49"/>
      <c r="E179" s="167"/>
      <c r="F179" s="167"/>
      <c r="G179" s="167"/>
    </row>
    <row r="180" spans="3:7" ht="14.25">
      <c r="C180" s="167"/>
      <c r="D180" s="49"/>
      <c r="E180" s="167"/>
      <c r="F180" s="167"/>
      <c r="G180" s="167"/>
    </row>
    <row r="181" spans="3:7" ht="14.25">
      <c r="C181" s="167"/>
      <c r="D181" s="49"/>
      <c r="E181" s="167"/>
      <c r="F181" s="167"/>
      <c r="G181" s="167"/>
    </row>
    <row r="182" spans="3:7" ht="14.25">
      <c r="C182" s="167"/>
      <c r="D182" s="49"/>
      <c r="E182" s="167"/>
      <c r="F182" s="167"/>
      <c r="G182" s="167"/>
    </row>
    <row r="183" spans="3:7" ht="14.25">
      <c r="C183" s="167"/>
      <c r="D183" s="49"/>
      <c r="E183" s="167"/>
      <c r="F183" s="167"/>
      <c r="G183" s="167"/>
    </row>
    <row r="184" spans="3:7" ht="14.25">
      <c r="C184" s="167"/>
      <c r="D184" s="49"/>
      <c r="E184" s="167"/>
      <c r="F184" s="167"/>
      <c r="G184" s="167"/>
    </row>
    <row r="185" spans="3:7" ht="14.25">
      <c r="C185" s="167"/>
      <c r="D185" s="49"/>
      <c r="E185" s="167"/>
      <c r="F185" s="167"/>
      <c r="G185" s="167"/>
    </row>
    <row r="186" spans="3:7" ht="14.25">
      <c r="C186" s="167"/>
      <c r="D186" s="49"/>
      <c r="E186" s="167"/>
      <c r="F186" s="167"/>
      <c r="G186" s="167"/>
    </row>
    <row r="187" spans="3:7" ht="14.25">
      <c r="C187" s="167"/>
      <c r="D187" s="49"/>
      <c r="E187" s="167"/>
      <c r="F187" s="167"/>
      <c r="G187" s="167"/>
    </row>
    <row r="188" spans="3:7" ht="14.25">
      <c r="C188" s="167"/>
      <c r="D188" s="49"/>
      <c r="E188" s="167"/>
      <c r="F188" s="167"/>
      <c r="G188" s="167"/>
    </row>
    <row r="189" spans="3:7" ht="14.25">
      <c r="C189" s="167"/>
      <c r="D189" s="49"/>
      <c r="E189" s="167"/>
      <c r="F189" s="167"/>
      <c r="G189" s="167"/>
    </row>
    <row r="190" spans="3:7" ht="14.25">
      <c r="C190" s="167"/>
      <c r="D190" s="49"/>
      <c r="E190" s="167"/>
      <c r="F190" s="167"/>
      <c r="G190" s="167"/>
    </row>
    <row r="191" spans="3:7" ht="14.25">
      <c r="C191" s="167"/>
      <c r="D191" s="49"/>
      <c r="E191" s="167"/>
      <c r="F191" s="167"/>
      <c r="G191" s="167"/>
    </row>
    <row r="192" spans="3:7" ht="14.25">
      <c r="C192" s="167"/>
      <c r="D192" s="49"/>
      <c r="E192" s="167"/>
      <c r="F192" s="167"/>
      <c r="G192" s="167"/>
    </row>
    <row r="193" spans="3:7" ht="14.25">
      <c r="C193" s="167"/>
      <c r="D193" s="49"/>
      <c r="E193" s="167"/>
      <c r="F193" s="167"/>
      <c r="G193" s="167"/>
    </row>
    <row r="194" spans="3:7" ht="14.25">
      <c r="C194" s="167"/>
      <c r="D194" s="49"/>
      <c r="E194" s="167"/>
      <c r="F194" s="167"/>
      <c r="G194" s="167"/>
    </row>
    <row r="195" spans="3:7" ht="14.25">
      <c r="C195" s="167"/>
      <c r="D195" s="49"/>
      <c r="E195" s="167"/>
      <c r="F195" s="167"/>
      <c r="G195" s="167"/>
    </row>
    <row r="196" spans="3:7" ht="14.25">
      <c r="C196" s="167"/>
      <c r="D196" s="49"/>
      <c r="E196" s="167"/>
      <c r="F196" s="167"/>
      <c r="G196" s="167"/>
    </row>
    <row r="197" spans="3:7" ht="14.25">
      <c r="C197" s="167"/>
      <c r="D197" s="49"/>
      <c r="E197" s="167"/>
      <c r="F197" s="167"/>
      <c r="G197" s="167"/>
    </row>
    <row r="198" spans="3:7" ht="14.25">
      <c r="C198" s="167"/>
      <c r="D198" s="49"/>
      <c r="E198" s="167"/>
      <c r="F198" s="167"/>
      <c r="G198" s="167"/>
    </row>
    <row r="199" spans="3:7" ht="14.25">
      <c r="C199" s="167"/>
      <c r="D199" s="49"/>
      <c r="E199" s="167"/>
      <c r="F199" s="167"/>
      <c r="G199" s="167"/>
    </row>
    <row r="200" spans="3:7" ht="14.25">
      <c r="C200" s="167"/>
      <c r="D200" s="49"/>
      <c r="E200" s="167"/>
      <c r="F200" s="167"/>
      <c r="G200" s="167"/>
    </row>
    <row r="201" spans="3:7" ht="14.25">
      <c r="C201" s="167"/>
      <c r="D201" s="49"/>
      <c r="E201" s="167"/>
      <c r="F201" s="167"/>
      <c r="G201" s="167"/>
    </row>
    <row r="202" spans="3:7" ht="14.25">
      <c r="C202" s="167"/>
      <c r="D202" s="49"/>
      <c r="E202" s="167"/>
      <c r="F202" s="167"/>
      <c r="G202" s="167"/>
    </row>
    <row r="203" spans="3:7" ht="14.25">
      <c r="C203" s="167"/>
      <c r="D203" s="49"/>
      <c r="E203" s="167"/>
      <c r="F203" s="167"/>
      <c r="G203" s="167"/>
    </row>
    <row r="204" spans="3:7" ht="14.25">
      <c r="C204" s="167"/>
      <c r="D204" s="49"/>
      <c r="E204" s="167"/>
      <c r="F204" s="167"/>
      <c r="G204" s="167"/>
    </row>
    <row r="205" spans="3:7" ht="14.25">
      <c r="C205" s="167"/>
      <c r="D205" s="49"/>
      <c r="E205" s="167"/>
      <c r="F205" s="167"/>
      <c r="G205" s="167"/>
    </row>
    <row r="206" spans="3:7" ht="14.25">
      <c r="C206" s="167"/>
      <c r="D206" s="49"/>
      <c r="E206" s="167"/>
      <c r="F206" s="167"/>
      <c r="G206" s="167"/>
    </row>
    <row r="207" spans="3:7" ht="14.25">
      <c r="C207" s="167"/>
      <c r="D207" s="49"/>
      <c r="E207" s="167"/>
      <c r="F207" s="167"/>
      <c r="G207" s="167"/>
    </row>
    <row r="208" spans="3:7" ht="14.25">
      <c r="C208" s="167"/>
      <c r="D208" s="49"/>
      <c r="E208" s="167"/>
      <c r="F208" s="167"/>
      <c r="G208" s="167"/>
    </row>
    <row r="209" spans="3:7" ht="14.25">
      <c r="C209" s="167"/>
      <c r="D209" s="49"/>
      <c r="E209" s="167"/>
      <c r="F209" s="167"/>
      <c r="G209" s="167"/>
    </row>
    <row r="210" spans="3:7" ht="14.25">
      <c r="C210" s="167"/>
      <c r="D210" s="49"/>
      <c r="E210" s="167"/>
      <c r="F210" s="167"/>
      <c r="G210" s="167"/>
    </row>
    <row r="211" spans="3:7" ht="14.25">
      <c r="C211" s="167"/>
      <c r="D211" s="49"/>
      <c r="E211" s="167"/>
      <c r="F211" s="167"/>
      <c r="G211" s="167"/>
    </row>
    <row r="212" spans="3:7" ht="14.25">
      <c r="C212" s="167"/>
      <c r="D212" s="49"/>
      <c r="E212" s="167"/>
      <c r="F212" s="167"/>
      <c r="G212" s="167"/>
    </row>
    <row r="213" spans="3:7" ht="14.25">
      <c r="C213" s="167"/>
      <c r="D213" s="49"/>
      <c r="E213" s="167"/>
      <c r="F213" s="167"/>
      <c r="G213" s="167"/>
    </row>
    <row r="214" spans="3:7" ht="14.25">
      <c r="C214" s="167"/>
      <c r="D214" s="49"/>
      <c r="E214" s="167"/>
      <c r="F214" s="167"/>
      <c r="G214" s="167"/>
    </row>
    <row r="215" spans="3:7" ht="14.25">
      <c r="C215" s="167"/>
      <c r="D215" s="49"/>
      <c r="E215" s="167"/>
      <c r="F215" s="167"/>
      <c r="G215" s="167"/>
    </row>
    <row r="216" spans="3:7" ht="14.25">
      <c r="C216" s="167"/>
      <c r="D216" s="49"/>
      <c r="E216" s="167"/>
      <c r="F216" s="167"/>
      <c r="G216" s="167"/>
    </row>
    <row r="217" spans="3:7" ht="14.25">
      <c r="C217" s="167"/>
      <c r="D217" s="49"/>
      <c r="E217" s="167"/>
      <c r="F217" s="167"/>
      <c r="G217" s="167"/>
    </row>
    <row r="218" spans="3:7" ht="14.25">
      <c r="C218" s="167"/>
      <c r="D218" s="49"/>
      <c r="E218" s="167"/>
      <c r="F218" s="167"/>
      <c r="G218" s="167"/>
    </row>
    <row r="219" spans="3:7" ht="14.25">
      <c r="C219" s="167"/>
      <c r="D219" s="49"/>
      <c r="E219" s="167"/>
      <c r="F219" s="167"/>
      <c r="G219" s="167"/>
    </row>
    <row r="220" spans="3:7" ht="14.25">
      <c r="C220" s="167"/>
      <c r="D220" s="49"/>
      <c r="E220" s="167"/>
      <c r="F220" s="167"/>
      <c r="G220" s="167"/>
    </row>
    <row r="221" spans="3:7" ht="14.25">
      <c r="C221" s="167"/>
      <c r="D221" s="49"/>
      <c r="E221" s="167"/>
      <c r="F221" s="167"/>
      <c r="G221" s="167"/>
    </row>
    <row r="222" spans="3:7" ht="14.25">
      <c r="C222" s="167"/>
      <c r="D222" s="49"/>
      <c r="E222" s="167"/>
      <c r="F222" s="167"/>
      <c r="G222" s="167"/>
    </row>
    <row r="223" spans="3:7" ht="14.25">
      <c r="C223" s="167"/>
      <c r="D223" s="49"/>
      <c r="E223" s="167"/>
      <c r="F223" s="167"/>
      <c r="G223" s="167"/>
    </row>
    <row r="224" spans="3:7" ht="14.25">
      <c r="C224" s="167"/>
      <c r="D224" s="49"/>
      <c r="E224" s="167"/>
      <c r="F224" s="167"/>
      <c r="G224" s="167"/>
    </row>
    <row r="225" spans="3:7" ht="14.25">
      <c r="C225" s="167"/>
      <c r="D225" s="49"/>
      <c r="E225" s="167"/>
      <c r="F225" s="167"/>
      <c r="G225" s="167"/>
    </row>
    <row r="226" spans="3:7" ht="14.25">
      <c r="C226" s="167"/>
      <c r="D226" s="49"/>
      <c r="E226" s="167"/>
      <c r="F226" s="167"/>
      <c r="G226" s="167"/>
    </row>
    <row r="227" spans="3:7" ht="14.25">
      <c r="C227" s="167"/>
      <c r="D227" s="49"/>
      <c r="E227" s="167"/>
      <c r="F227" s="167"/>
      <c r="G227" s="167"/>
    </row>
    <row r="228" spans="3:7" ht="14.25">
      <c r="C228" s="167"/>
      <c r="D228" s="49"/>
      <c r="E228" s="167"/>
      <c r="F228" s="167"/>
      <c r="G228" s="167"/>
    </row>
    <row r="229" spans="3:7" ht="14.25">
      <c r="C229" s="167"/>
      <c r="D229" s="49"/>
      <c r="E229" s="167"/>
      <c r="F229" s="167"/>
      <c r="G229" s="167"/>
    </row>
    <row r="230" spans="3:7" ht="14.25">
      <c r="C230" s="167"/>
      <c r="D230" s="49"/>
      <c r="E230" s="167"/>
      <c r="F230" s="167"/>
      <c r="G230" s="167"/>
    </row>
    <row r="231" spans="3:7" ht="14.25">
      <c r="C231" s="167"/>
      <c r="D231" s="49"/>
      <c r="E231" s="167"/>
      <c r="F231" s="167"/>
      <c r="G231" s="167"/>
    </row>
    <row r="232" spans="3:7" ht="14.25">
      <c r="C232" s="167"/>
      <c r="D232" s="49"/>
      <c r="E232" s="167"/>
      <c r="F232" s="167"/>
      <c r="G232" s="167"/>
    </row>
    <row r="233" spans="3:7" ht="14.25">
      <c r="C233" s="167"/>
      <c r="D233" s="49"/>
      <c r="E233" s="167"/>
      <c r="F233" s="167"/>
      <c r="G233" s="167"/>
    </row>
    <row r="234" spans="3:7" ht="14.25">
      <c r="C234" s="167"/>
      <c r="D234" s="49"/>
      <c r="E234" s="167"/>
      <c r="F234" s="167"/>
      <c r="G234" s="167"/>
    </row>
    <row r="235" spans="3:7" ht="14.25">
      <c r="C235" s="167"/>
      <c r="D235" s="49"/>
      <c r="E235" s="167"/>
      <c r="F235" s="167"/>
      <c r="G235" s="167"/>
    </row>
    <row r="236" spans="3:7" ht="14.25">
      <c r="C236" s="167"/>
      <c r="D236" s="49"/>
      <c r="E236" s="167"/>
      <c r="F236" s="167"/>
      <c r="G236" s="167"/>
    </row>
    <row r="237" spans="3:7" ht="14.25">
      <c r="C237" s="167"/>
      <c r="D237" s="49"/>
      <c r="E237" s="167"/>
      <c r="F237" s="167"/>
      <c r="G237" s="167"/>
    </row>
    <row r="238" spans="3:7" ht="14.25">
      <c r="C238" s="167"/>
      <c r="D238" s="49"/>
      <c r="E238" s="167"/>
      <c r="F238" s="167"/>
      <c r="G238" s="167"/>
    </row>
    <row r="239" spans="3:7" ht="14.25">
      <c r="C239" s="167"/>
      <c r="D239" s="49"/>
      <c r="E239" s="167"/>
      <c r="F239" s="167"/>
      <c r="G239" s="167"/>
    </row>
    <row r="240" spans="3:7" ht="14.25">
      <c r="C240" s="167"/>
      <c r="D240" s="49"/>
      <c r="E240" s="167"/>
      <c r="F240" s="167"/>
      <c r="G240" s="167"/>
    </row>
    <row r="241" spans="3:7" ht="14.25">
      <c r="C241" s="167"/>
      <c r="D241" s="49"/>
      <c r="E241" s="167"/>
      <c r="F241" s="167"/>
      <c r="G241" s="167"/>
    </row>
    <row r="242" spans="3:7" ht="14.25">
      <c r="C242" s="167"/>
      <c r="D242" s="49"/>
      <c r="E242" s="167"/>
      <c r="F242" s="167"/>
      <c r="G242" s="167"/>
    </row>
    <row r="243" spans="3:7" ht="14.25">
      <c r="C243" s="167"/>
      <c r="D243" s="49"/>
      <c r="E243" s="167"/>
      <c r="F243" s="167"/>
      <c r="G243" s="167"/>
    </row>
    <row r="244" spans="3:7" ht="14.25">
      <c r="C244" s="167"/>
      <c r="D244" s="49"/>
      <c r="E244" s="167"/>
      <c r="F244" s="167"/>
      <c r="G244" s="167"/>
    </row>
    <row r="245" spans="3:7" ht="14.25">
      <c r="C245" s="167"/>
      <c r="D245" s="49"/>
      <c r="E245" s="167"/>
      <c r="F245" s="167"/>
      <c r="G245" s="167"/>
    </row>
    <row r="246" spans="3:7" ht="14.25">
      <c r="C246" s="167"/>
      <c r="D246" s="49"/>
      <c r="E246" s="167"/>
      <c r="F246" s="167"/>
      <c r="G246" s="167"/>
    </row>
    <row r="247" spans="3:7" ht="14.25">
      <c r="C247" s="167"/>
      <c r="D247" s="49"/>
      <c r="E247" s="167"/>
      <c r="F247" s="167"/>
      <c r="G247" s="167"/>
    </row>
    <row r="248" spans="3:7" ht="14.25">
      <c r="C248" s="167"/>
      <c r="D248" s="49"/>
      <c r="E248" s="167"/>
      <c r="F248" s="167"/>
      <c r="G248" s="167"/>
    </row>
    <row r="249" spans="3:7" ht="14.25">
      <c r="C249" s="167"/>
      <c r="D249" s="49"/>
      <c r="E249" s="167"/>
      <c r="F249" s="167"/>
      <c r="G249" s="167"/>
    </row>
    <row r="250" spans="3:7" ht="14.25">
      <c r="C250" s="167"/>
      <c r="D250" s="49"/>
      <c r="E250" s="167"/>
      <c r="F250" s="167"/>
      <c r="G250" s="167"/>
    </row>
    <row r="251" spans="3:7" ht="14.25">
      <c r="C251" s="167"/>
      <c r="D251" s="49"/>
      <c r="E251" s="167"/>
      <c r="F251" s="167"/>
      <c r="G251" s="167"/>
    </row>
    <row r="252" spans="3:7" ht="14.25">
      <c r="C252" s="167"/>
      <c r="D252" s="49"/>
      <c r="E252" s="167"/>
      <c r="F252" s="167"/>
      <c r="G252" s="167"/>
    </row>
    <row r="253" spans="3:7" ht="14.25">
      <c r="C253" s="167"/>
      <c r="D253" s="49"/>
      <c r="E253" s="167"/>
      <c r="F253" s="167"/>
      <c r="G253" s="167"/>
    </row>
    <row r="254" spans="3:7" ht="14.25">
      <c r="C254" s="167"/>
      <c r="D254" s="49"/>
      <c r="E254" s="167"/>
      <c r="F254" s="167"/>
      <c r="G254" s="167"/>
    </row>
    <row r="255" spans="3:7" ht="14.25">
      <c r="C255" s="167"/>
      <c r="D255" s="49"/>
      <c r="E255" s="167"/>
      <c r="F255" s="167"/>
      <c r="G255" s="167"/>
    </row>
    <row r="256" spans="3:7" ht="14.25">
      <c r="C256" s="167"/>
      <c r="D256" s="49"/>
      <c r="E256" s="167"/>
      <c r="F256" s="167"/>
      <c r="G256" s="167"/>
    </row>
    <row r="257" spans="3:7" ht="14.25">
      <c r="C257" s="167"/>
      <c r="D257" s="49"/>
      <c r="E257" s="167"/>
      <c r="F257" s="167"/>
      <c r="G257" s="167"/>
    </row>
    <row r="258" spans="3:7" ht="14.25">
      <c r="C258" s="167"/>
      <c r="D258" s="49"/>
      <c r="E258" s="167"/>
      <c r="F258" s="167"/>
      <c r="G258" s="167"/>
    </row>
    <row r="259" spans="3:7" ht="14.25">
      <c r="C259" s="167"/>
      <c r="D259" s="49"/>
      <c r="E259" s="167"/>
      <c r="F259" s="167"/>
      <c r="G259" s="167"/>
    </row>
    <row r="260" spans="3:7" ht="14.25">
      <c r="C260" s="167"/>
      <c r="D260" s="49"/>
      <c r="E260" s="167"/>
      <c r="F260" s="167"/>
      <c r="G260" s="167"/>
    </row>
    <row r="261" spans="3:7" ht="14.25">
      <c r="C261" s="167"/>
      <c r="D261" s="49"/>
      <c r="E261" s="167"/>
      <c r="F261" s="167"/>
      <c r="G261" s="167"/>
    </row>
    <row r="262" spans="3:7" ht="14.25">
      <c r="C262" s="167"/>
      <c r="D262" s="49"/>
      <c r="E262" s="167"/>
      <c r="F262" s="167"/>
      <c r="G262" s="167"/>
    </row>
    <row r="263" spans="3:7" ht="14.25">
      <c r="C263" s="167"/>
      <c r="D263" s="49"/>
      <c r="E263" s="167"/>
      <c r="F263" s="167"/>
      <c r="G263" s="167"/>
    </row>
    <row r="264" spans="3:7" ht="14.25">
      <c r="C264" s="167"/>
      <c r="D264" s="49"/>
      <c r="E264" s="167"/>
      <c r="F264" s="167"/>
      <c r="G264" s="167"/>
    </row>
    <row r="265" spans="3:7" ht="14.25">
      <c r="C265" s="167"/>
      <c r="D265" s="49"/>
      <c r="E265" s="167"/>
      <c r="F265" s="167"/>
      <c r="G265" s="167"/>
    </row>
    <row r="266" spans="3:7" ht="14.25">
      <c r="C266" s="167"/>
      <c r="D266" s="49"/>
      <c r="E266" s="167"/>
      <c r="F266" s="167"/>
      <c r="G266" s="167"/>
    </row>
    <row r="267" spans="3:7" ht="14.25">
      <c r="C267" s="167"/>
      <c r="D267" s="49"/>
      <c r="E267" s="167"/>
      <c r="F267" s="167"/>
      <c r="G267" s="167"/>
    </row>
    <row r="268" spans="3:7" ht="14.25">
      <c r="C268" s="167"/>
      <c r="D268" s="49"/>
      <c r="E268" s="167"/>
      <c r="F268" s="167"/>
      <c r="G268" s="167"/>
    </row>
    <row r="269" spans="3:7" ht="14.25">
      <c r="C269" s="167"/>
      <c r="D269" s="49"/>
      <c r="E269" s="167"/>
      <c r="F269" s="167"/>
      <c r="G269" s="167"/>
    </row>
    <row r="270" spans="3:7" ht="14.25">
      <c r="C270" s="167"/>
      <c r="D270" s="49"/>
      <c r="E270" s="167"/>
      <c r="F270" s="167"/>
      <c r="G270" s="167"/>
    </row>
    <row r="271" spans="3:7" ht="14.25">
      <c r="C271" s="167"/>
      <c r="D271" s="49"/>
      <c r="E271" s="167"/>
      <c r="F271" s="167"/>
      <c r="G271" s="167"/>
    </row>
    <row r="272" spans="3:7" ht="14.25">
      <c r="C272" s="167"/>
      <c r="D272" s="49"/>
      <c r="E272" s="167"/>
      <c r="F272" s="167"/>
      <c r="G272" s="167"/>
    </row>
    <row r="273" spans="3:7" ht="14.25">
      <c r="C273" s="167"/>
      <c r="D273" s="49"/>
      <c r="E273" s="167"/>
      <c r="F273" s="167"/>
      <c r="G273" s="167"/>
    </row>
    <row r="274" spans="3:7" ht="14.25">
      <c r="C274" s="167"/>
      <c r="D274" s="49"/>
      <c r="E274" s="167"/>
      <c r="F274" s="167"/>
      <c r="G274" s="167"/>
    </row>
    <row r="275" spans="3:7" ht="14.25">
      <c r="C275" s="167"/>
      <c r="D275" s="49"/>
      <c r="E275" s="167"/>
      <c r="F275" s="167"/>
      <c r="G275" s="167"/>
    </row>
    <row r="276" spans="3:7" ht="14.25">
      <c r="C276" s="167"/>
      <c r="D276" s="49"/>
      <c r="E276" s="167"/>
      <c r="F276" s="167"/>
      <c r="G276" s="167"/>
    </row>
    <row r="277" spans="3:7" ht="14.25">
      <c r="C277" s="167"/>
      <c r="D277" s="49"/>
      <c r="E277" s="167"/>
      <c r="F277" s="167"/>
      <c r="G277" s="167"/>
    </row>
    <row r="278" spans="3:7" ht="14.25">
      <c r="C278" s="167"/>
      <c r="D278" s="49"/>
      <c r="E278" s="167"/>
      <c r="F278" s="167"/>
      <c r="G278" s="167"/>
    </row>
    <row r="279" spans="3:7" ht="14.25">
      <c r="C279" s="167"/>
      <c r="D279" s="49"/>
      <c r="E279" s="167"/>
      <c r="F279" s="167"/>
      <c r="G279" s="167"/>
    </row>
    <row r="280" spans="3:7" ht="14.25">
      <c r="C280" s="167"/>
      <c r="D280" s="49"/>
      <c r="E280" s="167"/>
      <c r="F280" s="167"/>
      <c r="G280" s="167"/>
    </row>
    <row r="281" spans="3:7" ht="14.25">
      <c r="C281" s="167"/>
      <c r="D281" s="49"/>
      <c r="E281" s="167"/>
      <c r="F281" s="167"/>
      <c r="G281" s="167"/>
    </row>
    <row r="282" spans="3:7" ht="14.25">
      <c r="C282" s="167"/>
      <c r="D282" s="49"/>
      <c r="E282" s="167"/>
      <c r="F282" s="167"/>
      <c r="G282" s="167"/>
    </row>
    <row r="283" spans="3:7" ht="14.25">
      <c r="C283" s="167"/>
      <c r="D283" s="49"/>
      <c r="E283" s="167"/>
      <c r="F283" s="167"/>
      <c r="G283" s="167"/>
    </row>
    <row r="284" spans="3:7" ht="14.25">
      <c r="C284" s="167"/>
      <c r="D284" s="49"/>
      <c r="E284" s="167"/>
      <c r="F284" s="167"/>
      <c r="G284" s="167"/>
    </row>
    <row r="285" spans="3:7" ht="14.25">
      <c r="C285" s="167"/>
      <c r="D285" s="49"/>
      <c r="E285" s="167"/>
      <c r="F285" s="167"/>
      <c r="G285" s="167"/>
    </row>
    <row r="286" spans="3:7" ht="14.25">
      <c r="C286" s="167"/>
      <c r="D286" s="49"/>
      <c r="E286" s="167"/>
      <c r="F286" s="167"/>
      <c r="G286" s="167"/>
    </row>
    <row r="287" spans="3:7" ht="14.25">
      <c r="C287" s="167"/>
      <c r="D287" s="49"/>
      <c r="E287" s="167"/>
      <c r="F287" s="167"/>
      <c r="G287" s="167"/>
    </row>
    <row r="288" spans="3:7" ht="14.25">
      <c r="C288" s="167"/>
      <c r="D288" s="49"/>
      <c r="E288" s="167"/>
      <c r="F288" s="167"/>
      <c r="G288" s="167"/>
    </row>
    <row r="289" spans="3:7" ht="14.25">
      <c r="C289" s="167"/>
      <c r="D289" s="49"/>
      <c r="E289" s="167"/>
      <c r="F289" s="167"/>
      <c r="G289" s="167"/>
    </row>
    <row r="290" spans="3:7" ht="14.25">
      <c r="C290" s="167"/>
      <c r="D290" s="49"/>
      <c r="E290" s="167"/>
      <c r="F290" s="167"/>
      <c r="G290" s="167"/>
    </row>
    <row r="291" spans="3:7" ht="14.25">
      <c r="C291" s="167"/>
      <c r="D291" s="49"/>
      <c r="E291" s="167"/>
      <c r="F291" s="167"/>
      <c r="G291" s="167"/>
    </row>
    <row r="292" spans="3:7" ht="14.25">
      <c r="C292" s="167"/>
      <c r="D292" s="49"/>
      <c r="E292" s="167"/>
      <c r="F292" s="167"/>
      <c r="G292" s="167"/>
    </row>
    <row r="293" spans="3:7" ht="14.25">
      <c r="C293" s="167"/>
      <c r="D293" s="49"/>
      <c r="E293" s="167"/>
      <c r="F293" s="167"/>
      <c r="G293" s="167"/>
    </row>
    <row r="294" spans="3:7" ht="14.25">
      <c r="C294" s="167"/>
      <c r="D294" s="49"/>
      <c r="E294" s="167"/>
      <c r="F294" s="167"/>
      <c r="G294" s="167"/>
    </row>
    <row r="295" spans="3:7" ht="14.25">
      <c r="C295" s="167"/>
      <c r="D295" s="49"/>
      <c r="E295" s="167"/>
      <c r="F295" s="167"/>
      <c r="G295" s="167"/>
    </row>
    <row r="296" spans="3:7" ht="14.25">
      <c r="C296" s="167"/>
      <c r="D296" s="49"/>
      <c r="E296" s="167"/>
      <c r="F296" s="167"/>
      <c r="G296" s="167"/>
    </row>
    <row r="297" spans="3:7" ht="14.25">
      <c r="C297" s="167"/>
      <c r="D297" s="49"/>
      <c r="E297" s="167"/>
      <c r="F297" s="167"/>
      <c r="G297" s="167"/>
    </row>
    <row r="298" spans="3:7" ht="14.25">
      <c r="C298" s="167"/>
      <c r="D298" s="49"/>
      <c r="E298" s="167"/>
      <c r="F298" s="167"/>
      <c r="G298" s="167"/>
    </row>
    <row r="299" spans="3:7" ht="14.25">
      <c r="C299" s="167"/>
      <c r="D299" s="49"/>
      <c r="E299" s="167"/>
      <c r="F299" s="167"/>
      <c r="G299" s="167"/>
    </row>
    <row r="300" spans="3:7" ht="14.25">
      <c r="C300" s="167"/>
      <c r="D300" s="49"/>
      <c r="E300" s="167"/>
      <c r="F300" s="167"/>
      <c r="G300" s="167"/>
    </row>
    <row r="301" spans="3:7" ht="14.25">
      <c r="C301" s="167"/>
      <c r="D301" s="49"/>
      <c r="E301" s="167"/>
      <c r="F301" s="167"/>
      <c r="G301" s="167"/>
    </row>
    <row r="302" spans="3:7" ht="14.25">
      <c r="C302" s="167"/>
      <c r="D302" s="49"/>
      <c r="E302" s="167"/>
      <c r="F302" s="167"/>
      <c r="G302" s="167"/>
    </row>
    <row r="303" spans="3:7" ht="14.25">
      <c r="C303" s="167"/>
      <c r="D303" s="49"/>
      <c r="E303" s="167"/>
      <c r="F303" s="167"/>
      <c r="G303" s="167"/>
    </row>
    <row r="304" spans="3:7" ht="14.25">
      <c r="C304" s="167"/>
      <c r="D304" s="49"/>
      <c r="E304" s="167"/>
      <c r="F304" s="167"/>
      <c r="G304" s="167"/>
    </row>
    <row r="305" spans="3:7" ht="14.25">
      <c r="C305" s="167"/>
      <c r="D305" s="49"/>
      <c r="E305" s="167"/>
      <c r="F305" s="167"/>
      <c r="G305" s="167"/>
    </row>
    <row r="306" spans="3:7" ht="14.25">
      <c r="C306" s="167"/>
      <c r="D306" s="49"/>
      <c r="E306" s="167"/>
      <c r="F306" s="167"/>
      <c r="G306" s="167"/>
    </row>
    <row r="307" spans="3:7" ht="14.25">
      <c r="C307" s="167"/>
      <c r="D307" s="49"/>
      <c r="E307" s="167"/>
      <c r="F307" s="167"/>
      <c r="G307" s="167"/>
    </row>
    <row r="308" spans="3:7" ht="14.25">
      <c r="C308" s="167"/>
      <c r="D308" s="49"/>
      <c r="E308" s="167"/>
      <c r="F308" s="167"/>
      <c r="G308" s="167"/>
    </row>
    <row r="309" spans="3:7" ht="14.25">
      <c r="C309" s="167"/>
      <c r="D309" s="49"/>
      <c r="E309" s="167"/>
      <c r="F309" s="167"/>
      <c r="G309" s="167"/>
    </row>
    <row r="310" spans="3:7" ht="14.25">
      <c r="C310" s="167"/>
      <c r="D310" s="49"/>
      <c r="E310" s="167"/>
      <c r="F310" s="167"/>
      <c r="G310" s="167"/>
    </row>
    <row r="311" spans="3:7" ht="14.25">
      <c r="C311" s="167"/>
      <c r="D311" s="49"/>
      <c r="E311" s="167"/>
      <c r="F311" s="167"/>
      <c r="G311" s="167"/>
    </row>
    <row r="312" spans="3:7" ht="14.25">
      <c r="C312" s="167"/>
      <c r="D312" s="49"/>
      <c r="E312" s="167"/>
      <c r="F312" s="167"/>
      <c r="G312" s="167"/>
    </row>
    <row r="313" spans="3:7" ht="14.25">
      <c r="C313" s="167"/>
      <c r="D313" s="49"/>
      <c r="E313" s="167"/>
      <c r="F313" s="167"/>
      <c r="G313" s="167"/>
    </row>
    <row r="314" spans="3:7" ht="14.25">
      <c r="C314" s="167"/>
      <c r="D314" s="49"/>
      <c r="E314" s="167"/>
      <c r="F314" s="167"/>
      <c r="G314" s="167"/>
    </row>
    <row r="315" spans="3:7" ht="14.25">
      <c r="C315" s="167"/>
      <c r="D315" s="49"/>
      <c r="E315" s="167"/>
      <c r="F315" s="167"/>
      <c r="G315" s="167"/>
    </row>
    <row r="316" spans="3:7" ht="14.25">
      <c r="C316" s="167"/>
      <c r="D316" s="49"/>
      <c r="E316" s="167"/>
      <c r="F316" s="167"/>
      <c r="G316" s="167"/>
    </row>
    <row r="317" spans="3:7" ht="14.25">
      <c r="C317" s="167"/>
      <c r="D317" s="49"/>
      <c r="E317" s="167"/>
      <c r="F317" s="167"/>
      <c r="G317" s="167"/>
    </row>
    <row r="318" spans="3:7" ht="14.25">
      <c r="C318" s="167"/>
      <c r="D318" s="49"/>
      <c r="E318" s="167"/>
      <c r="F318" s="167"/>
      <c r="G318" s="167"/>
    </row>
    <row r="319" spans="3:7" ht="14.25">
      <c r="C319" s="167"/>
      <c r="D319" s="49"/>
      <c r="E319" s="167"/>
      <c r="F319" s="167"/>
      <c r="G319" s="167"/>
    </row>
    <row r="320" spans="3:7" ht="14.25">
      <c r="C320" s="167"/>
      <c r="D320" s="49"/>
      <c r="E320" s="167"/>
      <c r="F320" s="167"/>
      <c r="G320" s="167"/>
    </row>
    <row r="321" spans="3:7" ht="14.25">
      <c r="C321" s="167"/>
      <c r="D321" s="49"/>
      <c r="E321" s="167"/>
      <c r="F321" s="167"/>
      <c r="G321" s="167"/>
    </row>
    <row r="322" spans="3:7" ht="14.25">
      <c r="C322" s="167"/>
      <c r="D322" s="49"/>
      <c r="E322" s="167"/>
      <c r="F322" s="167"/>
      <c r="G322" s="167"/>
    </row>
    <row r="323" spans="3:7" ht="14.25">
      <c r="C323" s="167"/>
      <c r="D323" s="49"/>
      <c r="E323" s="167"/>
      <c r="F323" s="167"/>
      <c r="G323" s="167"/>
    </row>
    <row r="324" spans="3:7" ht="14.25">
      <c r="C324" s="167"/>
      <c r="D324" s="49"/>
      <c r="E324" s="167"/>
      <c r="F324" s="167"/>
      <c r="G324" s="167"/>
    </row>
    <row r="325" spans="3:7" ht="14.25">
      <c r="C325" s="167"/>
      <c r="D325" s="49"/>
      <c r="E325" s="167"/>
      <c r="F325" s="167"/>
      <c r="G325" s="167"/>
    </row>
    <row r="326" spans="3:7" ht="14.25">
      <c r="C326" s="167"/>
      <c r="D326" s="49"/>
      <c r="E326" s="167"/>
      <c r="F326" s="167"/>
      <c r="G326" s="167"/>
    </row>
    <row r="327" spans="3:7" ht="14.25">
      <c r="C327" s="167"/>
      <c r="D327" s="49"/>
      <c r="E327" s="167"/>
      <c r="F327" s="167"/>
      <c r="G327" s="167"/>
    </row>
    <row r="328" spans="3:7" ht="14.25">
      <c r="C328" s="167"/>
      <c r="D328" s="49"/>
      <c r="E328" s="167"/>
      <c r="F328" s="167"/>
      <c r="G328" s="167"/>
    </row>
    <row r="329" spans="3:7" ht="14.25">
      <c r="C329" s="167"/>
      <c r="D329" s="49"/>
      <c r="E329" s="167"/>
      <c r="F329" s="167"/>
      <c r="G329" s="167"/>
    </row>
    <row r="330" spans="3:7" ht="14.25">
      <c r="C330" s="167"/>
      <c r="D330" s="49"/>
      <c r="E330" s="167"/>
      <c r="F330" s="167"/>
      <c r="G330" s="167"/>
    </row>
    <row r="331" spans="3:7" ht="14.25">
      <c r="C331" s="167"/>
      <c r="D331" s="49"/>
      <c r="E331" s="167"/>
      <c r="F331" s="167"/>
      <c r="G331" s="167"/>
    </row>
    <row r="332" spans="3:7" ht="14.25">
      <c r="C332" s="167"/>
      <c r="D332" s="49"/>
      <c r="E332" s="167"/>
      <c r="F332" s="167"/>
      <c r="G332" s="167"/>
    </row>
    <row r="333" spans="3:7" ht="14.25">
      <c r="C333" s="167"/>
      <c r="D333" s="49"/>
      <c r="E333" s="167"/>
      <c r="F333" s="167"/>
      <c r="G333" s="167"/>
    </row>
    <row r="334" spans="3:7" ht="14.25">
      <c r="C334" s="167"/>
      <c r="D334" s="49"/>
      <c r="E334" s="167"/>
      <c r="F334" s="167"/>
      <c r="G334" s="167"/>
    </row>
    <row r="335" spans="3:7" ht="14.25">
      <c r="C335" s="167"/>
      <c r="D335" s="49"/>
      <c r="E335" s="167"/>
      <c r="F335" s="167"/>
      <c r="G335" s="167"/>
    </row>
    <row r="336" spans="3:7" ht="14.25">
      <c r="C336" s="167"/>
      <c r="D336" s="49"/>
      <c r="E336" s="167"/>
      <c r="F336" s="167"/>
      <c r="G336" s="167"/>
    </row>
    <row r="337" spans="3:7" ht="14.25">
      <c r="C337" s="167"/>
      <c r="D337" s="49"/>
      <c r="E337" s="167"/>
      <c r="F337" s="167"/>
      <c r="G337" s="167"/>
    </row>
    <row r="338" spans="3:7" ht="14.25">
      <c r="C338" s="167"/>
      <c r="D338" s="49"/>
      <c r="E338" s="167"/>
      <c r="F338" s="167"/>
      <c r="G338" s="167"/>
    </row>
    <row r="339" spans="3:7" ht="14.25">
      <c r="C339" s="167"/>
      <c r="D339" s="49"/>
      <c r="E339" s="167"/>
      <c r="F339" s="167"/>
      <c r="G339" s="167"/>
    </row>
    <row r="340" spans="3:7" ht="14.25">
      <c r="C340" s="167"/>
      <c r="D340" s="49"/>
      <c r="E340" s="167"/>
      <c r="F340" s="167"/>
      <c r="G340" s="167"/>
    </row>
    <row r="341" spans="3:7" ht="14.25">
      <c r="C341" s="167"/>
      <c r="D341" s="49"/>
      <c r="E341" s="167"/>
      <c r="F341" s="167"/>
      <c r="G341" s="167"/>
    </row>
    <row r="342" spans="3:7" ht="14.25">
      <c r="C342" s="167"/>
      <c r="D342" s="49"/>
      <c r="E342" s="167"/>
      <c r="F342" s="167"/>
      <c r="G342" s="167"/>
    </row>
    <row r="343" spans="3:7" ht="14.25">
      <c r="C343" s="167"/>
      <c r="D343" s="49"/>
      <c r="E343" s="167"/>
      <c r="F343" s="167"/>
      <c r="G343" s="167"/>
    </row>
    <row r="344" spans="3:7" ht="14.25">
      <c r="C344" s="167"/>
      <c r="D344" s="49"/>
      <c r="E344" s="167"/>
      <c r="F344" s="167"/>
      <c r="G344" s="167"/>
    </row>
    <row r="345" spans="3:7" ht="14.25">
      <c r="C345" s="167"/>
      <c r="D345" s="49"/>
      <c r="E345" s="167"/>
      <c r="F345" s="167"/>
      <c r="G345" s="167"/>
    </row>
    <row r="346" spans="3:7" ht="14.25">
      <c r="C346" s="167"/>
      <c r="D346" s="49"/>
      <c r="E346" s="167"/>
      <c r="F346" s="167"/>
      <c r="G346" s="167"/>
    </row>
    <row r="347" spans="3:7" ht="14.25">
      <c r="C347" s="167"/>
      <c r="D347" s="49"/>
      <c r="E347" s="167"/>
      <c r="F347" s="167"/>
      <c r="G347" s="167"/>
    </row>
    <row r="348" spans="3:7" ht="14.25">
      <c r="C348" s="167"/>
      <c r="D348" s="49"/>
      <c r="E348" s="167"/>
      <c r="F348" s="167"/>
      <c r="G348" s="167"/>
    </row>
    <row r="349" spans="3:7" ht="14.25">
      <c r="C349" s="167"/>
      <c r="D349" s="49"/>
      <c r="E349" s="167"/>
      <c r="F349" s="167"/>
      <c r="G349" s="167"/>
    </row>
    <row r="350" spans="3:7" ht="14.25">
      <c r="C350" s="167"/>
      <c r="D350" s="49"/>
      <c r="E350" s="167"/>
      <c r="F350" s="167"/>
      <c r="G350" s="167"/>
    </row>
    <row r="351" spans="3:7" ht="14.25">
      <c r="C351" s="167"/>
      <c r="D351" s="49"/>
      <c r="E351" s="167"/>
      <c r="F351" s="167"/>
      <c r="G351" s="167"/>
    </row>
    <row r="352" spans="3:7" ht="14.25">
      <c r="C352" s="167"/>
      <c r="D352" s="49"/>
      <c r="E352" s="167"/>
      <c r="F352" s="167"/>
      <c r="G352" s="167"/>
    </row>
    <row r="353" spans="3:7" ht="14.25">
      <c r="C353" s="167"/>
      <c r="D353" s="49"/>
      <c r="E353" s="167"/>
      <c r="F353" s="167"/>
      <c r="G353" s="167"/>
    </row>
    <row r="354" spans="3:7" ht="14.25">
      <c r="C354" s="167"/>
      <c r="D354" s="49"/>
      <c r="E354" s="167"/>
      <c r="F354" s="167"/>
      <c r="G354" s="167"/>
    </row>
    <row r="355" spans="3:7" ht="14.25">
      <c r="C355" s="167"/>
      <c r="D355" s="49"/>
      <c r="E355" s="167"/>
      <c r="F355" s="167"/>
      <c r="G355" s="167"/>
    </row>
    <row r="356" spans="3:7" ht="14.25">
      <c r="C356" s="167"/>
      <c r="D356" s="49"/>
      <c r="E356" s="167"/>
      <c r="F356" s="167"/>
      <c r="G356" s="167"/>
    </row>
    <row r="357" spans="3:7" ht="14.25">
      <c r="C357" s="167"/>
      <c r="D357" s="49"/>
      <c r="E357" s="167"/>
      <c r="F357" s="167"/>
      <c r="G357" s="167"/>
    </row>
    <row r="358" spans="3:7" ht="14.25">
      <c r="C358" s="167"/>
      <c r="D358" s="49"/>
      <c r="E358" s="167"/>
      <c r="F358" s="167"/>
      <c r="G358" s="167"/>
    </row>
    <row r="359" spans="3:7" ht="14.25">
      <c r="C359" s="167"/>
      <c r="D359" s="49"/>
      <c r="E359" s="167"/>
      <c r="F359" s="167"/>
      <c r="G359" s="167"/>
    </row>
    <row r="360" spans="3:7" ht="14.25">
      <c r="C360" s="167"/>
      <c r="D360" s="49"/>
      <c r="E360" s="167"/>
      <c r="F360" s="167"/>
      <c r="G360" s="167"/>
    </row>
    <row r="361" spans="3:7" ht="14.25">
      <c r="C361" s="167"/>
      <c r="D361" s="49"/>
      <c r="E361" s="167"/>
      <c r="F361" s="167"/>
      <c r="G361" s="167"/>
    </row>
    <row r="362" spans="3:7" ht="14.25">
      <c r="C362" s="167"/>
      <c r="D362" s="49"/>
      <c r="E362" s="167"/>
      <c r="F362" s="167"/>
      <c r="G362" s="167"/>
    </row>
    <row r="363" spans="3:7" ht="14.25">
      <c r="C363" s="167"/>
      <c r="D363" s="49"/>
      <c r="E363" s="167"/>
      <c r="F363" s="167"/>
      <c r="G363" s="167"/>
    </row>
    <row r="364" spans="3:7" ht="14.25">
      <c r="C364" s="167"/>
      <c r="D364" s="49"/>
      <c r="E364" s="167"/>
      <c r="F364" s="167"/>
      <c r="G364" s="167"/>
    </row>
    <row r="365" spans="3:7" ht="14.25">
      <c r="C365" s="167"/>
      <c r="D365" s="49"/>
      <c r="E365" s="167"/>
      <c r="F365" s="167"/>
      <c r="G365" s="167"/>
    </row>
    <row r="366" spans="3:7" ht="14.25">
      <c r="C366" s="167"/>
      <c r="D366" s="49"/>
      <c r="E366" s="167"/>
      <c r="F366" s="167"/>
      <c r="G366" s="167"/>
    </row>
    <row r="367" spans="3:7" ht="14.25">
      <c r="C367" s="167"/>
      <c r="D367" s="49"/>
      <c r="E367" s="167"/>
      <c r="F367" s="167"/>
      <c r="G367" s="167"/>
    </row>
    <row r="368" spans="3:7" ht="14.25">
      <c r="C368" s="167"/>
      <c r="D368" s="49"/>
      <c r="E368" s="167"/>
      <c r="F368" s="167"/>
      <c r="G368" s="167"/>
    </row>
    <row r="369" spans="3:7" ht="14.25">
      <c r="C369" s="167"/>
      <c r="D369" s="49"/>
      <c r="E369" s="167"/>
      <c r="F369" s="167"/>
      <c r="G369" s="167"/>
    </row>
    <row r="370" spans="3:7" ht="14.25">
      <c r="C370" s="167"/>
      <c r="D370" s="49"/>
      <c r="E370" s="167"/>
      <c r="F370" s="167"/>
      <c r="G370" s="167"/>
    </row>
    <row r="371" spans="3:7" ht="14.25">
      <c r="C371" s="167"/>
      <c r="D371" s="49"/>
      <c r="E371" s="167"/>
      <c r="F371" s="167"/>
      <c r="G371" s="167"/>
    </row>
    <row r="372" spans="3:7" ht="14.25">
      <c r="C372" s="167"/>
      <c r="D372" s="49"/>
      <c r="E372" s="167"/>
      <c r="F372" s="167"/>
      <c r="G372" s="167"/>
    </row>
    <row r="373" spans="3:7" ht="14.25">
      <c r="C373" s="167"/>
      <c r="D373" s="49"/>
      <c r="E373" s="167"/>
      <c r="F373" s="167"/>
      <c r="G373" s="167"/>
    </row>
    <row r="374" spans="3:7" ht="14.25">
      <c r="C374" s="167"/>
      <c r="D374" s="49"/>
      <c r="E374" s="167"/>
      <c r="F374" s="167"/>
      <c r="G374" s="167"/>
    </row>
    <row r="375" spans="3:7" ht="14.25">
      <c r="C375" s="167"/>
      <c r="D375" s="49"/>
      <c r="E375" s="167"/>
      <c r="F375" s="167"/>
      <c r="G375" s="167"/>
    </row>
    <row r="376" spans="3:7" ht="14.25">
      <c r="C376" s="167"/>
      <c r="D376" s="49"/>
      <c r="E376" s="167"/>
      <c r="F376" s="167"/>
      <c r="G376" s="167"/>
    </row>
    <row r="377" spans="3:7" ht="14.25">
      <c r="C377" s="167"/>
      <c r="D377" s="49"/>
      <c r="E377" s="167"/>
      <c r="F377" s="167"/>
      <c r="G377" s="167"/>
    </row>
    <row r="378" spans="3:7" ht="14.25">
      <c r="C378" s="167"/>
      <c r="D378" s="49"/>
      <c r="E378" s="167"/>
      <c r="F378" s="167"/>
      <c r="G378" s="167"/>
    </row>
    <row r="379" spans="3:7" ht="14.25">
      <c r="C379" s="167"/>
      <c r="D379" s="49"/>
      <c r="E379" s="167"/>
      <c r="F379" s="167"/>
      <c r="G379" s="167"/>
    </row>
    <row r="380" spans="3:7" ht="14.25">
      <c r="C380" s="167"/>
      <c r="D380" s="49"/>
      <c r="E380" s="167"/>
      <c r="F380" s="167"/>
      <c r="G380" s="167"/>
    </row>
    <row r="381" spans="3:7" ht="14.25">
      <c r="C381" s="167"/>
      <c r="D381" s="49"/>
      <c r="E381" s="167"/>
      <c r="F381" s="167"/>
      <c r="G381" s="167"/>
    </row>
    <row r="382" spans="3:7" ht="14.25">
      <c r="C382" s="167"/>
      <c r="D382" s="49"/>
      <c r="E382" s="167"/>
      <c r="F382" s="167"/>
      <c r="G382" s="167"/>
    </row>
    <row r="383" spans="3:7" ht="14.25">
      <c r="C383" s="167"/>
      <c r="D383" s="49"/>
      <c r="E383" s="167"/>
      <c r="F383" s="167"/>
      <c r="G383" s="167"/>
    </row>
    <row r="384" spans="3:7" ht="14.25">
      <c r="C384" s="167"/>
      <c r="D384" s="49"/>
      <c r="E384" s="167"/>
      <c r="F384" s="167"/>
      <c r="G384" s="167"/>
    </row>
    <row r="385" spans="3:7" ht="14.25">
      <c r="C385" s="167"/>
      <c r="D385" s="49"/>
      <c r="E385" s="167"/>
      <c r="F385" s="167"/>
      <c r="G385" s="167"/>
    </row>
    <row r="386" spans="3:7" ht="14.25">
      <c r="C386" s="167"/>
      <c r="D386" s="49"/>
      <c r="E386" s="167"/>
      <c r="F386" s="167"/>
      <c r="G386" s="167"/>
    </row>
    <row r="387" spans="3:7" ht="14.25">
      <c r="C387" s="167"/>
      <c r="D387" s="49"/>
      <c r="E387" s="167"/>
      <c r="F387" s="167"/>
      <c r="G387" s="167"/>
    </row>
    <row r="388" spans="3:7" ht="14.25">
      <c r="C388" s="167"/>
      <c r="D388" s="49"/>
      <c r="E388" s="167"/>
      <c r="F388" s="167"/>
      <c r="G388" s="167"/>
    </row>
    <row r="389" spans="3:7" ht="14.25">
      <c r="C389" s="167"/>
      <c r="D389" s="49"/>
      <c r="E389" s="167"/>
      <c r="F389" s="167"/>
      <c r="G389" s="167"/>
    </row>
    <row r="390" spans="3:7" ht="14.25">
      <c r="C390" s="167"/>
      <c r="D390" s="49"/>
      <c r="E390" s="167"/>
      <c r="F390" s="167"/>
      <c r="G390" s="167"/>
    </row>
    <row r="391" spans="3:7" ht="14.25">
      <c r="C391" s="167"/>
      <c r="D391" s="49"/>
      <c r="E391" s="167"/>
      <c r="F391" s="167"/>
      <c r="G391" s="167"/>
    </row>
    <row r="392" spans="3:7" ht="14.25">
      <c r="C392" s="167"/>
      <c r="D392" s="49"/>
      <c r="E392" s="167"/>
      <c r="F392" s="167"/>
      <c r="G392" s="167"/>
    </row>
    <row r="393" spans="3:7" ht="14.25">
      <c r="C393" s="167"/>
      <c r="D393" s="49"/>
      <c r="E393" s="167"/>
      <c r="F393" s="167"/>
      <c r="G393" s="167"/>
    </row>
    <row r="394" spans="3:7" ht="14.25">
      <c r="C394" s="167"/>
      <c r="D394" s="49"/>
      <c r="E394" s="167"/>
      <c r="F394" s="167"/>
      <c r="G394" s="167"/>
    </row>
    <row r="395" spans="3:7" ht="14.25">
      <c r="C395" s="167"/>
      <c r="D395" s="49"/>
      <c r="E395" s="167"/>
      <c r="F395" s="167"/>
      <c r="G395" s="167"/>
    </row>
    <row r="396" spans="3:7" ht="14.25">
      <c r="C396" s="167"/>
      <c r="D396" s="49"/>
      <c r="E396" s="167"/>
      <c r="F396" s="167"/>
      <c r="G396" s="167"/>
    </row>
    <row r="397" spans="3:7" ht="14.25">
      <c r="C397" s="167"/>
      <c r="D397" s="49"/>
      <c r="E397" s="167"/>
      <c r="F397" s="167"/>
      <c r="G397" s="167"/>
    </row>
    <row r="398" spans="3:7" ht="14.25">
      <c r="C398" s="167"/>
      <c r="D398" s="49"/>
      <c r="E398" s="167"/>
      <c r="F398" s="167"/>
      <c r="G398" s="167"/>
    </row>
    <row r="399" spans="3:7" ht="14.25">
      <c r="C399" s="167"/>
      <c r="D399" s="49"/>
      <c r="E399" s="167"/>
      <c r="F399" s="167"/>
      <c r="G399" s="167"/>
    </row>
    <row r="400" spans="3:7" ht="14.25">
      <c r="C400" s="167"/>
      <c r="D400" s="49"/>
      <c r="E400" s="167"/>
      <c r="F400" s="167"/>
      <c r="G400" s="167"/>
    </row>
    <row r="401" spans="3:7" ht="14.25">
      <c r="C401" s="168"/>
      <c r="D401" s="169"/>
      <c r="E401" s="168"/>
      <c r="F401" s="168"/>
      <c r="G401" s="168"/>
    </row>
    <row r="402" spans="3:7" ht="14.25">
      <c r="C402" s="168"/>
      <c r="D402" s="169"/>
      <c r="E402" s="168"/>
      <c r="F402" s="168"/>
      <c r="G402" s="168"/>
    </row>
    <row r="403" spans="3:7" ht="14.25">
      <c r="C403" s="168"/>
      <c r="D403" s="169"/>
      <c r="E403" s="168"/>
      <c r="F403" s="168"/>
      <c r="G403" s="168"/>
    </row>
    <row r="404" spans="3:7" ht="14.25">
      <c r="C404" s="168"/>
      <c r="D404" s="169"/>
      <c r="E404" s="168"/>
      <c r="F404" s="168"/>
      <c r="G404" s="168"/>
    </row>
    <row r="405" spans="3:7" ht="14.25">
      <c r="C405" s="168"/>
      <c r="D405" s="169"/>
      <c r="E405" s="168"/>
      <c r="F405" s="168"/>
      <c r="G405" s="168"/>
    </row>
    <row r="406" spans="3:7" ht="14.25">
      <c r="C406" s="168"/>
      <c r="D406" s="169"/>
      <c r="E406" s="168"/>
      <c r="F406" s="168"/>
      <c r="G406" s="168"/>
    </row>
    <row r="407" spans="3:7" ht="14.25">
      <c r="C407" s="168"/>
      <c r="D407" s="169"/>
      <c r="E407" s="168"/>
      <c r="F407" s="168"/>
      <c r="G407" s="168"/>
    </row>
    <row r="408" spans="3:7" ht="14.25">
      <c r="C408" s="168"/>
      <c r="D408" s="169"/>
      <c r="E408" s="168"/>
      <c r="F408" s="168"/>
      <c r="G408" s="168"/>
    </row>
    <row r="409" spans="3:7" ht="14.25">
      <c r="C409" s="168"/>
      <c r="D409" s="169"/>
      <c r="E409" s="168"/>
      <c r="F409" s="168"/>
      <c r="G409" s="168"/>
    </row>
    <row r="410" spans="3:7" ht="14.25">
      <c r="C410" s="168"/>
      <c r="D410" s="169"/>
      <c r="E410" s="168"/>
      <c r="F410" s="168"/>
      <c r="G410" s="168"/>
    </row>
    <row r="411" spans="3:7" ht="14.25">
      <c r="C411" s="168"/>
      <c r="D411" s="169"/>
      <c r="E411" s="168"/>
      <c r="F411" s="168"/>
      <c r="G411" s="168"/>
    </row>
    <row r="412" spans="3:7" ht="14.25">
      <c r="C412" s="168"/>
      <c r="D412" s="169"/>
      <c r="E412" s="168"/>
      <c r="F412" s="168"/>
      <c r="G412" s="168"/>
    </row>
    <row r="413" spans="3:7" ht="14.25">
      <c r="C413" s="168"/>
      <c r="D413" s="169"/>
      <c r="E413" s="168"/>
      <c r="F413" s="168"/>
      <c r="G413" s="168"/>
    </row>
    <row r="414" spans="3:7" ht="14.25">
      <c r="C414" s="168"/>
      <c r="D414" s="169"/>
      <c r="E414" s="168"/>
      <c r="F414" s="168"/>
      <c r="G414" s="168"/>
    </row>
    <row r="415" spans="3:7" ht="14.25">
      <c r="C415" s="168"/>
      <c r="D415" s="169"/>
      <c r="E415" s="168"/>
      <c r="F415" s="168"/>
      <c r="G415" s="168"/>
    </row>
    <row r="416" spans="3:7" ht="14.25">
      <c r="C416" s="168"/>
      <c r="D416" s="169"/>
      <c r="E416" s="168"/>
      <c r="F416" s="168"/>
      <c r="G416" s="168"/>
    </row>
    <row r="417" spans="3:7" ht="14.25">
      <c r="C417" s="168"/>
      <c r="D417" s="169"/>
      <c r="E417" s="168"/>
      <c r="F417" s="168"/>
      <c r="G417" s="168"/>
    </row>
    <row r="418" spans="3:7" ht="14.25">
      <c r="C418" s="168"/>
      <c r="D418" s="169"/>
      <c r="E418" s="168"/>
      <c r="F418" s="168"/>
      <c r="G418" s="168"/>
    </row>
    <row r="419" spans="3:7" ht="14.25">
      <c r="C419" s="168"/>
      <c r="D419" s="169"/>
      <c r="E419" s="168"/>
      <c r="F419" s="168"/>
      <c r="G419" s="168"/>
    </row>
    <row r="420" spans="3:7" ht="14.25">
      <c r="C420" s="168"/>
      <c r="D420" s="169"/>
      <c r="E420" s="168"/>
      <c r="F420" s="168"/>
      <c r="G420" s="168"/>
    </row>
    <row r="421" spans="3:7" ht="14.25">
      <c r="C421" s="168"/>
      <c r="D421" s="169"/>
      <c r="E421" s="168"/>
      <c r="F421" s="168"/>
      <c r="G421" s="168"/>
    </row>
    <row r="422" spans="3:7" ht="14.25">
      <c r="C422" s="168"/>
      <c r="D422" s="169"/>
      <c r="E422" s="168"/>
      <c r="F422" s="168"/>
      <c r="G422" s="168"/>
    </row>
    <row r="423" spans="3:7" ht="14.25">
      <c r="C423" s="168"/>
      <c r="D423" s="169"/>
      <c r="E423" s="168"/>
      <c r="F423" s="168"/>
      <c r="G423" s="168"/>
    </row>
    <row r="424" spans="3:7" ht="14.25">
      <c r="C424" s="168"/>
      <c r="D424" s="169"/>
      <c r="E424" s="168"/>
      <c r="F424" s="168"/>
      <c r="G424" s="168"/>
    </row>
    <row r="425" spans="3:7" ht="14.25">
      <c r="C425" s="168"/>
      <c r="D425" s="169"/>
      <c r="E425" s="168"/>
      <c r="F425" s="168"/>
      <c r="G425" s="168"/>
    </row>
    <row r="426" spans="3:7" ht="14.25">
      <c r="C426" s="168"/>
      <c r="D426" s="169"/>
      <c r="E426" s="168"/>
      <c r="F426" s="168"/>
      <c r="G426" s="168"/>
    </row>
    <row r="427" spans="3:7" ht="14.25">
      <c r="C427" s="168"/>
      <c r="D427" s="169"/>
      <c r="E427" s="168"/>
      <c r="F427" s="168"/>
      <c r="G427" s="168"/>
    </row>
    <row r="428" spans="3:7" ht="14.25">
      <c r="C428" s="168"/>
      <c r="D428" s="169"/>
      <c r="E428" s="168"/>
      <c r="F428" s="168"/>
      <c r="G428" s="168"/>
    </row>
    <row r="429" spans="3:7" ht="14.25">
      <c r="C429" s="168"/>
      <c r="D429" s="169"/>
      <c r="E429" s="168"/>
      <c r="F429" s="168"/>
      <c r="G429" s="168"/>
    </row>
    <row r="430" spans="3:7" ht="14.25">
      <c r="C430" s="168"/>
      <c r="D430" s="169"/>
      <c r="E430" s="168"/>
      <c r="F430" s="168"/>
      <c r="G430" s="168"/>
    </row>
    <row r="431" spans="3:7" ht="14.25">
      <c r="C431" s="168"/>
      <c r="D431" s="169"/>
      <c r="E431" s="168"/>
      <c r="F431" s="168"/>
      <c r="G431" s="168"/>
    </row>
    <row r="432" spans="3:7" ht="14.25">
      <c r="C432" s="168"/>
      <c r="D432" s="169"/>
      <c r="E432" s="168"/>
      <c r="F432" s="168"/>
      <c r="G432" s="168"/>
    </row>
    <row r="433" spans="3:7" ht="14.25">
      <c r="C433" s="168"/>
      <c r="D433" s="169"/>
      <c r="E433" s="168"/>
      <c r="F433" s="168"/>
      <c r="G433" s="168"/>
    </row>
    <row r="434" spans="3:7" ht="14.25">
      <c r="C434" s="168"/>
      <c r="D434" s="169"/>
      <c r="E434" s="168"/>
      <c r="F434" s="168"/>
      <c r="G434" s="168"/>
    </row>
    <row r="435" spans="3:7" ht="14.25">
      <c r="C435" s="168"/>
      <c r="D435" s="169"/>
      <c r="E435" s="168"/>
      <c r="F435" s="168"/>
      <c r="G435" s="168"/>
    </row>
    <row r="436" spans="3:7" ht="14.25">
      <c r="C436" s="168"/>
      <c r="D436" s="169"/>
      <c r="E436" s="168"/>
      <c r="F436" s="168"/>
      <c r="G436" s="168"/>
    </row>
    <row r="437" spans="3:7" ht="14.25">
      <c r="C437" s="168"/>
      <c r="D437" s="169"/>
      <c r="E437" s="168"/>
      <c r="F437" s="168"/>
      <c r="G437" s="168"/>
    </row>
    <row r="438" spans="3:7" ht="14.25">
      <c r="C438" s="168"/>
      <c r="D438" s="169"/>
      <c r="E438" s="168"/>
      <c r="F438" s="168"/>
      <c r="G438" s="168"/>
    </row>
    <row r="439" spans="3:7" ht="14.25">
      <c r="C439" s="168"/>
      <c r="D439" s="169"/>
      <c r="E439" s="168"/>
      <c r="F439" s="168"/>
      <c r="G439" s="168"/>
    </row>
    <row r="440" spans="3:7" ht="14.25">
      <c r="C440" s="168"/>
      <c r="D440" s="169"/>
      <c r="E440" s="168"/>
      <c r="F440" s="168"/>
      <c r="G440" s="168"/>
    </row>
    <row r="441" spans="3:7" ht="14.25">
      <c r="C441" s="168"/>
      <c r="D441" s="169"/>
      <c r="E441" s="168"/>
      <c r="F441" s="168"/>
      <c r="G441" s="168"/>
    </row>
    <row r="442" spans="3:7" ht="14.25">
      <c r="C442" s="168"/>
      <c r="D442" s="169"/>
      <c r="E442" s="168"/>
      <c r="F442" s="168"/>
      <c r="G442" s="168"/>
    </row>
    <row r="443" spans="3:7" ht="14.25">
      <c r="C443" s="168"/>
      <c r="D443" s="169"/>
      <c r="E443" s="168"/>
      <c r="F443" s="168"/>
      <c r="G443" s="168"/>
    </row>
    <row r="444" spans="3:7" ht="14.25">
      <c r="C444" s="168"/>
      <c r="D444" s="169"/>
      <c r="E444" s="168"/>
      <c r="F444" s="168"/>
      <c r="G444" s="168"/>
    </row>
    <row r="445" spans="3:7" ht="14.25">
      <c r="C445" s="168"/>
      <c r="D445" s="169"/>
      <c r="E445" s="168"/>
      <c r="F445" s="168"/>
      <c r="G445" s="168"/>
    </row>
    <row r="446" spans="3:7" ht="14.25">
      <c r="C446" s="168"/>
      <c r="D446" s="169"/>
      <c r="E446" s="168"/>
      <c r="F446" s="168"/>
      <c r="G446" s="168"/>
    </row>
    <row r="447" spans="3:7" ht="14.25">
      <c r="C447" s="168"/>
      <c r="D447" s="169"/>
      <c r="E447" s="168"/>
      <c r="F447" s="168"/>
      <c r="G447" s="168"/>
    </row>
    <row r="448" spans="3:7" ht="14.25">
      <c r="C448" s="168"/>
      <c r="D448" s="169"/>
      <c r="E448" s="168"/>
      <c r="F448" s="168"/>
      <c r="G448" s="168"/>
    </row>
  </sheetData>
  <sheetProtection/>
  <conditionalFormatting sqref="K11:K26">
    <cfRule type="cellIs" priority="1" dxfId="2" operator="greaterThan" stopIfTrue="1">
      <formula>0.1</formula>
    </cfRule>
  </conditionalFormatting>
  <conditionalFormatting sqref="I33 I30:I31">
    <cfRule type="cellIs" priority="2" dxfId="1" operator="equal" stopIfTrue="1">
      <formula>"BGN"</formula>
    </cfRule>
  </conditionalFormatting>
  <conditionalFormatting sqref="C4">
    <cfRule type="cellIs" priority="3" dxfId="0" operator="notEqual" stopIfTrue="1">
      <formula>$D$4</formula>
    </cfRule>
  </conditionalFormatting>
  <hyperlinks>
    <hyperlink ref="C83" r:id="rId1" display="tim.ganev@kd-group.bg"/>
    <hyperlink ref="A37" r:id="rId2" display="SFARM"/>
  </hyperlinks>
  <printOptions/>
  <pageMargins left="0.75" right="0.75" top="1" bottom="1" header="0.5" footer="0.5"/>
  <pageSetup horizontalDpi="300" verticalDpi="300" orientation="landscape" paperSize="9" scale="45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3:G19"/>
  <sheetViews>
    <sheetView workbookViewId="0" topLeftCell="A1">
      <selection activeCell="A18" sqref="A18:IV18"/>
    </sheetView>
  </sheetViews>
  <sheetFormatPr defaultColWidth="9.140625" defaultRowHeight="12.75"/>
  <sheetData>
    <row r="3" spans="1:7" ht="12.75">
      <c r="A3" t="s">
        <v>81</v>
      </c>
      <c r="B3" t="s">
        <v>80</v>
      </c>
      <c r="C3">
        <v>330</v>
      </c>
      <c r="D3">
        <v>0.256637</v>
      </c>
      <c r="E3">
        <v>128.62</v>
      </c>
      <c r="F3">
        <v>42444.6</v>
      </c>
      <c r="G3">
        <v>10892.85</v>
      </c>
    </row>
    <row r="4" spans="1:7" ht="12.75">
      <c r="A4" t="s">
        <v>85</v>
      </c>
      <c r="B4" t="s">
        <v>84</v>
      </c>
      <c r="C4">
        <v>272</v>
      </c>
      <c r="D4">
        <v>0.256637</v>
      </c>
      <c r="E4">
        <v>281.22</v>
      </c>
      <c r="F4">
        <v>76491.84</v>
      </c>
      <c r="G4">
        <v>19630.64</v>
      </c>
    </row>
    <row r="5" spans="1:7" ht="12.75">
      <c r="A5" t="s">
        <v>87</v>
      </c>
      <c r="B5" t="s">
        <v>86</v>
      </c>
      <c r="C5">
        <v>388</v>
      </c>
      <c r="D5">
        <v>1.43674</v>
      </c>
      <c r="E5">
        <v>49.29</v>
      </c>
      <c r="F5">
        <v>19124.52</v>
      </c>
      <c r="G5">
        <v>27476.96</v>
      </c>
    </row>
    <row r="6" spans="1:7" ht="12.75">
      <c r="A6" t="s">
        <v>90</v>
      </c>
      <c r="B6" t="s">
        <v>89</v>
      </c>
      <c r="C6">
        <v>600</v>
      </c>
      <c r="D6">
        <v>1.95583</v>
      </c>
      <c r="E6">
        <v>26.545</v>
      </c>
      <c r="F6">
        <v>15927</v>
      </c>
      <c r="G6">
        <v>31150.5</v>
      </c>
    </row>
    <row r="7" spans="1:7" ht="12.75">
      <c r="A7" t="s">
        <v>93</v>
      </c>
      <c r="B7" t="s">
        <v>92</v>
      </c>
      <c r="C7">
        <v>2000</v>
      </c>
      <c r="D7">
        <v>1.95583</v>
      </c>
      <c r="E7">
        <v>7.485</v>
      </c>
      <c r="F7">
        <v>14970</v>
      </c>
      <c r="G7">
        <v>29278.78</v>
      </c>
    </row>
    <row r="8" spans="1:7" ht="12.75">
      <c r="A8" t="s">
        <v>95</v>
      </c>
      <c r="B8" t="s">
        <v>94</v>
      </c>
      <c r="C8">
        <v>295</v>
      </c>
      <c r="D8">
        <v>1.43674</v>
      </c>
      <c r="E8">
        <v>35.37</v>
      </c>
      <c r="F8">
        <v>10434.15</v>
      </c>
      <c r="G8">
        <v>14991.16</v>
      </c>
    </row>
    <row r="9" spans="1:7" ht="12.75">
      <c r="A9" t="s">
        <v>97</v>
      </c>
      <c r="B9" t="s">
        <v>96</v>
      </c>
      <c r="C9">
        <v>190</v>
      </c>
      <c r="D9">
        <v>0.256637</v>
      </c>
      <c r="E9">
        <v>147.4</v>
      </c>
      <c r="F9">
        <v>28006</v>
      </c>
      <c r="G9">
        <v>7187.38</v>
      </c>
    </row>
    <row r="10" spans="1:7" ht="12.75">
      <c r="A10" t="s">
        <v>99</v>
      </c>
      <c r="B10" t="s">
        <v>98</v>
      </c>
      <c r="C10">
        <v>250</v>
      </c>
      <c r="D10">
        <v>1.43674</v>
      </c>
      <c r="E10">
        <v>39.54</v>
      </c>
      <c r="F10">
        <v>9885</v>
      </c>
      <c r="G10">
        <v>14202.17</v>
      </c>
    </row>
    <row r="11" spans="1:7" ht="12.75">
      <c r="A11" t="s">
        <v>101</v>
      </c>
      <c r="B11" t="s">
        <v>100</v>
      </c>
      <c r="C11">
        <v>235</v>
      </c>
      <c r="D11">
        <v>1.43674</v>
      </c>
      <c r="E11">
        <v>30.41</v>
      </c>
      <c r="F11">
        <v>7146.35</v>
      </c>
      <c r="G11">
        <v>10267.45</v>
      </c>
    </row>
    <row r="12" spans="1:7" ht="12.75">
      <c r="A12" t="s">
        <v>103</v>
      </c>
      <c r="B12" t="s">
        <v>102</v>
      </c>
      <c r="C12">
        <v>100</v>
      </c>
      <c r="D12">
        <v>1.95583</v>
      </c>
      <c r="E12">
        <v>75.47</v>
      </c>
      <c r="F12">
        <v>7547</v>
      </c>
      <c r="G12">
        <v>14760.65</v>
      </c>
    </row>
    <row r="13" spans="1:7" ht="12.75">
      <c r="A13" t="s">
        <v>105</v>
      </c>
      <c r="B13" t="s">
        <v>104</v>
      </c>
      <c r="C13">
        <v>144</v>
      </c>
      <c r="D13">
        <v>1.95583</v>
      </c>
      <c r="E13">
        <v>57.55</v>
      </c>
      <c r="F13">
        <v>8287.2</v>
      </c>
      <c r="G13">
        <v>16208.35</v>
      </c>
    </row>
    <row r="14" spans="1:7" ht="12.75">
      <c r="A14" t="s">
        <v>107</v>
      </c>
      <c r="B14" t="s">
        <v>106</v>
      </c>
      <c r="C14">
        <v>1940</v>
      </c>
      <c r="D14">
        <v>1.43674</v>
      </c>
      <c r="E14">
        <v>9.94</v>
      </c>
      <c r="F14">
        <v>19283.6</v>
      </c>
      <c r="G14">
        <v>27705.52</v>
      </c>
    </row>
    <row r="15" spans="1:7" ht="12.75">
      <c r="A15" t="s">
        <v>109</v>
      </c>
      <c r="B15" t="s">
        <v>108</v>
      </c>
      <c r="C15">
        <v>250</v>
      </c>
      <c r="D15">
        <v>0.256637</v>
      </c>
      <c r="E15">
        <v>215.64</v>
      </c>
      <c r="F15">
        <v>53910</v>
      </c>
      <c r="G15">
        <v>13835.3</v>
      </c>
    </row>
    <row r="16" spans="1:7" ht="12.75">
      <c r="A16" t="s">
        <v>111</v>
      </c>
      <c r="B16" t="s">
        <v>110</v>
      </c>
      <c r="C16">
        <v>200</v>
      </c>
      <c r="D16">
        <v>0.256637</v>
      </c>
      <c r="E16">
        <v>82.94</v>
      </c>
      <c r="F16">
        <v>16588</v>
      </c>
      <c r="G16">
        <v>4257.09</v>
      </c>
    </row>
    <row r="17" spans="1:7" ht="12.75">
      <c r="A17" t="s">
        <v>113</v>
      </c>
      <c r="B17" t="s">
        <v>112</v>
      </c>
      <c r="C17">
        <v>173</v>
      </c>
      <c r="D17">
        <v>1</v>
      </c>
      <c r="E17">
        <v>48.75</v>
      </c>
      <c r="F17">
        <v>8433.75</v>
      </c>
      <c r="G17">
        <v>8433.75</v>
      </c>
    </row>
    <row r="18" spans="1:7" ht="12.75">
      <c r="A18" t="s">
        <v>116</v>
      </c>
      <c r="B18" t="s">
        <v>115</v>
      </c>
      <c r="C18">
        <v>39275</v>
      </c>
      <c r="D18">
        <v>1</v>
      </c>
      <c r="E18">
        <v>1.15</v>
      </c>
      <c r="F18">
        <v>45166.25</v>
      </c>
      <c r="G18">
        <v>45166.25</v>
      </c>
    </row>
    <row r="19" ht="12.75">
      <c r="G19">
        <v>295444.8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 Veselinov</dc:creator>
  <cp:keywords/>
  <dc:description/>
  <cp:lastModifiedBy>Nikola Veselinov</cp:lastModifiedBy>
  <cp:lastPrinted>2011-10-27T07:11:32Z</cp:lastPrinted>
  <dcterms:created xsi:type="dcterms:W3CDTF">2004-03-14T14:44:09Z</dcterms:created>
  <dcterms:modified xsi:type="dcterms:W3CDTF">2014-07-16T09:43:26Z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