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"$'справка №1-баланс'.$#обр" "$#ОБР!:$#ОБР!$#ОБР!"</definedName>
    <definedName name="Excel_BuiltIn_Print_Area_8">'справка №8'!$1:$65535</definedName>
  </definedNames>
  <calcPr fullCalcOnLoad="1"/>
</workbook>
</file>

<file path=xl/sharedStrings.xml><?xml version="1.0" encoding="utf-8"?>
<sst xmlns="http://schemas.openxmlformats.org/spreadsheetml/2006/main" count="1045" uniqueCount="868">
  <si>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</si>
  <si>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</si>
  <si>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</si>
  <si>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</si>
  <si>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отчета:неконсолидиран</t>
  </si>
  <si>
    <t>междинен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</si>
  <si>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</si>
  <si>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</si>
  <si>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</si>
  <si>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</si>
  <si>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</si>
  <si>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</si>
  <si>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</si>
  <si>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</si>
  <si>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</si>
  <si>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</si>
  <si>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</si>
  <si>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</si>
  <si>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</si>
  <si>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</si>
  <si>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</si>
  <si>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</si>
  <si>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</si>
  <si>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</si>
  <si>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</si>
  <si>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</si>
  <si>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</si>
  <si>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</si>
  <si>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</si>
  <si>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</si>
  <si>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</si>
  <si>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</si>
  <si>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</si>
  <si>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</si>
  <si>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</si>
  <si>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</si>
  <si>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</si>
  <si>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</si>
  <si>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</si>
  <si>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</si>
  <si>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</si>
  <si>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</si>
  <si>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</si>
  <si>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</si>
  <si>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</si>
  <si>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</si>
  <si>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</si>
  <si>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</si>
  <si>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</si>
  <si>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</si>
  <si>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</si>
  <si>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</si>
  <si>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</si>
  <si>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</si>
  <si>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</si>
  <si>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</si>
  <si>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</si>
  <si>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</si>
  <si>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</si>
  <si>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</si>
  <si>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</si>
  <si>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</si>
  <si>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</si>
  <si>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</si>
  <si>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</si>
  <si>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</si>
  <si>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</si>
  <si>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</si>
  <si>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</si>
  <si>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</si>
  <si>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</si>
  <si>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</si>
  <si>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</si>
  <si>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</si>
  <si>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</si>
  <si>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</si>
  <si>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</si>
  <si>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</si>
  <si>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</si>
  <si>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</si>
  <si>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</si>
  <si>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</si>
  <si>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</si>
  <si>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</si>
  <si>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</si>
  <si>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</si>
  <si>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</si>
  <si>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</si>
  <si>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</si>
  <si>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</si>
  <si>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</si>
  <si>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</si>
  <si>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</si>
  <si>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</si>
  <si>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</si>
  <si>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</si>
  <si>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</si>
  <si>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</si>
  <si>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</si>
  <si>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</si>
  <si>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</si>
  <si>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</si>
  <si>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</si>
  <si>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</si>
  <si>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</si>
  <si>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</si>
  <si>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</si>
  <si>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</si>
  <si>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</si>
  <si>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</si>
  <si>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</si>
  <si>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</si>
  <si>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</si>
  <si>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</si>
  <si>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</si>
  <si>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</si>
  <si>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</si>
  <si>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</si>
  <si>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</si>
  <si>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</si>
  <si>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</si>
  <si>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</si>
  <si>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</si>
  <si>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</si>
  <si>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</si>
  <si>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</si>
  <si>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</si>
  <si>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</si>
  <si>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</si>
  <si>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</si>
  <si>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</si>
  <si>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</si>
  <si>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</si>
  <si>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</si>
  <si>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</si>
  <si>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</si>
  <si>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</si>
  <si>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</si>
  <si>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</si>
  <si>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</si>
  <si>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</si>
  <si>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</si>
  <si>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</si>
  <si>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</si>
  <si>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</si>
  <si>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</si>
  <si>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</si>
  <si>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</si>
  <si>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</si>
  <si>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</si>
  <si>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</si>
  <si>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</si>
  <si>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</si>
  <si>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</si>
  <si>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</si>
  <si>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</si>
  <si>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</si>
  <si>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</si>
  <si>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</si>
  <si>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</si>
  <si>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</si>
  <si>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</si>
  <si>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</si>
  <si>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</si>
  <si>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</si>
  <si>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</si>
  <si>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</si>
  <si>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</si>
  <si>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</si>
  <si>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</si>
  <si>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</si>
  <si>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</si>
  <si>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</si>
  <si>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</si>
  <si>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</si>
  <si>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</si>
  <si>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</si>
  <si>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</si>
  <si>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</si>
  <si>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</si>
  <si>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</si>
  <si>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</si>
  <si>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</si>
  <si>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</si>
  <si>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</si>
  <si>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</si>
  <si>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</si>
  <si>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</si>
  <si>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</si>
  <si>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</si>
  <si>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</si>
  <si>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</si>
  <si>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</si>
  <si>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</si>
  <si>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</si>
  <si>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</si>
  <si>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</si>
  <si>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</si>
  <si>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</si>
  <si>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</si>
  <si>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</si>
  <si>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</si>
  <si>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</si>
  <si>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</si>
  <si>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</si>
  <si>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</si>
  <si>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</si>
  <si>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</si>
  <si>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</si>
  <si>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</si>
  <si>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</si>
  <si>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</si>
  <si>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</si>
  <si>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</si>
  <si>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</si>
  <si>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</si>
  <si>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</si>
  <si>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</si>
  <si>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</si>
  <si>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</si>
  <si>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</si>
  <si>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</si>
  <si>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</si>
  <si>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</si>
  <si>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</si>
  <si>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</si>
  <si>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</si>
  <si>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</si>
  <si>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</si>
  <si>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</si>
  <si>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</si>
  <si>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</si>
  <si>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</si>
  <si>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</si>
  <si>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</si>
  <si>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</si>
  <si>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</si>
  <si>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</si>
  <si>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</si>
  <si>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</si>
  <si>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</si>
  <si>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</si>
  <si>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</si>
  <si>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</si>
  <si>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</si>
  <si>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</si>
  <si>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</si>
  <si>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</si>
  <si>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</si>
  <si>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</si>
  <si>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</si>
  <si>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</si>
  <si>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</si>
  <si>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</si>
  <si>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</si>
  <si>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</si>
  <si>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</si>
  <si>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</si>
  <si>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</si>
  <si>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</si>
  <si>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</si>
  <si>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</si>
  <si>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</si>
  <si>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</si>
  <si>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</si>
  <si>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</si>
  <si>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</si>
  <si>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</si>
  <si>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</si>
  <si>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</si>
  <si>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</si>
  <si>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</si>
  <si>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</si>
  <si>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</si>
  <si>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</si>
  <si>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</si>
  <si>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29.04.2015г.</t>
  </si>
  <si>
    <t>Съставител: Радостина Цолева</t>
  </si>
  <si>
    <t>Ръководител: Кирил Желязков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</si>
  <si>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</si>
  <si>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</si>
  <si>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</si>
  <si>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</si>
  <si>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</si>
  <si>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</si>
  <si>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</si>
  <si>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</si>
  <si>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</si>
  <si>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</si>
  <si>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</si>
  <si>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</si>
  <si>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</si>
  <si>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</si>
  <si>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</si>
  <si>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</si>
  <si>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</si>
  <si>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</si>
  <si>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</si>
  <si>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</si>
  <si>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</si>
  <si>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</si>
  <si>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</si>
  <si>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</si>
  <si>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</si>
  <si>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</si>
  <si>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</si>
  <si>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</si>
  <si>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</si>
  <si>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</si>
  <si>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</si>
  <si>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</si>
  <si>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</si>
  <si>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</si>
  <si>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</si>
  <si>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</si>
  <si>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</si>
  <si>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</si>
  <si>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</si>
  <si>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</si>
  <si>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</si>
  <si>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</si>
  <si>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</si>
  <si>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</si>
  <si>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</si>
  <si>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</si>
  <si>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</si>
  <si>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</si>
  <si>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</si>
  <si>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</si>
  <si>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</si>
  <si>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</si>
  <si>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</si>
  <si>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</si>
  <si>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</si>
  <si>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</si>
  <si>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</si>
  <si>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</si>
  <si>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</si>
  <si>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</si>
  <si>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</si>
  <si>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</si>
  <si>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</si>
  <si>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</si>
  <si>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</si>
  <si>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</si>
  <si>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</si>
  <si>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</si>
  <si>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</si>
  <si>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</si>
  <si>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</si>
  <si>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</si>
  <si>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</si>
  <si>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</si>
  <si>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</si>
  <si>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</si>
  <si>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</si>
  <si>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</si>
  <si>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</si>
  <si>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</si>
  <si>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</si>
  <si>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</si>
  <si>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</si>
  <si>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</si>
  <si>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</si>
  <si>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</si>
  <si>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</si>
  <si>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</si>
  <si>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</si>
  <si>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</si>
  <si>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</si>
  <si>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</si>
  <si>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</si>
  <si>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</si>
  <si>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</si>
  <si>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</si>
  <si>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</si>
  <si>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</si>
  <si>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</si>
  <si>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</si>
  <si>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</si>
  <si>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</si>
  <si>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</si>
  <si>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</si>
  <si>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</si>
  <si>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</si>
  <si>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</si>
  <si>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</si>
  <si>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</si>
  <si>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</si>
  <si>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</si>
  <si>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</si>
  <si>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</si>
  <si>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</si>
  <si>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</si>
  <si>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</si>
  <si>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</si>
  <si>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</si>
  <si>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</si>
  <si>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</si>
  <si>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</si>
  <si>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</si>
  <si>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</si>
  <si>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</si>
  <si>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</si>
  <si>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</si>
  <si>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</si>
  <si>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</si>
  <si>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</si>
  <si>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</si>
  <si>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</si>
  <si>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</si>
  <si>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</si>
  <si>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</si>
  <si>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</si>
  <si>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</si>
  <si>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</si>
  <si>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</si>
  <si>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</si>
  <si>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</si>
  <si>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</si>
  <si>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</si>
  <si>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</si>
  <si>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</si>
  <si>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</si>
  <si>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</si>
  <si>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</si>
  <si>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</si>
  <si>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</si>
  <si>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</si>
  <si>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</si>
  <si>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</si>
  <si>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</si>
  <si>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</si>
  <si>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</si>
  <si>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</si>
  <si>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</si>
  <si>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</si>
  <si>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</si>
  <si>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</si>
  <si>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</si>
  <si>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</si>
  <si>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</si>
  <si>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</si>
  <si>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</si>
  <si>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</si>
  <si>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</si>
  <si>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</si>
  <si>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</si>
  <si>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</si>
  <si>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</si>
  <si>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</si>
  <si>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</si>
  <si>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</si>
  <si>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</si>
  <si>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</si>
  <si>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</si>
  <si>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</si>
  <si>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</si>
  <si>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</si>
  <si>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</si>
  <si>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</si>
  <si>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</si>
  <si>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</si>
  <si>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</si>
  <si>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</si>
  <si>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</si>
  <si>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</si>
  <si>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</si>
  <si>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</si>
  <si>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</si>
  <si>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</si>
  <si>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</si>
  <si>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</si>
  <si>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</si>
  <si>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</si>
  <si>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</si>
  <si>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</si>
  <si>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</si>
  <si>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</si>
  <si>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</si>
  <si>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</si>
  <si>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</si>
  <si>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</si>
  <si>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</si>
  <si>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</si>
  <si>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</si>
  <si>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</si>
  <si>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</si>
  <si>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</si>
  <si>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</si>
  <si>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</si>
  <si>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</si>
  <si>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</si>
  <si>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</si>
  <si>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</si>
  <si>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</si>
  <si>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</si>
  <si>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</si>
  <si>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</si>
  <si>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</si>
  <si>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</si>
  <si>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</si>
  <si>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</si>
  <si>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</si>
  <si>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</si>
  <si>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</si>
  <si>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</si>
  <si>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</si>
  <si>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</si>
  <si>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</si>
  <si>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</si>
  <si>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</si>
  <si>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</si>
  <si>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</si>
  <si>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</si>
  <si>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</si>
  <si>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</si>
  <si>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</si>
  <si>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</si>
  <si>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</si>
  <si>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</si>
  <si>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</si>
  <si>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</si>
  <si>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</si>
  <si>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</si>
  <si>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</si>
  <si>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</si>
  <si>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</si>
  <si>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</si>
  <si>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</si>
  <si>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</si>
  <si>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</si>
  <si>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</si>
  <si>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</si>
  <si>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</si>
  <si>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</si>
  <si>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</si>
  <si>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</si>
  <si>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</si>
  <si>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</si>
  <si>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</si>
  <si>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</si>
  <si>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</si>
  <si>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</si>
  <si>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</si>
  <si>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</si>
  <si>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</si>
  <si>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</si>
  <si>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</si>
  <si>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</si>
  <si>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</si>
  <si>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</si>
  <si>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</si>
  <si>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</si>
  <si>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</si>
  <si>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</si>
  <si>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</si>
  <si>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</si>
  <si>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</si>
  <si>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</si>
  <si>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</si>
  <si>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</si>
  <si>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</si>
  <si>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</si>
  <si>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</si>
  <si>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</si>
  <si>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</si>
  <si>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</si>
  <si>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</si>
  <si>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</si>
  <si>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</si>
  <si>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</si>
  <si>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</si>
  <si>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</si>
  <si>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</si>
  <si>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</si>
  <si>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</si>
  <si>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</si>
  <si>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</si>
  <si>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</si>
  <si>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</si>
  <si>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</si>
  <si>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</si>
  <si>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</si>
  <si>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</si>
  <si>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</si>
  <si>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</si>
  <si>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</si>
  <si>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</si>
  <si>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</si>
  <si>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</si>
  <si>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</si>
  <si>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</si>
  <si>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</si>
  <si>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</si>
  <si>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</si>
  <si>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</si>
  <si>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</si>
  <si>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</si>
  <si>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</si>
  <si>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</si>
  <si>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</si>
  <si>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</si>
  <si>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</si>
  <si>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</si>
  <si>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</si>
  <si>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</si>
  <si>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</si>
  <si>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</si>
  <si>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</si>
  <si>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</si>
  <si>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</si>
  <si>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</si>
  <si>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</si>
  <si>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</si>
  <si>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</si>
  <si>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</si>
  <si>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Към: 31.03.2015г.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</si>
  <si>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</si>
  <si>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</si>
  <si>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</si>
  <si>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</si>
  <si>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</si>
  <si>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</si>
  <si>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</si>
  <si>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</si>
  <si>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</si>
  <si>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</si>
  <si>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</si>
  <si>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</si>
  <si>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</si>
  <si>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</si>
  <si>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</si>
  <si>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</si>
  <si>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</si>
  <si>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</si>
  <si>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</si>
  <si>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</si>
  <si>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</si>
  <si>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</si>
  <si>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</si>
  <si>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</si>
  <si>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</si>
  <si>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</si>
  <si>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</si>
  <si>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</si>
  <si>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</si>
  <si>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</si>
  <si>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</si>
  <si>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</si>
  <si>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</si>
  <si>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</si>
  <si>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</si>
  <si>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</si>
  <si>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</si>
  <si>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</si>
  <si>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</si>
  <si>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</si>
  <si>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</si>
  <si>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</si>
  <si>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</si>
  <si>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</si>
  <si>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</si>
  <si>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</si>
  <si>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</si>
  <si>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</si>
  <si>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</si>
  <si>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</si>
  <si>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</si>
  <si>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</si>
  <si>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</si>
  <si>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</si>
  <si>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</si>
  <si>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</si>
  <si>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</si>
  <si>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</si>
  <si>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</si>
  <si>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</si>
  <si>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</si>
  <si>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</si>
  <si>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</si>
  <si>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</si>
  <si>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</si>
  <si>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</si>
  <si>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</si>
  <si>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</si>
  <si>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</si>
  <si>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</si>
  <si>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</si>
  <si>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</si>
  <si>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</si>
  <si>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</si>
  <si>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</si>
  <si>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</si>
  <si>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</si>
  <si>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</si>
  <si>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</si>
  <si>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</si>
  <si>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</si>
  <si>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</si>
  <si>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</si>
  <si>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</si>
  <si>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</si>
  <si>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</si>
  <si>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</si>
  <si>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</si>
  <si>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</si>
  <si>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</si>
  <si>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</si>
  <si>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</si>
  <si>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</si>
  <si>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</si>
  <si>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</si>
  <si>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</si>
  <si>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</si>
  <si>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</si>
  <si>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</si>
  <si>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</si>
  <si>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</si>
  <si>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</si>
  <si>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</si>
  <si>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</si>
  <si>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</si>
  <si>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</si>
  <si>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</si>
  <si>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</si>
  <si>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</si>
  <si>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</si>
  <si>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</si>
  <si>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</si>
  <si>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</si>
  <si>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</si>
  <si>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</si>
  <si>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</si>
  <si>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</si>
  <si>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</si>
  <si>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</si>
  <si>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</si>
  <si>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</si>
  <si>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</si>
  <si>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</si>
  <si>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</si>
  <si>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</si>
  <si>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</si>
  <si>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</si>
  <si>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</si>
  <si>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</si>
  <si>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</si>
  <si>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</si>
  <si>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</si>
  <si>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</si>
  <si>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</si>
  <si>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</si>
  <si>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</si>
  <si>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</si>
  <si>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</si>
  <si>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</si>
  <si>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</si>
  <si>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</si>
  <si>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</si>
  <si>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</si>
  <si>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</si>
  <si>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</si>
  <si>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</si>
  <si>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</si>
  <si>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</si>
  <si>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</si>
  <si>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</si>
  <si>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</si>
  <si>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</si>
  <si>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</si>
  <si>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</si>
  <si>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</si>
  <si>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</si>
  <si>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</si>
  <si>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</si>
  <si>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</si>
  <si>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</si>
  <si>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</si>
  <si>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</si>
  <si>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</si>
  <si>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</si>
  <si>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</si>
  <si>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</si>
  <si>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</si>
  <si>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</si>
  <si>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</si>
  <si>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</si>
  <si>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</si>
  <si>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</si>
  <si>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</si>
  <si>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</si>
  <si>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</si>
  <si>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</si>
  <si>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</si>
  <si>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</si>
  <si>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</si>
  <si>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</si>
  <si>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</si>
  <si>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</si>
  <si>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</si>
  <si>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</si>
  <si>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</si>
  <si>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</si>
  <si>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</si>
  <si>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</si>
  <si>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</si>
  <si>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</si>
  <si>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</si>
  <si>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</si>
  <si>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</si>
  <si>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</si>
  <si>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</si>
  <si>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</si>
  <si>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</si>
  <si>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</si>
  <si>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</si>
  <si>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</si>
  <si>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</si>
  <si>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</si>
  <si>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</si>
  <si>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</si>
  <si>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</si>
  <si>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</si>
  <si>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</si>
  <si>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</si>
  <si>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</si>
  <si>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</si>
  <si>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</si>
  <si>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</si>
  <si>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</si>
  <si>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Отчетен период: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</si>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</sst>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&quot; г.&quot;"/>
    <numFmt numFmtId="166" formatCode="@"/>
    <numFmt numFmtId="167" formatCode="0"/>
    <numFmt numFmtId="168" formatCode="\ #,##0.00&quot; лв &quot;;\-#,##0.00&quot; лв &quot;;&quot; -&quot;#&quot; лв &quot;;@\ "/>
  </numFmts>
  <fonts count="27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.5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0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1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2" xfId="0" applyBorder="1" applyAlignment="1">
      <alignment vertical="top"/>
    </xf>
    <xf numFmtId="164" fontId="4" fillId="0" borderId="1" xfId="26" applyFont="1" applyBorder="1" applyAlignment="1" applyProtection="1">
      <alignment horizontal="left" vertical="top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4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1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9" xfId="28" applyFont="1" applyBorder="1" applyAlignment="1" applyProtection="1">
      <alignment horizontal="center" vertical="center" wrapText="1"/>
      <protection/>
    </xf>
    <xf numFmtId="164" fontId="12" fillId="0" borderId="22" xfId="28" applyFont="1" applyBorder="1" applyAlignment="1" applyProtection="1">
      <alignment horizontal="center" vertical="center" wrapText="1"/>
      <protection/>
    </xf>
    <xf numFmtId="164" fontId="12" fillId="0" borderId="1" xfId="28" applyFont="1" applyBorder="1" applyAlignment="1" applyProtection="1">
      <alignment vertical="center" wrapText="1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wrapText="1"/>
      <protection/>
    </xf>
    <xf numFmtId="164" fontId="11" fillId="0" borderId="1" xfId="28" applyFont="1" applyBorder="1" applyProtection="1">
      <alignment/>
      <protection/>
    </xf>
    <xf numFmtId="164" fontId="17" fillId="0" borderId="1" xfId="28" applyFont="1" applyBorder="1" applyAlignment="1" applyProtection="1">
      <alignment vertical="center" wrapText="1"/>
      <protection/>
    </xf>
    <xf numFmtId="164" fontId="15" fillId="0" borderId="1" xfId="28" applyFont="1" applyFill="1" applyBorder="1" applyProtection="1">
      <alignment/>
      <protection/>
    </xf>
    <xf numFmtId="167" fontId="15" fillId="0" borderId="1" xfId="28" applyNumberFormat="1" applyFont="1" applyFill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vertical="center" wrapText="1"/>
      <protection/>
    </xf>
    <xf numFmtId="167" fontId="15" fillId="0" borderId="1" xfId="28" applyNumberFormat="1" applyFont="1" applyBorder="1" applyAlignment="1" applyProtection="1">
      <alignment horizontal="center" vertical="center"/>
      <protection/>
    </xf>
    <xf numFmtId="167" fontId="15" fillId="3" borderId="1" xfId="28" applyNumberFormat="1" applyFont="1" applyFill="1" applyBorder="1" applyAlignment="1" applyProtection="1">
      <alignment vertical="center"/>
      <protection locked="0"/>
    </xf>
    <xf numFmtId="166" fontId="11" fillId="0" borderId="1" xfId="28" applyNumberFormat="1" applyFont="1" applyBorder="1" applyAlignment="1" applyProtection="1">
      <alignment horizontal="center" wrapText="1"/>
      <protection/>
    </xf>
    <xf numFmtId="167" fontId="11" fillId="3" borderId="1" xfId="28" applyNumberFormat="1" applyFont="1" applyFill="1" applyBorder="1" applyProtection="1">
      <alignment/>
      <protection locked="0"/>
    </xf>
    <xf numFmtId="167" fontId="15" fillId="3" borderId="1" xfId="28" applyNumberFormat="1" applyFont="1" applyFill="1" applyBorder="1" applyProtection="1">
      <alignment/>
      <protection locked="0"/>
    </xf>
    <xf numFmtId="164" fontId="15" fillId="0" borderId="1" xfId="28" applyFont="1" applyFill="1" applyBorder="1" applyAlignment="1" applyProtection="1">
      <alignment vertical="center" wrapText="1"/>
      <protection/>
    </xf>
    <xf numFmtId="164" fontId="17" fillId="0" borderId="1" xfId="28" applyFont="1" applyBorder="1" applyAlignment="1" applyProtection="1">
      <alignment horizontal="right" vertical="center" wrapText="1"/>
      <protection/>
    </xf>
    <xf numFmtId="166" fontId="18" fillId="0" borderId="1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1" xfId="28" applyFont="1" applyBorder="1" applyAlignment="1" applyProtection="1">
      <alignment horizontal="center" wrapText="1"/>
      <protection/>
    </xf>
    <xf numFmtId="167" fontId="11" fillId="0" borderId="1" xfId="28" applyNumberFormat="1" applyFont="1" applyBorder="1" applyProtection="1">
      <alignment/>
      <protection/>
    </xf>
    <xf numFmtId="167" fontId="15" fillId="6" borderId="1" xfId="28" applyNumberFormat="1" applyFont="1" applyFill="1" applyBorder="1" applyAlignment="1" applyProtection="1">
      <alignment vertical="center"/>
      <protection locked="0"/>
    </xf>
    <xf numFmtId="164" fontId="18" fillId="0" borderId="1" xfId="28" applyFont="1" applyBorder="1" applyAlignment="1" applyProtection="1">
      <alignment horizontal="center" wrapText="1"/>
      <protection/>
    </xf>
    <xf numFmtId="167" fontId="11" fillId="4" borderId="1" xfId="28" applyNumberFormat="1" applyFont="1" applyFill="1" applyBorder="1" applyProtection="1">
      <alignment/>
      <protection locked="0"/>
    </xf>
    <xf numFmtId="164" fontId="15" fillId="0" borderId="1" xfId="28" applyFont="1" applyBorder="1" applyAlignment="1" applyProtection="1">
      <alignment horizontal="left" vertical="center" wrapText="1"/>
      <protection/>
    </xf>
    <xf numFmtId="167" fontId="15" fillId="4" borderId="1" xfId="28" applyNumberFormat="1" applyFont="1" applyFill="1" applyBorder="1" applyAlignment="1" applyProtection="1">
      <alignment vertical="center"/>
      <protection locked="0"/>
    </xf>
    <xf numFmtId="167" fontId="17" fillId="0" borderId="1" xfId="28" applyNumberFormat="1" applyFont="1" applyBorder="1" applyAlignment="1" applyProtection="1">
      <alignment horizontal="center" vertical="center"/>
      <protection/>
    </xf>
    <xf numFmtId="167" fontId="15" fillId="0" borderId="1" xfId="28" applyNumberFormat="1" applyFont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wrapText="1"/>
      <protection/>
    </xf>
    <xf numFmtId="164" fontId="11" fillId="0" borderId="1" xfId="28" applyFont="1" applyBorder="1" applyAlignment="1" applyProtection="1">
      <alignment horizontal="left" vertical="center" wrapText="1"/>
      <protection/>
    </xf>
    <xf numFmtId="164" fontId="15" fillId="0" borderId="27" xfId="28" applyFont="1" applyBorder="1" applyAlignment="1" applyProtection="1">
      <alignment horizontal="center" vertical="center" wrapText="1"/>
      <protection/>
    </xf>
    <xf numFmtId="164" fontId="17" fillId="0" borderId="27" xfId="28" applyFont="1" applyBorder="1" applyAlignment="1" applyProtection="1">
      <alignment horizontal="center" vertical="center" wrapText="1"/>
      <protection/>
    </xf>
    <xf numFmtId="164" fontId="18" fillId="0" borderId="1" xfId="28" applyFont="1" applyBorder="1" applyAlignment="1" applyProtection="1">
      <alignment horizontal="left" vertical="center" wrapText="1"/>
      <protection/>
    </xf>
    <xf numFmtId="164" fontId="17" fillId="0" borderId="27" xfId="28" applyFont="1" applyBorder="1" applyAlignment="1" applyProtection="1">
      <alignment horizontal="center" wrapText="1"/>
      <protection/>
    </xf>
    <xf numFmtId="164" fontId="16" fillId="0" borderId="1" xfId="28" applyFont="1" applyBorder="1" applyAlignment="1" applyProtection="1">
      <alignment horizontal="left" vertical="center" wrapText="1"/>
      <protection/>
    </xf>
    <xf numFmtId="164" fontId="19" fillId="0" borderId="1" xfId="28" applyFont="1" applyBorder="1" applyAlignment="1" applyProtection="1">
      <alignment vertical="center" wrapText="1"/>
      <protection/>
    </xf>
    <xf numFmtId="164" fontId="15" fillId="0" borderId="6" xfId="28" applyFont="1" applyBorder="1" applyAlignment="1" applyProtection="1">
      <alignment vertical="center" wrapText="1"/>
      <protection/>
    </xf>
    <xf numFmtId="166" fontId="15" fillId="0" borderId="27" xfId="28" applyNumberFormat="1" applyFont="1" applyBorder="1" applyAlignment="1" applyProtection="1">
      <alignment horizontal="center" vertical="center" wrapText="1"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5" fillId="0" borderId="16" xfId="28" applyFont="1" applyBorder="1" applyAlignment="1" applyProtection="1">
      <alignment vertical="center" wrapText="1"/>
      <protection/>
    </xf>
    <xf numFmtId="167" fontId="12" fillId="3" borderId="27" xfId="28" applyNumberFormat="1" applyFont="1" applyFill="1" applyBorder="1" applyAlignment="1" applyProtection="1">
      <alignment vertical="center"/>
      <protection locked="0"/>
    </xf>
    <xf numFmtId="164" fontId="12" fillId="0" borderId="9" xfId="28" applyFont="1" applyBorder="1" applyAlignment="1" applyProtection="1">
      <alignment vertical="center" wrapText="1"/>
      <protection/>
    </xf>
    <xf numFmtId="166" fontId="12" fillId="0" borderId="1" xfId="28" applyNumberFormat="1" applyFont="1" applyBorder="1" applyAlignment="1" applyProtection="1">
      <alignment horizontal="center" vertical="center" wrapText="1"/>
      <protection/>
    </xf>
    <xf numFmtId="167" fontId="12" fillId="0" borderId="27" xfId="28" applyNumberFormat="1" applyFont="1" applyFill="1" applyBorder="1" applyAlignment="1" applyProtection="1">
      <alignment vertical="center"/>
      <protection/>
    </xf>
    <xf numFmtId="164" fontId="20" fillId="0" borderId="1" xfId="28" applyFont="1" applyBorder="1" applyAlignment="1" applyProtection="1">
      <alignment vertical="center" wrapText="1"/>
      <protection/>
    </xf>
    <xf numFmtId="166" fontId="16" fillId="0" borderId="1" xfId="28" applyNumberFormat="1" applyFont="1" applyBorder="1" applyAlignment="1" applyProtection="1">
      <alignment horizontal="center" wrapText="1"/>
      <protection/>
    </xf>
    <xf numFmtId="167" fontId="11" fillId="0" borderId="1" xfId="28" applyNumberFormat="1" applyFont="1" applyFill="1" applyBorder="1" applyProtection="1">
      <alignment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5" fillId="0" borderId="1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22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5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7" fillId="0" borderId="1" xfId="27" applyFont="1" applyBorder="1" applyAlignment="1" applyProtection="1">
      <alignment wrapText="1"/>
      <protection/>
    </xf>
    <xf numFmtId="166" fontId="17" fillId="0" borderId="1" xfId="27" applyNumberFormat="1" applyFont="1" applyBorder="1" applyAlignment="1" applyProtection="1">
      <alignment wrapText="1"/>
      <protection/>
    </xf>
    <xf numFmtId="167" fontId="15" fillId="0" borderId="1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1" xfId="27" applyFont="1" applyBorder="1" applyAlignment="1" applyProtection="1">
      <alignment wrapText="1"/>
      <protection/>
    </xf>
    <xf numFmtId="166" fontId="15" fillId="0" borderId="1" xfId="27" applyNumberFormat="1" applyFont="1" applyBorder="1" applyAlignment="1" applyProtection="1">
      <alignment horizontal="center" wrapText="1"/>
      <protection/>
    </xf>
    <xf numFmtId="167" fontId="15" fillId="6" borderId="1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1" xfId="27" applyFont="1" applyFill="1" applyBorder="1" applyAlignment="1" applyProtection="1">
      <alignment wrapText="1"/>
      <protection/>
    </xf>
    <xf numFmtId="164" fontId="11" fillId="0" borderId="1" xfId="27" applyFont="1" applyBorder="1" applyAlignment="1" applyProtection="1">
      <alignment wrapText="1"/>
      <protection/>
    </xf>
    <xf numFmtId="166" fontId="15" fillId="0" borderId="1" xfId="27" applyNumberFormat="1" applyFont="1" applyFill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horizontal="right"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6" fontId="17" fillId="0" borderId="1" xfId="27" applyNumberFormat="1" applyFont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wrapText="1"/>
      <protection/>
    </xf>
    <xf numFmtId="167" fontId="15" fillId="3" borderId="1" xfId="27" applyNumberFormat="1" applyFont="1" applyFill="1" applyBorder="1" applyAlignment="1" applyProtection="1">
      <alignment wrapText="1"/>
      <protection locked="0"/>
    </xf>
    <xf numFmtId="167" fontId="15" fillId="4" borderId="1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4" fontId="16" fillId="0" borderId="0" xfId="27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4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10" xfId="29" applyFont="1" applyBorder="1" applyAlignment="1">
      <alignment horizontal="center" vertical="center" wrapText="1"/>
      <protection/>
    </xf>
    <xf numFmtId="166" fontId="12" fillId="0" borderId="10" xfId="29" applyNumberFormat="1" applyFont="1" applyBorder="1" applyAlignment="1">
      <alignment horizontal="center" vertical="center" wrapText="1"/>
      <protection/>
    </xf>
    <xf numFmtId="164" fontId="12" fillId="0" borderId="28" xfId="29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13" xfId="29" applyFont="1" applyBorder="1" applyAlignment="1">
      <alignment horizontal="center" vertical="center" wrapText="1"/>
      <protection/>
    </xf>
    <xf numFmtId="164" fontId="12" fillId="0" borderId="20" xfId="29" applyFont="1" applyBorder="1" applyAlignment="1">
      <alignment horizontal="left" vertical="center" wrapText="1"/>
      <protection/>
    </xf>
    <xf numFmtId="164" fontId="12" fillId="0" borderId="20" xfId="29" applyFont="1" applyBorder="1" applyAlignment="1">
      <alignment horizontal="center" vertical="center" wrapText="1"/>
      <protection/>
    </xf>
    <xf numFmtId="164" fontId="12" fillId="2" borderId="20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8" xfId="29" applyFont="1" applyBorder="1" applyAlignment="1">
      <alignment horizontal="center" vertical="center" wrapText="1"/>
      <protection/>
    </xf>
    <xf numFmtId="166" fontId="12" fillId="0" borderId="18" xfId="29" applyNumberFormat="1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1" xfId="29" applyFont="1" applyBorder="1" applyAlignment="1">
      <alignment horizontal="center" vertical="center" wrapText="1"/>
      <protection/>
    </xf>
    <xf numFmtId="164" fontId="12" fillId="0" borderId="10" xfId="29" applyFont="1" applyBorder="1" applyAlignment="1">
      <alignment horizontal="left" vertical="center" wrapText="1"/>
      <protection/>
    </xf>
    <xf numFmtId="164" fontId="12" fillId="2" borderId="28" xfId="29" applyFont="1" applyFill="1" applyBorder="1" applyAlignment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12" fillId="0" borderId="22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vertical="center" wrapText="1"/>
    </xf>
    <xf numFmtId="164" fontId="12" fillId="2" borderId="22" xfId="29" applyFont="1" applyFill="1" applyBorder="1" applyAlignment="1">
      <alignment horizontal="center" vertical="center" wrapText="1"/>
      <protection/>
    </xf>
    <xf numFmtId="166" fontId="12" fillId="0" borderId="22" xfId="29" applyNumberFormat="1" applyFont="1" applyBorder="1" applyAlignment="1">
      <alignment horizontal="center" vertical="center" wrapText="1"/>
      <protection/>
    </xf>
    <xf numFmtId="164" fontId="12" fillId="0" borderId="22" xfId="29" applyFont="1" applyFill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5" fillId="0" borderId="1" xfId="29" applyNumberFormat="1" applyFont="1" applyBorder="1" applyAlignment="1" applyProtection="1">
      <alignment horizontal="center" vertical="center" wrapText="1"/>
      <protection/>
    </xf>
    <xf numFmtId="166" fontId="15" fillId="0" borderId="1" xfId="29" applyNumberFormat="1" applyFont="1" applyBorder="1" applyAlignment="1">
      <alignment horizontal="center" vertical="center" wrapText="1"/>
      <protection/>
    </xf>
    <xf numFmtId="166" fontId="15" fillId="2" borderId="1" xfId="29" applyNumberFormat="1" applyFont="1" applyFill="1" applyBorder="1" applyAlignment="1">
      <alignment horizontal="center" vertical="center" wrapText="1"/>
      <protection/>
    </xf>
    <xf numFmtId="166" fontId="15" fillId="0" borderId="1" xfId="29" applyNumberFormat="1" applyFont="1" applyFill="1" applyBorder="1" applyAlignment="1">
      <alignment horizontal="center" vertical="center" wrapText="1"/>
      <protection/>
    </xf>
    <xf numFmtId="164" fontId="12" fillId="0" borderId="1" xfId="29" applyFont="1" applyBorder="1" applyAlignment="1">
      <alignment vertical="center" wrapText="1"/>
      <protection/>
    </xf>
    <xf numFmtId="167" fontId="15" fillId="0" borderId="1" xfId="29" applyNumberFormat="1" applyFont="1" applyFill="1" applyBorder="1" applyAlignment="1" applyProtection="1">
      <alignment vertical="center"/>
      <protection/>
    </xf>
    <xf numFmtId="167" fontId="15" fillId="6" borderId="1" xfId="29" applyNumberFormat="1" applyFont="1" applyFill="1" applyBorder="1" applyAlignment="1" applyProtection="1">
      <alignment vertical="center"/>
      <protection locked="0"/>
    </xf>
    <xf numFmtId="167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1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7" fontId="15" fillId="0" borderId="20" xfId="29" applyNumberFormat="1" applyFont="1" applyBorder="1" applyAlignment="1" applyProtection="1">
      <alignment vertical="center"/>
      <protection/>
    </xf>
    <xf numFmtId="166" fontId="12" fillId="0" borderId="9" xfId="29" applyNumberFormat="1" applyFont="1" applyBorder="1" applyAlignment="1">
      <alignment horizontal="center" vertical="center" wrapText="1"/>
      <protection/>
    </xf>
    <xf numFmtId="167" fontId="15" fillId="2" borderId="9" xfId="29" applyNumberFormat="1" applyFont="1" applyFill="1" applyBorder="1" applyAlignment="1" applyProtection="1">
      <alignment vertical="center"/>
      <protection locked="0"/>
    </xf>
    <xf numFmtId="167" fontId="15" fillId="2" borderId="16" xfId="29" applyNumberFormat="1" applyFont="1" applyFill="1" applyBorder="1" applyAlignment="1" applyProtection="1">
      <alignment vertical="center"/>
      <protection locked="0"/>
    </xf>
    <xf numFmtId="167" fontId="15" fillId="2" borderId="27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/>
    </xf>
    <xf numFmtId="167" fontId="15" fillId="0" borderId="22" xfId="29" applyNumberFormat="1" applyFont="1" applyBorder="1" applyAlignment="1" applyProtection="1">
      <alignment vertical="center"/>
      <protection/>
    </xf>
    <xf numFmtId="164" fontId="15" fillId="0" borderId="1" xfId="29" applyFont="1" applyBorder="1" applyAlignment="1">
      <alignment wrapText="1"/>
      <protection/>
    </xf>
    <xf numFmtId="166" fontId="15" fillId="0" borderId="1" xfId="29" applyNumberFormat="1" applyFont="1" applyBorder="1" applyAlignment="1">
      <alignment horizontal="center" wrapText="1"/>
      <protection/>
    </xf>
    <xf numFmtId="167" fontId="15" fillId="3" borderId="1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7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7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4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2" fillId="0" borderId="1" xfId="24" applyFont="1" applyBorder="1" applyAlignment="1" applyProtection="1">
      <alignment horizontal="center"/>
      <protection/>
    </xf>
    <xf numFmtId="164" fontId="12" fillId="0" borderId="1" xfId="24" applyFont="1" applyBorder="1" applyAlignment="1" applyProtection="1">
      <alignment wrapText="1"/>
      <protection/>
    </xf>
    <xf numFmtId="164" fontId="12" fillId="0" borderId="1" xfId="24" applyFont="1" applyBorder="1" applyAlignment="1" applyProtection="1">
      <alignment vertical="top" wrapText="1"/>
      <protection/>
    </xf>
    <xf numFmtId="166" fontId="12" fillId="2" borderId="1" xfId="24" applyNumberFormat="1" applyFont="1" applyFill="1" applyBorder="1" applyAlignment="1" applyProtection="1">
      <alignment vertical="top" wrapText="1"/>
      <protection/>
    </xf>
    <xf numFmtId="164" fontId="15" fillId="2" borderId="1" xfId="24" applyFont="1" applyFill="1" applyBorder="1" applyAlignment="1" applyProtection="1">
      <alignment horizontal="left" vertical="center" wrapText="1"/>
      <protection/>
    </xf>
    <xf numFmtId="164" fontId="15" fillId="0" borderId="1" xfId="24" applyFont="1" applyBorder="1" applyProtection="1">
      <alignment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vertical="center" wrapText="1"/>
      <protection locked="0"/>
    </xf>
    <xf numFmtId="164" fontId="15" fillId="0" borderId="1" xfId="24" applyFont="1" applyFill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5" fillId="0" borderId="1" xfId="24" applyFont="1" applyBorder="1" applyAlignment="1" applyProtection="1">
      <alignment/>
      <protection/>
    </xf>
    <xf numFmtId="164" fontId="15" fillId="0" borderId="1" xfId="24" applyFont="1" applyBorder="1" applyAlignment="1" applyProtection="1">
      <alignment wrapText="1"/>
      <protection/>
    </xf>
    <xf numFmtId="166" fontId="15" fillId="0" borderId="1" xfId="24" applyNumberFormat="1" applyFont="1" applyBorder="1" applyAlignment="1" applyProtection="1">
      <alignment horizontal="center" vertical="center"/>
      <protection/>
    </xf>
    <xf numFmtId="167" fontId="15" fillId="3" borderId="1" xfId="24" applyNumberFormat="1" applyFont="1" applyFill="1" applyBorder="1" applyAlignment="1" applyProtection="1">
      <alignment vertical="center"/>
      <protection locked="0"/>
    </xf>
    <xf numFmtId="167" fontId="15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5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right"/>
      <protection/>
    </xf>
    <xf numFmtId="166" fontId="17" fillId="0" borderId="1" xfId="24" applyNumberFormat="1" applyFont="1" applyBorder="1" applyAlignment="1" applyProtection="1">
      <alignment horizontal="center" vertical="center" wrapText="1"/>
      <protection/>
    </xf>
    <xf numFmtId="164" fontId="17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Protection="1">
      <alignment/>
      <protection/>
    </xf>
    <xf numFmtId="164" fontId="12" fillId="0" borderId="1" xfId="24" applyFont="1" applyBorder="1" applyAlignment="1" applyProtection="1">
      <alignment horizontal="left"/>
      <protection/>
    </xf>
    <xf numFmtId="167" fontId="17" fillId="3" borderId="1" xfId="24" applyNumberFormat="1" applyFont="1" applyFill="1" applyBorder="1" applyAlignment="1" applyProtection="1">
      <alignment vertical="center" wrapText="1"/>
      <protection locked="0"/>
    </xf>
    <xf numFmtId="167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4" applyFont="1" applyBorder="1" applyAlignment="1" applyProtection="1">
      <alignment horizontal="left" vertical="center" wrapText="1"/>
      <protection/>
    </xf>
    <xf numFmtId="167" fontId="15" fillId="0" borderId="1" xfId="24" applyNumberFormat="1" applyFont="1" applyBorder="1" applyAlignment="1" applyProtection="1">
      <alignment vertical="center" wrapText="1"/>
      <protection/>
    </xf>
    <xf numFmtId="167" fontId="15" fillId="0" borderId="1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7" fillId="0" borderId="20" xfId="24" applyNumberFormat="1" applyFont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vertical="center" wrapText="1"/>
      <protection/>
    </xf>
    <xf numFmtId="164" fontId="15" fillId="0" borderId="20" xfId="24" applyFont="1" applyFill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horizontal="center" vertical="center" wrapText="1"/>
      <protection/>
    </xf>
    <xf numFmtId="164" fontId="12" fillId="0" borderId="9" xfId="24" applyFont="1" applyBorder="1" applyAlignment="1" applyProtection="1">
      <alignment vertical="top" wrapText="1"/>
      <protection/>
    </xf>
    <xf numFmtId="166" fontId="15" fillId="2" borderId="9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vertical="center" wrapText="1"/>
      <protection/>
    </xf>
    <xf numFmtId="167" fontId="15" fillId="2" borderId="16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horizontal="left" vertical="center" wrapText="1"/>
      <protection/>
    </xf>
    <xf numFmtId="167" fontId="15" fillId="2" borderId="27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vertical="center" wrapText="1"/>
      <protection/>
    </xf>
    <xf numFmtId="164" fontId="15" fillId="0" borderId="22" xfId="24" applyFont="1" applyFill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vertical="top" wrapText="1"/>
      <protection/>
    </xf>
    <xf numFmtId="167" fontId="15" fillId="6" borderId="1" xfId="24" applyNumberFormat="1" applyFont="1" applyFill="1" applyBorder="1" applyAlignment="1" applyProtection="1">
      <alignment vertical="center" wrapText="1"/>
      <protection locked="0"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6" fontId="12" fillId="0" borderId="20" xfId="21" applyNumberFormat="1" applyFont="1" applyBorder="1" applyAlignment="1" applyProtection="1">
      <alignment horizontal="center" vertical="center" wrapText="1"/>
      <protection/>
    </xf>
    <xf numFmtId="167" fontId="12" fillId="0" borderId="27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2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12" fillId="0" borderId="1" xfId="21" applyFont="1" applyBorder="1" applyProtection="1">
      <alignment/>
      <protection/>
    </xf>
    <xf numFmtId="166" fontId="17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Border="1" applyAlignment="1" applyProtection="1">
      <alignment horizontal="right" vertical="center" wrapText="1"/>
      <protection/>
    </xf>
    <xf numFmtId="164" fontId="15" fillId="0" borderId="1" xfId="21" applyFont="1" applyBorder="1" applyAlignment="1" applyProtection="1">
      <alignment horizontal="left" vertical="center" wrapText="1"/>
      <protection/>
    </xf>
    <xf numFmtId="166" fontId="15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1" xfId="21" applyFont="1" applyBorder="1" applyAlignment="1" applyProtection="1">
      <alignment horizontal="right" vertical="center" wrapText="1"/>
      <protection/>
    </xf>
    <xf numFmtId="167" fontId="15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1" xfId="21" applyNumberFormat="1" applyFont="1" applyBorder="1" applyAlignment="1" applyProtection="1">
      <alignment horizontal="left" vertical="center" wrapText="1"/>
      <protection/>
    </xf>
    <xf numFmtId="164" fontId="15" fillId="0" borderId="1" xfId="21" applyFont="1" applyFill="1" applyBorder="1" applyAlignment="1" applyProtection="1">
      <alignment horizontal="right" vertical="center" wrapText="1"/>
      <protection/>
    </xf>
    <xf numFmtId="164" fontId="15" fillId="0" borderId="1" xfId="21" applyFont="1" applyFill="1" applyBorder="1" applyAlignment="1" applyProtection="1">
      <alignment horizontal="center" vertical="center" wrapText="1"/>
      <protection/>
    </xf>
    <xf numFmtId="164" fontId="15" fillId="0" borderId="1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7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/>
      <protection/>
    </xf>
    <xf numFmtId="164" fontId="15" fillId="0" borderId="1" xfId="21" applyFont="1" applyBorder="1" applyAlignment="1" applyProtection="1">
      <alignment horizontal="right"/>
      <protection/>
    </xf>
    <xf numFmtId="164" fontId="15" fillId="0" borderId="1" xfId="21" applyFont="1" applyBorder="1" applyAlignment="1" applyProtection="1">
      <alignment vertical="center" wrapText="1"/>
      <protection/>
    </xf>
    <xf numFmtId="167" fontId="15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1" xfId="21" applyNumberFormat="1" applyFont="1" applyFill="1" applyBorder="1" applyAlignment="1" applyProtection="1">
      <alignment horizontal="right"/>
      <protection locked="0"/>
    </xf>
    <xf numFmtId="167" fontId="15" fillId="4" borderId="1" xfId="21" applyNumberFormat="1" applyFont="1" applyFill="1" applyBorder="1" applyAlignment="1" applyProtection="1">
      <alignment horizontal="right"/>
      <protection locked="0"/>
    </xf>
    <xf numFmtId="167" fontId="15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7" xfId="26" applyNumberFormat="1" applyFont="1" applyFill="1" applyBorder="1" applyAlignment="1" applyProtection="1">
      <alignment vertical="top" wrapText="1"/>
      <protection locked="0"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5" fillId="0" borderId="1" xfId="21" applyNumberFormat="1" applyFont="1" applyFill="1" applyBorder="1" applyAlignment="1" applyProtection="1">
      <alignment horizontal="right"/>
      <protection/>
    </xf>
    <xf numFmtId="164" fontId="17" fillId="0" borderId="1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9" xfId="22" applyFont="1" applyBorder="1" applyAlignment="1" applyProtection="1">
      <alignment horizontal="center" vertical="center" wrapText="1"/>
      <protection/>
    </xf>
    <xf numFmtId="166" fontId="12" fillId="0" borderId="20" xfId="22" applyNumberFormat="1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2" fillId="0" borderId="28" xfId="22" applyNumberFormat="1" applyFont="1" applyBorder="1" applyAlignment="1" applyProtection="1">
      <alignment horizontal="center" vertical="center" wrapText="1"/>
      <protection/>
    </xf>
    <xf numFmtId="164" fontId="12" fillId="0" borderId="20" xfId="22" applyFont="1" applyBorder="1" applyAlignment="1" applyProtection="1">
      <alignment horizontal="center" vertical="center" wrapText="1"/>
      <protection/>
    </xf>
    <xf numFmtId="164" fontId="12" fillId="0" borderId="27" xfId="22" applyFont="1" applyBorder="1" applyAlignment="1" applyProtection="1">
      <alignment horizontal="center" vertical="center" wrapText="1"/>
      <protection/>
    </xf>
    <xf numFmtId="168" fontId="12" fillId="0" borderId="1" xfId="17" applyFont="1" applyFill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5" fillId="0" borderId="1" xfId="22" applyFont="1" applyBorder="1" applyAlignment="1" applyProtection="1">
      <alignment horizontal="center" vertical="center" wrapText="1"/>
      <protection/>
    </xf>
    <xf numFmtId="166" fontId="15" fillId="0" borderId="22" xfId="22" applyNumberFormat="1" applyFont="1" applyBorder="1" applyAlignment="1" applyProtection="1">
      <alignment horizontal="center" vertical="center" wrapText="1"/>
      <protection/>
    </xf>
    <xf numFmtId="164" fontId="15" fillId="0" borderId="22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left" vertical="center" wrapText="1"/>
      <protection/>
    </xf>
    <xf numFmtId="164" fontId="15" fillId="0" borderId="1" xfId="22" applyFont="1" applyBorder="1" applyAlignment="1" applyProtection="1">
      <alignment horizontal="left" vertical="center" wrapText="1"/>
      <protection/>
    </xf>
    <xf numFmtId="166" fontId="15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22" applyNumberFormat="1" applyFont="1" applyBorder="1" applyAlignment="1" applyProtection="1">
      <alignment horizontal="center" vertical="center" wrapText="1"/>
      <protection/>
    </xf>
    <xf numFmtId="167" fontId="15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22" applyFont="1" applyBorder="1" applyAlignment="1" applyProtection="1">
      <alignment horizontal="right" vertical="center" wrapText="1"/>
      <protection/>
    </xf>
    <xf numFmtId="166" fontId="17" fillId="0" borderId="1" xfId="22" applyNumberFormat="1" applyFont="1" applyBorder="1" applyAlignment="1" applyProtection="1">
      <alignment horizontal="center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5" fillId="3" borderId="1" xfId="25" applyNumberFormat="1" applyFont="1" applyFill="1" applyBorder="1" applyAlignment="1" applyProtection="1">
      <alignment horizontal="center"/>
      <protection locked="0"/>
    </xf>
    <xf numFmtId="164" fontId="15" fillId="0" borderId="1" xfId="22" applyFont="1" applyFill="1" applyBorder="1" applyAlignment="1" applyProtection="1">
      <alignment vertical="center" wrapText="1"/>
      <protection/>
    </xf>
    <xf numFmtId="166" fontId="15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" fillId="0" borderId="0" xfId="25" applyFont="1" applyAlignment="1">
      <alignment/>
      <protection/>
    </xf>
    <xf numFmtId="164" fontId="3" fillId="0" borderId="0" xfId="24" applyFont="1" applyBorder="1" applyAlignment="1">
      <alignment vertical="top" wrapText="1"/>
      <protection/>
    </xf>
    <xf numFmtId="164" fontId="10" fillId="0" borderId="0" xfId="24" applyFont="1" applyBorder="1" applyAlignment="1">
      <alignment horizontal="right" vertical="top" wrapText="1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5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7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67">
      <selection activeCell="C93" sqref="C93"/>
    </sheetView>
  </sheetViews>
  <sheetFormatPr defaultColWidth="9.00390625" defaultRowHeight="12.75"/>
  <cols>
    <col min="1" max="1" width="45.2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20">
        <v>42094</v>
      </c>
      <c r="F5" s="8"/>
      <c r="G5" s="9"/>
      <c r="H5" s="21" t="s">
        <v>9</v>
      </c>
    </row>
    <row r="6" spans="1:8" ht="12.75">
      <c r="A6" s="13"/>
      <c r="B6" s="13"/>
      <c r="C6" s="22"/>
      <c r="D6" s="21"/>
      <c r="E6" s="21"/>
      <c r="F6" s="8"/>
      <c r="G6" s="9"/>
      <c r="H6" s="21"/>
    </row>
    <row r="7" spans="1:8" ht="12.75">
      <c r="A7" s="23" t="s">
        <v>10</v>
      </c>
      <c r="B7" s="24" t="s">
        <v>11</v>
      </c>
      <c r="C7" s="25" t="s">
        <v>12</v>
      </c>
      <c r="D7" s="25" t="s">
        <v>13</v>
      </c>
      <c r="E7" s="26" t="s">
        <v>14</v>
      </c>
      <c r="F7" s="24" t="s">
        <v>11</v>
      </c>
      <c r="G7" s="25" t="s">
        <v>15</v>
      </c>
      <c r="H7" s="27" t="s">
        <v>16</v>
      </c>
    </row>
    <row r="8" spans="1:8" ht="12.75">
      <c r="A8" s="28" t="s">
        <v>17</v>
      </c>
      <c r="B8" s="29" t="s">
        <v>18</v>
      </c>
      <c r="C8" s="29">
        <v>1</v>
      </c>
      <c r="D8" s="29">
        <v>2</v>
      </c>
      <c r="E8" s="30" t="s">
        <v>17</v>
      </c>
      <c r="F8" s="29" t="s">
        <v>18</v>
      </c>
      <c r="G8" s="29">
        <v>1</v>
      </c>
      <c r="H8" s="31">
        <v>2</v>
      </c>
    </row>
    <row r="9" spans="1:8" ht="12.75">
      <c r="A9" s="32" t="s">
        <v>19</v>
      </c>
      <c r="B9" s="33"/>
      <c r="C9" s="34"/>
      <c r="D9" s="35"/>
      <c r="E9" s="36" t="s">
        <v>20</v>
      </c>
      <c r="F9" s="37"/>
      <c r="G9" s="38"/>
      <c r="H9" s="39"/>
    </row>
    <row r="10" spans="1:8" ht="12.75">
      <c r="A10" s="40" t="s">
        <v>21</v>
      </c>
      <c r="B10" s="41"/>
      <c r="C10" s="34"/>
      <c r="D10" s="35"/>
      <c r="E10" s="42" t="s">
        <v>22</v>
      </c>
      <c r="F10" s="43"/>
      <c r="G10" s="44"/>
      <c r="H10" s="45"/>
    </row>
    <row r="11" spans="1:8" ht="12.75">
      <c r="A11" s="40" t="s">
        <v>23</v>
      </c>
      <c r="B11" s="46" t="s">
        <v>24</v>
      </c>
      <c r="C11" s="47">
        <v>249</v>
      </c>
      <c r="D11" s="47">
        <v>249</v>
      </c>
      <c r="E11" s="42" t="s">
        <v>25</v>
      </c>
      <c r="F11" s="48" t="s">
        <v>26</v>
      </c>
      <c r="G11" s="49">
        <v>5000</v>
      </c>
      <c r="H11" s="49">
        <v>5000</v>
      </c>
    </row>
    <row r="12" spans="1:8" ht="12.75">
      <c r="A12" s="40" t="s">
        <v>27</v>
      </c>
      <c r="B12" s="46" t="s">
        <v>28</v>
      </c>
      <c r="C12" s="47">
        <v>905</v>
      </c>
      <c r="D12" s="47">
        <v>911</v>
      </c>
      <c r="E12" s="42" t="s">
        <v>29</v>
      </c>
      <c r="F12" s="48" t="s">
        <v>30</v>
      </c>
      <c r="G12" s="50">
        <v>5000</v>
      </c>
      <c r="H12" s="50">
        <v>5000</v>
      </c>
    </row>
    <row r="13" spans="1:8" ht="12.75">
      <c r="A13" s="40" t="s">
        <v>31</v>
      </c>
      <c r="B13" s="46" t="s">
        <v>32</v>
      </c>
      <c r="C13" s="47">
        <v>12</v>
      </c>
      <c r="D13" s="47">
        <v>12</v>
      </c>
      <c r="E13" s="42" t="s">
        <v>33</v>
      </c>
      <c r="F13" s="48" t="s">
        <v>34</v>
      </c>
      <c r="G13" s="50"/>
      <c r="H13" s="50"/>
    </row>
    <row r="14" spans="1:8" ht="12.75">
      <c r="A14" s="40" t="s">
        <v>35</v>
      </c>
      <c r="B14" s="46" t="s">
        <v>36</v>
      </c>
      <c r="C14" s="47">
        <v>1</v>
      </c>
      <c r="D14" s="47">
        <v>1</v>
      </c>
      <c r="E14" s="51" t="s">
        <v>37</v>
      </c>
      <c r="F14" s="48" t="s">
        <v>38</v>
      </c>
      <c r="G14" s="52"/>
      <c r="H14" s="52"/>
    </row>
    <row r="15" spans="1:8" ht="12.75">
      <c r="A15" s="40" t="s">
        <v>39</v>
      </c>
      <c r="B15" s="46" t="s">
        <v>40</v>
      </c>
      <c r="C15" s="47"/>
      <c r="D15" s="47"/>
      <c r="E15" s="51" t="s">
        <v>41</v>
      </c>
      <c r="F15" s="48" t="s">
        <v>42</v>
      </c>
      <c r="G15" s="52"/>
      <c r="H15" s="52"/>
    </row>
    <row r="16" spans="1:8" ht="12.75">
      <c r="A16" s="40" t="s">
        <v>43</v>
      </c>
      <c r="B16" s="53" t="s">
        <v>44</v>
      </c>
      <c r="C16" s="47">
        <v>19</v>
      </c>
      <c r="D16" s="47">
        <v>21</v>
      </c>
      <c r="E16" s="51" t="s">
        <v>45</v>
      </c>
      <c r="F16" s="48" t="s">
        <v>46</v>
      </c>
      <c r="G16" s="52"/>
      <c r="H16" s="52"/>
    </row>
    <row r="17" spans="1:18" ht="12.75">
      <c r="A17" s="40" t="s">
        <v>47</v>
      </c>
      <c r="B17" s="46" t="s">
        <v>48</v>
      </c>
      <c r="C17" s="47">
        <v>436</v>
      </c>
      <c r="D17" s="47">
        <v>436</v>
      </c>
      <c r="E17" s="51" t="s">
        <v>49</v>
      </c>
      <c r="F17" s="54" t="s">
        <v>50</v>
      </c>
      <c r="G17" s="55">
        <f>G11+G14+G15+G16</f>
        <v>5000</v>
      </c>
      <c r="H17" s="55">
        <f>H11+H14+H15+H16</f>
        <v>5000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8" ht="12.75">
      <c r="A18" s="40" t="s">
        <v>51</v>
      </c>
      <c r="B18" s="46" t="s">
        <v>52</v>
      </c>
      <c r="C18" s="47"/>
      <c r="D18" s="47"/>
      <c r="E18" s="42" t="s">
        <v>53</v>
      </c>
      <c r="F18" s="57"/>
      <c r="G18" s="58"/>
      <c r="H18" s="59"/>
    </row>
    <row r="19" spans="1:15" ht="12.75">
      <c r="A19" s="40" t="s">
        <v>54</v>
      </c>
      <c r="B19" s="60" t="s">
        <v>55</v>
      </c>
      <c r="C19" s="61">
        <f>SUM(C11:C18)</f>
        <v>1622</v>
      </c>
      <c r="D19" s="61">
        <f>SUM(D11:D18)</f>
        <v>1630</v>
      </c>
      <c r="E19" s="42" t="s">
        <v>56</v>
      </c>
      <c r="F19" s="48" t="s">
        <v>57</v>
      </c>
      <c r="G19" s="49">
        <v>577</v>
      </c>
      <c r="H19" s="49">
        <v>577</v>
      </c>
      <c r="I19" s="56"/>
      <c r="J19" s="56"/>
      <c r="K19" s="56"/>
      <c r="L19" s="56"/>
      <c r="M19" s="56"/>
      <c r="N19" s="56"/>
      <c r="O19" s="56"/>
    </row>
    <row r="20" spans="1:8" ht="12.75">
      <c r="A20" s="40" t="s">
        <v>58</v>
      </c>
      <c r="B20" s="60" t="s">
        <v>59</v>
      </c>
      <c r="C20" s="47"/>
      <c r="D20" s="47"/>
      <c r="E20" s="42" t="s">
        <v>60</v>
      </c>
      <c r="F20" s="48" t="s">
        <v>61</v>
      </c>
      <c r="G20" s="62">
        <v>161</v>
      </c>
      <c r="H20" s="62">
        <v>161</v>
      </c>
    </row>
    <row r="21" spans="1:18" ht="12.75">
      <c r="A21" s="40" t="s">
        <v>62</v>
      </c>
      <c r="B21" s="63" t="s">
        <v>63</v>
      </c>
      <c r="C21" s="47"/>
      <c r="D21" s="47"/>
      <c r="E21" s="64" t="s">
        <v>64</v>
      </c>
      <c r="F21" s="48" t="s">
        <v>65</v>
      </c>
      <c r="G21" s="65">
        <f>SUM(G22:G24)</f>
        <v>437</v>
      </c>
      <c r="H21" s="65">
        <f>SUM(H22:H24)</f>
        <v>437</v>
      </c>
      <c r="I21" s="56"/>
      <c r="J21" s="56"/>
      <c r="K21" s="56"/>
      <c r="L21" s="56"/>
      <c r="M21" s="66"/>
      <c r="N21" s="56"/>
      <c r="O21" s="56"/>
      <c r="P21" s="56"/>
      <c r="Q21" s="56"/>
      <c r="R21" s="56"/>
    </row>
    <row r="22" spans="1:8" ht="12.75">
      <c r="A22" s="40" t="s">
        <v>66</v>
      </c>
      <c r="B22" s="46"/>
      <c r="C22" s="67"/>
      <c r="D22" s="61"/>
      <c r="E22" s="51" t="s">
        <v>67</v>
      </c>
      <c r="F22" s="48" t="s">
        <v>68</v>
      </c>
      <c r="G22" s="49">
        <v>411</v>
      </c>
      <c r="H22" s="49">
        <v>411</v>
      </c>
    </row>
    <row r="23" spans="1:13" ht="12.75">
      <c r="A23" s="40" t="s">
        <v>69</v>
      </c>
      <c r="B23" s="46" t="s">
        <v>70</v>
      </c>
      <c r="C23" s="47">
        <v>1125</v>
      </c>
      <c r="D23" s="47">
        <v>1134</v>
      </c>
      <c r="E23" s="68" t="s">
        <v>71</v>
      </c>
      <c r="F23" s="48" t="s">
        <v>72</v>
      </c>
      <c r="G23" s="49"/>
      <c r="H23" s="49"/>
      <c r="M23" s="69"/>
    </row>
    <row r="24" spans="1:8" ht="12.75">
      <c r="A24" s="40" t="s">
        <v>73</v>
      </c>
      <c r="B24" s="46" t="s">
        <v>74</v>
      </c>
      <c r="C24" s="47">
        <v>1</v>
      </c>
      <c r="D24" s="47">
        <v>1</v>
      </c>
      <c r="E24" s="42" t="s">
        <v>75</v>
      </c>
      <c r="F24" s="48" t="s">
        <v>76</v>
      </c>
      <c r="G24" s="49">
        <v>26</v>
      </c>
      <c r="H24" s="49">
        <v>26</v>
      </c>
    </row>
    <row r="25" spans="1:18" ht="12.75">
      <c r="A25" s="40" t="s">
        <v>77</v>
      </c>
      <c r="B25" s="46" t="s">
        <v>78</v>
      </c>
      <c r="C25" s="47"/>
      <c r="D25" s="47"/>
      <c r="E25" s="68" t="s">
        <v>79</v>
      </c>
      <c r="F25" s="54" t="s">
        <v>80</v>
      </c>
      <c r="G25" s="55">
        <f>G19+G20+G21</f>
        <v>1175</v>
      </c>
      <c r="H25" s="55">
        <f>H19+H20+H21</f>
        <v>1175</v>
      </c>
      <c r="I25" s="56"/>
      <c r="J25" s="56"/>
      <c r="K25" s="56"/>
      <c r="L25" s="56"/>
      <c r="M25" s="66"/>
      <c r="N25" s="56"/>
      <c r="O25" s="56"/>
      <c r="P25" s="56"/>
      <c r="Q25" s="56"/>
      <c r="R25" s="56"/>
    </row>
    <row r="26" spans="1:8" ht="12.75">
      <c r="A26" s="40" t="s">
        <v>81</v>
      </c>
      <c r="B26" s="46" t="s">
        <v>82</v>
      </c>
      <c r="C26" s="47">
        <v>11</v>
      </c>
      <c r="D26" s="47">
        <v>11</v>
      </c>
      <c r="E26" s="42" t="s">
        <v>83</v>
      </c>
      <c r="F26" s="57"/>
      <c r="G26" s="58"/>
      <c r="H26" s="59"/>
    </row>
    <row r="27" spans="1:18" ht="12.75">
      <c r="A27" s="40" t="s">
        <v>84</v>
      </c>
      <c r="B27" s="63" t="s">
        <v>85</v>
      </c>
      <c r="C27" s="61">
        <f>SUM(C23:C26)</f>
        <v>1137</v>
      </c>
      <c r="D27" s="61">
        <f>SUM(D23:D26)</f>
        <v>1146</v>
      </c>
      <c r="E27" s="68" t="s">
        <v>86</v>
      </c>
      <c r="F27" s="48" t="s">
        <v>87</v>
      </c>
      <c r="G27" s="55">
        <f>SUM(G28:G30)</f>
        <v>-192</v>
      </c>
      <c r="H27" s="55">
        <f>SUM(H28:H30)</f>
        <v>-199</v>
      </c>
      <c r="I27" s="56"/>
      <c r="J27" s="56"/>
      <c r="K27" s="56"/>
      <c r="L27" s="56"/>
      <c r="M27" s="66"/>
      <c r="N27" s="56"/>
      <c r="O27" s="56"/>
      <c r="P27" s="56"/>
      <c r="Q27" s="56"/>
      <c r="R27" s="56"/>
    </row>
    <row r="28" spans="1:8" ht="12.75">
      <c r="A28" s="40"/>
      <c r="B28" s="46"/>
      <c r="C28" s="67"/>
      <c r="D28" s="61"/>
      <c r="E28" s="42" t="s">
        <v>88</v>
      </c>
      <c r="F28" s="48" t="s">
        <v>89</v>
      </c>
      <c r="G28" s="49">
        <v>7</v>
      </c>
      <c r="H28" s="49"/>
    </row>
    <row r="29" spans="1:13" ht="12.75">
      <c r="A29" s="40" t="s">
        <v>90</v>
      </c>
      <c r="B29" s="46"/>
      <c r="C29" s="67"/>
      <c r="D29" s="61"/>
      <c r="E29" s="64" t="s">
        <v>91</v>
      </c>
      <c r="F29" s="48" t="s">
        <v>92</v>
      </c>
      <c r="G29" s="52">
        <v>-199</v>
      </c>
      <c r="H29" s="62">
        <v>-199</v>
      </c>
      <c r="M29" s="69"/>
    </row>
    <row r="30" spans="1:8" ht="12.75">
      <c r="A30" s="40" t="s">
        <v>93</v>
      </c>
      <c r="B30" s="46" t="s">
        <v>94</v>
      </c>
      <c r="C30" s="47"/>
      <c r="D30" s="47"/>
      <c r="E30" s="42" t="s">
        <v>95</v>
      </c>
      <c r="F30" s="48" t="s">
        <v>96</v>
      </c>
      <c r="G30" s="62"/>
      <c r="H30" s="62"/>
    </row>
    <row r="31" spans="1:13" ht="12.75">
      <c r="A31" s="40" t="s">
        <v>97</v>
      </c>
      <c r="B31" s="46" t="s">
        <v>98</v>
      </c>
      <c r="C31" s="70"/>
      <c r="D31" s="70"/>
      <c r="E31" s="68" t="s">
        <v>99</v>
      </c>
      <c r="F31" s="48" t="s">
        <v>100</v>
      </c>
      <c r="G31" s="49"/>
      <c r="H31" s="49">
        <v>7</v>
      </c>
      <c r="M31" s="69"/>
    </row>
    <row r="32" spans="1:15" ht="12.75">
      <c r="A32" s="40" t="s">
        <v>101</v>
      </c>
      <c r="B32" s="63" t="s">
        <v>102</v>
      </c>
      <c r="C32" s="61">
        <f>C30+C31</f>
        <v>0</v>
      </c>
      <c r="D32" s="61">
        <f>D30+D31</f>
        <v>0</v>
      </c>
      <c r="E32" s="51" t="s">
        <v>103</v>
      </c>
      <c r="F32" s="48" t="s">
        <v>104</v>
      </c>
      <c r="G32" s="52">
        <v>-54</v>
      </c>
      <c r="H32" s="52"/>
      <c r="I32" s="56"/>
      <c r="J32" s="56"/>
      <c r="K32" s="56"/>
      <c r="L32" s="56"/>
      <c r="M32" s="56"/>
      <c r="N32" s="56"/>
      <c r="O32" s="56"/>
    </row>
    <row r="33" spans="1:18" ht="12.75">
      <c r="A33" s="40" t="s">
        <v>105</v>
      </c>
      <c r="B33" s="53"/>
      <c r="C33" s="67"/>
      <c r="D33" s="61"/>
      <c r="E33" s="68" t="s">
        <v>106</v>
      </c>
      <c r="F33" s="54" t="s">
        <v>107</v>
      </c>
      <c r="G33" s="55">
        <f>G27+G31+G32</f>
        <v>-246</v>
      </c>
      <c r="H33" s="55">
        <f>H27+H31+H32</f>
        <v>-192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4" ht="12.75">
      <c r="A34" s="40" t="s">
        <v>108</v>
      </c>
      <c r="B34" s="53" t="s">
        <v>109</v>
      </c>
      <c r="C34" s="61">
        <f>SUM(C35:C38)</f>
        <v>460</v>
      </c>
      <c r="D34" s="61">
        <f>SUM(D35:D38)</f>
        <v>460</v>
      </c>
      <c r="E34" s="42"/>
      <c r="F34" s="71"/>
      <c r="G34" s="72"/>
      <c r="H34" s="73"/>
      <c r="I34" s="56"/>
      <c r="J34" s="56"/>
      <c r="K34" s="56"/>
      <c r="L34" s="56"/>
      <c r="M34" s="56"/>
      <c r="N34" s="56"/>
    </row>
    <row r="35" spans="1:8" ht="12.75">
      <c r="A35" s="40" t="s">
        <v>110</v>
      </c>
      <c r="B35" s="46" t="s">
        <v>111</v>
      </c>
      <c r="C35" s="47">
        <v>427</v>
      </c>
      <c r="D35" s="47">
        <v>427</v>
      </c>
      <c r="E35" s="74"/>
      <c r="F35" s="75"/>
      <c r="G35" s="76"/>
      <c r="H35" s="77"/>
    </row>
    <row r="36" spans="1:18" ht="12.75">
      <c r="A36" s="40" t="s">
        <v>112</v>
      </c>
      <c r="B36" s="46" t="s">
        <v>113</v>
      </c>
      <c r="C36" s="47"/>
      <c r="D36" s="47"/>
      <c r="E36" s="42" t="s">
        <v>114</v>
      </c>
      <c r="F36" s="78" t="s">
        <v>115</v>
      </c>
      <c r="G36" s="55">
        <f>G25+G17+G33</f>
        <v>5929</v>
      </c>
      <c r="H36" s="55">
        <f>H25+H17+H33</f>
        <v>5983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3" ht="12.75">
      <c r="A37" s="40" t="s">
        <v>116</v>
      </c>
      <c r="B37" s="46" t="s">
        <v>117</v>
      </c>
      <c r="C37" s="47">
        <v>32</v>
      </c>
      <c r="D37" s="47">
        <v>32</v>
      </c>
      <c r="E37" s="42"/>
      <c r="F37" s="79"/>
      <c r="G37" s="72"/>
      <c r="H37" s="73"/>
      <c r="M37" s="69"/>
    </row>
    <row r="38" spans="1:8" ht="12.75">
      <c r="A38" s="40" t="s">
        <v>118</v>
      </c>
      <c r="B38" s="46" t="s">
        <v>119</v>
      </c>
      <c r="C38" s="47">
        <v>1</v>
      </c>
      <c r="D38" s="47">
        <v>1</v>
      </c>
      <c r="E38" s="80"/>
      <c r="F38" s="75"/>
      <c r="G38" s="76"/>
      <c r="H38" s="77"/>
    </row>
    <row r="39" spans="1:15" ht="12.75">
      <c r="A39" s="40" t="s">
        <v>120</v>
      </c>
      <c r="B39" s="81" t="s">
        <v>121</v>
      </c>
      <c r="C39" s="82">
        <f>C40+C41+C43</f>
        <v>0</v>
      </c>
      <c r="D39" s="82">
        <f>D40+D41+D43</f>
        <v>0</v>
      </c>
      <c r="E39" s="83" t="s">
        <v>122</v>
      </c>
      <c r="F39" s="78" t="s">
        <v>123</v>
      </c>
      <c r="G39" s="62"/>
      <c r="H39" s="62"/>
      <c r="I39" s="56"/>
      <c r="J39" s="56"/>
      <c r="K39" s="56"/>
      <c r="L39" s="56"/>
      <c r="M39" s="66"/>
      <c r="N39" s="56"/>
      <c r="O39" s="56"/>
    </row>
    <row r="40" spans="1:8" ht="12.75">
      <c r="A40" s="40" t="s">
        <v>124</v>
      </c>
      <c r="B40" s="81" t="s">
        <v>125</v>
      </c>
      <c r="C40" s="47"/>
      <c r="D40" s="47"/>
      <c r="E40" s="51"/>
      <c r="F40" s="79"/>
      <c r="G40" s="72"/>
      <c r="H40" s="73"/>
    </row>
    <row r="41" spans="1:8" ht="12.75">
      <c r="A41" s="40" t="s">
        <v>126</v>
      </c>
      <c r="B41" s="81" t="s">
        <v>127</v>
      </c>
      <c r="C41" s="47"/>
      <c r="D41" s="47"/>
      <c r="E41" s="83" t="s">
        <v>128</v>
      </c>
      <c r="F41" s="84"/>
      <c r="G41" s="85"/>
      <c r="H41" s="86"/>
    </row>
    <row r="42" spans="1:8" ht="12.75">
      <c r="A42" s="40" t="s">
        <v>129</v>
      </c>
      <c r="B42" s="81" t="s">
        <v>130</v>
      </c>
      <c r="C42" s="87"/>
      <c r="D42" s="87"/>
      <c r="E42" s="42" t="s">
        <v>131</v>
      </c>
      <c r="F42" s="75"/>
      <c r="G42" s="76"/>
      <c r="H42" s="77"/>
    </row>
    <row r="43" spans="1:13" ht="12.75">
      <c r="A43" s="40" t="s">
        <v>132</v>
      </c>
      <c r="B43" s="81" t="s">
        <v>133</v>
      </c>
      <c r="C43" s="47"/>
      <c r="D43" s="47"/>
      <c r="E43" s="51" t="s">
        <v>134</v>
      </c>
      <c r="F43" s="48" t="s">
        <v>135</v>
      </c>
      <c r="G43" s="49"/>
      <c r="H43" s="49"/>
      <c r="M43" s="69"/>
    </row>
    <row r="44" spans="1:8" ht="12.75">
      <c r="A44" s="40" t="s">
        <v>136</v>
      </c>
      <c r="B44" s="81" t="s">
        <v>137</v>
      </c>
      <c r="C44" s="47"/>
      <c r="D44" s="47"/>
      <c r="E44" s="88" t="s">
        <v>138</v>
      </c>
      <c r="F44" s="48" t="s">
        <v>139</v>
      </c>
      <c r="G44" s="49"/>
      <c r="H44" s="49"/>
    </row>
    <row r="45" spans="1:15" ht="12.75">
      <c r="A45" s="40" t="s">
        <v>140</v>
      </c>
      <c r="B45" s="60" t="s">
        <v>141</v>
      </c>
      <c r="C45" s="61">
        <f>C34+C39+C44</f>
        <v>460</v>
      </c>
      <c r="D45" s="61">
        <f>D34+D39+D44</f>
        <v>460</v>
      </c>
      <c r="E45" s="64" t="s">
        <v>142</v>
      </c>
      <c r="F45" s="48" t="s">
        <v>143</v>
      </c>
      <c r="G45" s="49"/>
      <c r="H45" s="49"/>
      <c r="I45" s="56"/>
      <c r="J45" s="56"/>
      <c r="K45" s="56"/>
      <c r="L45" s="56"/>
      <c r="M45" s="66"/>
      <c r="N45" s="56"/>
      <c r="O45" s="56"/>
    </row>
    <row r="46" spans="1:8" ht="12.75">
      <c r="A46" s="40" t="s">
        <v>144</v>
      </c>
      <c r="B46" s="46"/>
      <c r="C46" s="67"/>
      <c r="D46" s="61"/>
      <c r="E46" s="42" t="s">
        <v>145</v>
      </c>
      <c r="F46" s="48" t="s">
        <v>146</v>
      </c>
      <c r="G46" s="49"/>
      <c r="H46" s="49"/>
    </row>
    <row r="47" spans="1:13" ht="12.75">
      <c r="A47" s="40" t="s">
        <v>147</v>
      </c>
      <c r="B47" s="46" t="s">
        <v>148</v>
      </c>
      <c r="C47" s="47"/>
      <c r="D47" s="47"/>
      <c r="E47" s="64" t="s">
        <v>149</v>
      </c>
      <c r="F47" s="48" t="s">
        <v>150</v>
      </c>
      <c r="G47" s="49"/>
      <c r="H47" s="49"/>
      <c r="M47" s="69"/>
    </row>
    <row r="48" spans="1:8" ht="12.75">
      <c r="A48" s="40" t="s">
        <v>151</v>
      </c>
      <c r="B48" s="53" t="s">
        <v>152</v>
      </c>
      <c r="C48" s="47"/>
      <c r="D48" s="47"/>
      <c r="E48" s="42" t="s">
        <v>153</v>
      </c>
      <c r="F48" s="48" t="s">
        <v>154</v>
      </c>
      <c r="G48" s="49"/>
      <c r="H48" s="49"/>
    </row>
    <row r="49" spans="1:18" ht="12.75">
      <c r="A49" s="40" t="s">
        <v>155</v>
      </c>
      <c r="B49" s="46" t="s">
        <v>156</v>
      </c>
      <c r="C49" s="47"/>
      <c r="D49" s="47"/>
      <c r="E49" s="64" t="s">
        <v>54</v>
      </c>
      <c r="F49" s="54" t="s">
        <v>157</v>
      </c>
      <c r="G49" s="55">
        <f>SUM(G43:G48)</f>
        <v>0</v>
      </c>
      <c r="H49" s="55">
        <f>SUM(H43:H48)</f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8" ht="12.75">
      <c r="A50" s="40" t="s">
        <v>81</v>
      </c>
      <c r="B50" s="46" t="s">
        <v>158</v>
      </c>
      <c r="C50" s="47"/>
      <c r="D50" s="47"/>
      <c r="E50" s="42"/>
      <c r="F50" s="48"/>
      <c r="G50" s="67"/>
      <c r="H50" s="55"/>
    </row>
    <row r="51" spans="1:15" ht="12.75">
      <c r="A51" s="40" t="s">
        <v>159</v>
      </c>
      <c r="B51" s="60" t="s">
        <v>160</v>
      </c>
      <c r="C51" s="61">
        <f>SUM(C47:C50)</f>
        <v>0</v>
      </c>
      <c r="D51" s="61">
        <f>SUM(D47:D50)</f>
        <v>0</v>
      </c>
      <c r="E51" s="64" t="s">
        <v>161</v>
      </c>
      <c r="F51" s="54" t="s">
        <v>162</v>
      </c>
      <c r="G51" s="49"/>
      <c r="H51" s="49"/>
      <c r="I51" s="56"/>
      <c r="J51" s="56"/>
      <c r="K51" s="56"/>
      <c r="L51" s="56"/>
      <c r="M51" s="56"/>
      <c r="N51" s="56"/>
      <c r="O51" s="56"/>
    </row>
    <row r="52" spans="1:8" ht="12.75">
      <c r="A52" s="40" t="s">
        <v>7</v>
      </c>
      <c r="B52" s="60"/>
      <c r="C52" s="67"/>
      <c r="D52" s="61"/>
      <c r="E52" s="42" t="s">
        <v>163</v>
      </c>
      <c r="F52" s="54" t="s">
        <v>164</v>
      </c>
      <c r="G52" s="49"/>
      <c r="H52" s="49"/>
    </row>
    <row r="53" spans="1:8" ht="12.75">
      <c r="A53" s="40" t="s">
        <v>165</v>
      </c>
      <c r="B53" s="60" t="s">
        <v>166</v>
      </c>
      <c r="C53" s="47"/>
      <c r="D53" s="47"/>
      <c r="E53" s="42" t="s">
        <v>167</v>
      </c>
      <c r="F53" s="54" t="s">
        <v>168</v>
      </c>
      <c r="G53" s="49">
        <v>220</v>
      </c>
      <c r="H53" s="49">
        <v>220</v>
      </c>
    </row>
    <row r="54" spans="1:8" ht="12.75">
      <c r="A54" s="40" t="s">
        <v>169</v>
      </c>
      <c r="B54" s="60" t="s">
        <v>170</v>
      </c>
      <c r="C54" s="47">
        <v>44</v>
      </c>
      <c r="D54" s="47">
        <v>44</v>
      </c>
      <c r="E54" s="42" t="s">
        <v>171</v>
      </c>
      <c r="F54" s="54" t="s">
        <v>172</v>
      </c>
      <c r="G54" s="49"/>
      <c r="H54" s="49"/>
    </row>
    <row r="55" spans="1:18" ht="12.75">
      <c r="A55" s="89" t="s">
        <v>173</v>
      </c>
      <c r="B55" s="90" t="s">
        <v>174</v>
      </c>
      <c r="C55" s="61">
        <f>C19+C20+C21+C27+C32+C45+C51+C53+C54</f>
        <v>3263</v>
      </c>
      <c r="D55" s="61">
        <f>D19+D20+D21+D27+D32+D45+D51+D53+D54</f>
        <v>3280</v>
      </c>
      <c r="E55" s="42" t="s">
        <v>175</v>
      </c>
      <c r="F55" s="78" t="s">
        <v>176</v>
      </c>
      <c r="G55" s="55">
        <f>G49+G51+G52+G53+G54</f>
        <v>220</v>
      </c>
      <c r="H55" s="55">
        <f>H49+H51+H52+H53+H54</f>
        <v>220</v>
      </c>
      <c r="I55" s="56"/>
      <c r="J55" s="56"/>
      <c r="K55" s="56"/>
      <c r="L55" s="56"/>
      <c r="M55" s="66"/>
      <c r="N55" s="56"/>
      <c r="O55" s="56"/>
      <c r="P55" s="56"/>
      <c r="Q55" s="56"/>
      <c r="R55" s="56"/>
    </row>
    <row r="56" spans="1:8" ht="12.75">
      <c r="A56" s="91" t="s">
        <v>177</v>
      </c>
      <c r="B56" s="53"/>
      <c r="C56" s="67"/>
      <c r="D56" s="61"/>
      <c r="E56" s="42"/>
      <c r="F56" s="92"/>
      <c r="G56" s="67"/>
      <c r="H56" s="55"/>
    </row>
    <row r="57" spans="1:13" ht="12.75">
      <c r="A57" s="40" t="s">
        <v>178</v>
      </c>
      <c r="B57" s="46"/>
      <c r="C57" s="67"/>
      <c r="D57" s="61"/>
      <c r="E57" s="93" t="s">
        <v>179</v>
      </c>
      <c r="F57" s="92"/>
      <c r="G57" s="67"/>
      <c r="H57" s="55"/>
      <c r="M57" s="69"/>
    </row>
    <row r="58" spans="1:8" ht="12.75">
      <c r="A58" s="40" t="s">
        <v>180</v>
      </c>
      <c r="B58" s="46" t="s">
        <v>181</v>
      </c>
      <c r="C58" s="47">
        <v>4</v>
      </c>
      <c r="D58" s="47">
        <v>4</v>
      </c>
      <c r="E58" s="42" t="s">
        <v>131</v>
      </c>
      <c r="F58" s="94"/>
      <c r="G58" s="67"/>
      <c r="H58" s="55"/>
    </row>
    <row r="59" spans="1:13" ht="12.75">
      <c r="A59" s="40" t="s">
        <v>182</v>
      </c>
      <c r="B59" s="46" t="s">
        <v>183</v>
      </c>
      <c r="C59" s="47"/>
      <c r="D59" s="47"/>
      <c r="E59" s="64" t="s">
        <v>184</v>
      </c>
      <c r="F59" s="48" t="s">
        <v>185</v>
      </c>
      <c r="G59" s="49"/>
      <c r="H59" s="49"/>
      <c r="M59" s="69"/>
    </row>
    <row r="60" spans="1:8" ht="12.75">
      <c r="A60" s="40" t="s">
        <v>186</v>
      </c>
      <c r="B60" s="46" t="s">
        <v>187</v>
      </c>
      <c r="C60" s="47">
        <v>1882</v>
      </c>
      <c r="D60" s="47">
        <v>1876</v>
      </c>
      <c r="E60" s="42" t="s">
        <v>188</v>
      </c>
      <c r="F60" s="48" t="s">
        <v>189</v>
      </c>
      <c r="G60" s="49">
        <v>174</v>
      </c>
      <c r="H60" s="49"/>
    </row>
    <row r="61" spans="1:18" ht="12.75">
      <c r="A61" s="40" t="s">
        <v>190</v>
      </c>
      <c r="B61" s="53" t="s">
        <v>191</v>
      </c>
      <c r="C61" s="47"/>
      <c r="D61" s="47"/>
      <c r="E61" s="51" t="s">
        <v>192</v>
      </c>
      <c r="F61" s="94" t="s">
        <v>193</v>
      </c>
      <c r="G61" s="55">
        <f>SUM(G62:G68)</f>
        <v>525</v>
      </c>
      <c r="H61" s="55">
        <f>SUM(H62:H68)</f>
        <v>660</v>
      </c>
      <c r="I61" s="56"/>
      <c r="J61" s="56"/>
      <c r="K61" s="56"/>
      <c r="L61" s="56"/>
      <c r="M61" s="66"/>
      <c r="N61" s="56"/>
      <c r="O61" s="56"/>
      <c r="P61" s="56"/>
      <c r="Q61" s="56"/>
      <c r="R61" s="56"/>
    </row>
    <row r="62" spans="1:8" ht="12.75">
      <c r="A62" s="40" t="s">
        <v>194</v>
      </c>
      <c r="B62" s="53" t="s">
        <v>195</v>
      </c>
      <c r="C62" s="47"/>
      <c r="D62" s="47"/>
      <c r="E62" s="51" t="s">
        <v>196</v>
      </c>
      <c r="F62" s="48" t="s">
        <v>197</v>
      </c>
      <c r="G62" s="49">
        <v>263</v>
      </c>
      <c r="H62" s="49">
        <v>260</v>
      </c>
    </row>
    <row r="63" spans="1:13" ht="12.75">
      <c r="A63" s="40" t="s">
        <v>198</v>
      </c>
      <c r="B63" s="46" t="s">
        <v>199</v>
      </c>
      <c r="C63" s="47"/>
      <c r="D63" s="47"/>
      <c r="E63" s="42" t="s">
        <v>200</v>
      </c>
      <c r="F63" s="48" t="s">
        <v>201</v>
      </c>
      <c r="G63" s="49"/>
      <c r="H63" s="49"/>
      <c r="M63" s="69"/>
    </row>
    <row r="64" spans="1:15" ht="12.75">
      <c r="A64" s="40" t="s">
        <v>54</v>
      </c>
      <c r="B64" s="60" t="s">
        <v>202</v>
      </c>
      <c r="C64" s="61">
        <f>SUM(C58:C63)</f>
        <v>1886</v>
      </c>
      <c r="D64" s="61">
        <f>SUM(D58:D63)</f>
        <v>1880</v>
      </c>
      <c r="E64" s="42" t="s">
        <v>203</v>
      </c>
      <c r="F64" s="48" t="s">
        <v>204</v>
      </c>
      <c r="G64" s="49">
        <v>163</v>
      </c>
      <c r="H64" s="49">
        <v>270</v>
      </c>
      <c r="I64" s="56"/>
      <c r="J64" s="56"/>
      <c r="K64" s="56"/>
      <c r="L64" s="56"/>
      <c r="M64" s="56"/>
      <c r="N64" s="56"/>
      <c r="O64" s="56"/>
    </row>
    <row r="65" spans="1:8" ht="12.75">
      <c r="A65" s="40"/>
      <c r="B65" s="60"/>
      <c r="C65" s="67"/>
      <c r="D65" s="61"/>
      <c r="E65" s="42" t="s">
        <v>205</v>
      </c>
      <c r="F65" s="48" t="s">
        <v>206</v>
      </c>
      <c r="G65" s="49">
        <v>9</v>
      </c>
      <c r="H65" s="49">
        <v>10</v>
      </c>
    </row>
    <row r="66" spans="1:8" ht="12.75">
      <c r="A66" s="40" t="s">
        <v>207</v>
      </c>
      <c r="B66" s="46"/>
      <c r="C66" s="67"/>
      <c r="D66" s="61"/>
      <c r="E66" s="42" t="s">
        <v>208</v>
      </c>
      <c r="F66" s="48" t="s">
        <v>209</v>
      </c>
      <c r="G66" s="49">
        <v>64</v>
      </c>
      <c r="H66" s="49">
        <v>61</v>
      </c>
    </row>
    <row r="67" spans="1:8" ht="12.75">
      <c r="A67" s="40" t="s">
        <v>210</v>
      </c>
      <c r="B67" s="46" t="s">
        <v>211</v>
      </c>
      <c r="C67" s="47">
        <v>890</v>
      </c>
      <c r="D67" s="47">
        <v>882</v>
      </c>
      <c r="E67" s="42" t="s">
        <v>212</v>
      </c>
      <c r="F67" s="48" t="s">
        <v>213</v>
      </c>
      <c r="G67" s="49">
        <v>12</v>
      </c>
      <c r="H67" s="49">
        <v>18</v>
      </c>
    </row>
    <row r="68" spans="1:8" ht="12.75">
      <c r="A68" s="40" t="s">
        <v>214</v>
      </c>
      <c r="B68" s="46" t="s">
        <v>215</v>
      </c>
      <c r="C68" s="47">
        <v>229</v>
      </c>
      <c r="D68" s="47">
        <v>200</v>
      </c>
      <c r="E68" s="42" t="s">
        <v>216</v>
      </c>
      <c r="F68" s="48" t="s">
        <v>217</v>
      </c>
      <c r="G68" s="49">
        <v>14</v>
      </c>
      <c r="H68" s="49">
        <v>41</v>
      </c>
    </row>
    <row r="69" spans="1:8" ht="12.75">
      <c r="A69" s="40" t="s">
        <v>218</v>
      </c>
      <c r="B69" s="46" t="s">
        <v>219</v>
      </c>
      <c r="C69" s="47">
        <v>8</v>
      </c>
      <c r="D69" s="47">
        <v>8</v>
      </c>
      <c r="E69" s="64" t="s">
        <v>81</v>
      </c>
      <c r="F69" s="48" t="s">
        <v>220</v>
      </c>
      <c r="G69" s="49">
        <v>107</v>
      </c>
      <c r="H69" s="49">
        <v>111</v>
      </c>
    </row>
    <row r="70" spans="1:8" ht="12.75">
      <c r="A70" s="40" t="s">
        <v>221</v>
      </c>
      <c r="B70" s="46" t="s">
        <v>222</v>
      </c>
      <c r="C70" s="47"/>
      <c r="D70" s="47"/>
      <c r="E70" s="42" t="s">
        <v>223</v>
      </c>
      <c r="F70" s="48" t="s">
        <v>224</v>
      </c>
      <c r="G70" s="49"/>
      <c r="H70" s="49"/>
    </row>
    <row r="71" spans="1:18" ht="12.75">
      <c r="A71" s="40" t="s">
        <v>225</v>
      </c>
      <c r="B71" s="46" t="s">
        <v>226</v>
      </c>
      <c r="C71" s="47">
        <v>198</v>
      </c>
      <c r="D71" s="47">
        <v>198</v>
      </c>
      <c r="E71" s="68" t="s">
        <v>49</v>
      </c>
      <c r="F71" s="95" t="s">
        <v>227</v>
      </c>
      <c r="G71" s="96">
        <f>G59+G60+G61+G69+G70</f>
        <v>806</v>
      </c>
      <c r="H71" s="96">
        <f>H59+H60+H61+H69+H70</f>
        <v>771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8" ht="12.75">
      <c r="A72" s="40" t="s">
        <v>228</v>
      </c>
      <c r="B72" s="46" t="s">
        <v>229</v>
      </c>
      <c r="C72" s="47">
        <v>21</v>
      </c>
      <c r="D72" s="47">
        <v>21</v>
      </c>
      <c r="E72" s="51"/>
      <c r="F72" s="97"/>
      <c r="G72" s="98"/>
      <c r="H72" s="99"/>
    </row>
    <row r="73" spans="1:8" ht="12.75">
      <c r="A73" s="40" t="s">
        <v>230</v>
      </c>
      <c r="B73" s="46" t="s">
        <v>231</v>
      </c>
      <c r="C73" s="47"/>
      <c r="D73" s="47"/>
      <c r="E73" s="100"/>
      <c r="F73" s="101"/>
      <c r="G73" s="102"/>
      <c r="H73" s="103"/>
    </row>
    <row r="74" spans="1:8" ht="12.75">
      <c r="A74" s="40" t="s">
        <v>232</v>
      </c>
      <c r="B74" s="46" t="s">
        <v>233</v>
      </c>
      <c r="C74" s="47">
        <v>319</v>
      </c>
      <c r="D74" s="47">
        <v>321</v>
      </c>
      <c r="E74" s="42" t="s">
        <v>234</v>
      </c>
      <c r="F74" s="104" t="s">
        <v>235</v>
      </c>
      <c r="G74" s="49"/>
      <c r="H74" s="49"/>
    </row>
    <row r="75" spans="1:15" ht="12.75">
      <c r="A75" s="40" t="s">
        <v>79</v>
      </c>
      <c r="B75" s="60" t="s">
        <v>236</v>
      </c>
      <c r="C75" s="61">
        <f>SUM(C67:C74)</f>
        <v>1665</v>
      </c>
      <c r="D75" s="61">
        <f>SUM(D67:D74)</f>
        <v>1630</v>
      </c>
      <c r="E75" s="64" t="s">
        <v>163</v>
      </c>
      <c r="F75" s="54" t="s">
        <v>237</v>
      </c>
      <c r="G75" s="49"/>
      <c r="H75" s="49"/>
      <c r="I75" s="56"/>
      <c r="J75" s="56"/>
      <c r="K75" s="56"/>
      <c r="L75" s="56"/>
      <c r="M75" s="56"/>
      <c r="N75" s="56"/>
      <c r="O75" s="56"/>
    </row>
    <row r="76" spans="1:8" ht="12.75">
      <c r="A76" s="40"/>
      <c r="B76" s="46"/>
      <c r="C76" s="67"/>
      <c r="D76" s="61"/>
      <c r="E76" s="42" t="s">
        <v>238</v>
      </c>
      <c r="F76" s="54" t="s">
        <v>239</v>
      </c>
      <c r="G76" s="49"/>
      <c r="H76" s="49"/>
    </row>
    <row r="77" spans="1:13" ht="12.75">
      <c r="A77" s="40" t="s">
        <v>240</v>
      </c>
      <c r="B77" s="46"/>
      <c r="C77" s="67"/>
      <c r="D77" s="61"/>
      <c r="E77" s="42"/>
      <c r="F77" s="105"/>
      <c r="G77" s="106"/>
      <c r="H77" s="107"/>
      <c r="M77" s="69"/>
    </row>
    <row r="78" spans="1:14" ht="12.75">
      <c r="A78" s="40" t="s">
        <v>241</v>
      </c>
      <c r="B78" s="46" t="s">
        <v>242</v>
      </c>
      <c r="C78" s="61">
        <f>SUM(C79:C81)</f>
        <v>0</v>
      </c>
      <c r="D78" s="61">
        <f>SUM(D79:D81)</f>
        <v>0</v>
      </c>
      <c r="E78" s="42"/>
      <c r="F78" s="106"/>
      <c r="G78" s="106"/>
      <c r="H78" s="107"/>
      <c r="I78" s="56"/>
      <c r="J78" s="56"/>
      <c r="K78" s="56"/>
      <c r="L78" s="56"/>
      <c r="M78" s="56"/>
      <c r="N78" s="56"/>
    </row>
    <row r="79" spans="1:18" ht="12.75">
      <c r="A79" s="40" t="s">
        <v>243</v>
      </c>
      <c r="B79" s="46" t="s">
        <v>244</v>
      </c>
      <c r="C79" s="47"/>
      <c r="D79" s="47"/>
      <c r="E79" s="64" t="s">
        <v>245</v>
      </c>
      <c r="F79" s="78" t="s">
        <v>246</v>
      </c>
      <c r="G79" s="108">
        <f>G71+G74+G75+G76</f>
        <v>806</v>
      </c>
      <c r="H79" s="108">
        <f>H71+H74+H75+H76</f>
        <v>771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8" ht="12.75">
      <c r="A80" s="40" t="s">
        <v>247</v>
      </c>
      <c r="B80" s="46" t="s">
        <v>248</v>
      </c>
      <c r="C80" s="47"/>
      <c r="D80" s="47"/>
      <c r="E80" s="42"/>
      <c r="F80" s="109"/>
      <c r="G80" s="110"/>
      <c r="H80" s="111"/>
    </row>
    <row r="81" spans="1:8" ht="12.75">
      <c r="A81" s="40" t="s">
        <v>249</v>
      </c>
      <c r="B81" s="46" t="s">
        <v>250</v>
      </c>
      <c r="C81" s="47"/>
      <c r="D81" s="47"/>
      <c r="E81" s="100"/>
      <c r="F81" s="110"/>
      <c r="G81" s="110"/>
      <c r="H81" s="111"/>
    </row>
    <row r="82" spans="1:8" ht="12.75">
      <c r="A82" s="40" t="s">
        <v>251</v>
      </c>
      <c r="B82" s="46" t="s">
        <v>252</v>
      </c>
      <c r="C82" s="47"/>
      <c r="D82" s="47"/>
      <c r="E82" s="80"/>
      <c r="F82" s="110"/>
      <c r="G82" s="110"/>
      <c r="H82" s="111"/>
    </row>
    <row r="83" spans="1:8" ht="12.75">
      <c r="A83" s="40" t="s">
        <v>136</v>
      </c>
      <c r="B83" s="46" t="s">
        <v>253</v>
      </c>
      <c r="C83" s="47"/>
      <c r="D83" s="47"/>
      <c r="E83" s="100"/>
      <c r="F83" s="110"/>
      <c r="G83" s="110"/>
      <c r="H83" s="111"/>
    </row>
    <row r="84" spans="1:14" ht="12.75">
      <c r="A84" s="40" t="s">
        <v>254</v>
      </c>
      <c r="B84" s="60" t="s">
        <v>255</v>
      </c>
      <c r="C84" s="61">
        <f>C83+C82+C78</f>
        <v>0</v>
      </c>
      <c r="D84" s="61">
        <f>D83+D82+D78</f>
        <v>0</v>
      </c>
      <c r="E84" s="80"/>
      <c r="F84" s="110"/>
      <c r="G84" s="110"/>
      <c r="H84" s="111"/>
      <c r="I84" s="56"/>
      <c r="J84" s="56"/>
      <c r="K84" s="56"/>
      <c r="L84" s="56"/>
      <c r="M84" s="56"/>
      <c r="N84" s="56"/>
    </row>
    <row r="85" spans="1:13" ht="12.75">
      <c r="A85" s="40"/>
      <c r="B85" s="60"/>
      <c r="C85" s="67"/>
      <c r="D85" s="61"/>
      <c r="E85" s="100"/>
      <c r="F85" s="110"/>
      <c r="G85" s="110"/>
      <c r="H85" s="111"/>
      <c r="M85" s="69"/>
    </row>
    <row r="86" spans="1:8" ht="12.75">
      <c r="A86" s="40" t="s">
        <v>256</v>
      </c>
      <c r="B86" s="46"/>
      <c r="C86" s="67"/>
      <c r="D86" s="61"/>
      <c r="E86" s="80"/>
      <c r="F86" s="110"/>
      <c r="G86" s="110"/>
      <c r="H86" s="111"/>
    </row>
    <row r="87" spans="1:13" ht="12.75">
      <c r="A87" s="40" t="s">
        <v>257</v>
      </c>
      <c r="B87" s="46" t="s">
        <v>258</v>
      </c>
      <c r="C87" s="47">
        <v>124</v>
      </c>
      <c r="D87" s="47">
        <v>110</v>
      </c>
      <c r="E87" s="100"/>
      <c r="F87" s="110"/>
      <c r="G87" s="110"/>
      <c r="H87" s="111"/>
      <c r="M87" s="69"/>
    </row>
    <row r="88" spans="1:8" ht="12.75">
      <c r="A88" s="40" t="s">
        <v>259</v>
      </c>
      <c r="B88" s="46" t="s">
        <v>260</v>
      </c>
      <c r="C88" s="47">
        <v>3</v>
      </c>
      <c r="D88" s="47">
        <v>59</v>
      </c>
      <c r="E88" s="80"/>
      <c r="F88" s="110"/>
      <c r="G88" s="110"/>
      <c r="H88" s="111"/>
    </row>
    <row r="89" spans="1:13" ht="12.75">
      <c r="A89" s="40" t="s">
        <v>261</v>
      </c>
      <c r="B89" s="46" t="s">
        <v>262</v>
      </c>
      <c r="C89" s="47"/>
      <c r="D89" s="47"/>
      <c r="E89" s="80"/>
      <c r="F89" s="110"/>
      <c r="G89" s="110"/>
      <c r="H89" s="111"/>
      <c r="M89" s="69"/>
    </row>
    <row r="90" spans="1:8" ht="12.75">
      <c r="A90" s="40" t="s">
        <v>263</v>
      </c>
      <c r="B90" s="46" t="s">
        <v>264</v>
      </c>
      <c r="C90" s="47"/>
      <c r="D90" s="47"/>
      <c r="E90" s="80"/>
      <c r="F90" s="110"/>
      <c r="G90" s="110"/>
      <c r="H90" s="111"/>
    </row>
    <row r="91" spans="1:14" ht="12.75">
      <c r="A91" s="40" t="s">
        <v>265</v>
      </c>
      <c r="B91" s="60" t="s">
        <v>266</v>
      </c>
      <c r="C91" s="61">
        <f>SUM(C87:C90)</f>
        <v>127</v>
      </c>
      <c r="D91" s="61">
        <f>SUM(D87:D90)</f>
        <v>169</v>
      </c>
      <c r="E91" s="80"/>
      <c r="F91" s="110"/>
      <c r="G91" s="110"/>
      <c r="H91" s="111"/>
      <c r="I91" s="56"/>
      <c r="J91" s="56"/>
      <c r="K91" s="56"/>
      <c r="L91" s="56"/>
      <c r="M91" s="66"/>
      <c r="N91" s="56"/>
    </row>
    <row r="92" spans="1:8" ht="12.75">
      <c r="A92" s="40" t="s">
        <v>267</v>
      </c>
      <c r="B92" s="60" t="s">
        <v>268</v>
      </c>
      <c r="C92" s="47">
        <v>14</v>
      </c>
      <c r="D92" s="47">
        <v>15</v>
      </c>
      <c r="E92" s="80"/>
      <c r="F92" s="110"/>
      <c r="G92" s="110"/>
      <c r="H92" s="111"/>
    </row>
    <row r="93" spans="1:14" ht="12.75">
      <c r="A93" s="40" t="s">
        <v>269</v>
      </c>
      <c r="B93" s="112" t="s">
        <v>270</v>
      </c>
      <c r="C93" s="61">
        <f>C64+C75+C84+C91+C92</f>
        <v>3692</v>
      </c>
      <c r="D93" s="61">
        <f>D64+D75+D84+D91+D92</f>
        <v>3694</v>
      </c>
      <c r="E93" s="100"/>
      <c r="F93" s="110"/>
      <c r="G93" s="110"/>
      <c r="H93" s="111"/>
      <c r="I93" s="56"/>
      <c r="J93" s="56"/>
      <c r="K93" s="56"/>
      <c r="L93" s="56"/>
      <c r="M93" s="66"/>
      <c r="N93" s="56"/>
    </row>
    <row r="94" spans="1:18" ht="12.75">
      <c r="A94" s="113" t="s">
        <v>271</v>
      </c>
      <c r="B94" s="114" t="s">
        <v>272</v>
      </c>
      <c r="C94" s="115">
        <f>C93+C55</f>
        <v>6955</v>
      </c>
      <c r="D94" s="115">
        <f>D93+D55</f>
        <v>6974</v>
      </c>
      <c r="E94" s="116" t="s">
        <v>273</v>
      </c>
      <c r="F94" s="117" t="s">
        <v>274</v>
      </c>
      <c r="G94" s="118">
        <f>G36+G39+G55+G79</f>
        <v>6955</v>
      </c>
      <c r="H94" s="118">
        <f>H36+H39+H55+H79</f>
        <v>6974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3" ht="12.75">
      <c r="A95" s="119"/>
      <c r="B95" s="120"/>
      <c r="C95" s="119"/>
      <c r="D95" s="119"/>
      <c r="E95" s="121"/>
      <c r="F95" s="122"/>
      <c r="G95" s="123"/>
      <c r="H95" s="124"/>
      <c r="M95" s="69"/>
    </row>
    <row r="96" spans="1:13" ht="12.75">
      <c r="A96" s="125" t="s">
        <v>275</v>
      </c>
      <c r="B96" s="126"/>
      <c r="C96" s="13"/>
      <c r="D96" s="13"/>
      <c r="E96" s="127"/>
      <c r="F96" s="8"/>
      <c r="G96" s="9"/>
      <c r="H96" s="10"/>
      <c r="M96" s="69"/>
    </row>
    <row r="97" spans="1:13" ht="12.75">
      <c r="A97" s="125"/>
      <c r="B97" s="126"/>
      <c r="C97" s="13"/>
      <c r="D97" s="13"/>
      <c r="E97" s="127"/>
      <c r="F97" s="8"/>
      <c r="G97" s="9"/>
      <c r="H97" s="10"/>
      <c r="M97" s="69"/>
    </row>
    <row r="98" spans="1:13" ht="12.75" customHeight="1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9"/>
    </row>
    <row r="99" spans="3:8" ht="12.75">
      <c r="C99" s="128"/>
      <c r="D99" s="129"/>
      <c r="E99" s="128"/>
      <c r="F99" s="8"/>
      <c r="G99" s="9"/>
      <c r="H99" s="10"/>
    </row>
    <row r="100" spans="1:5" ht="12.75" customHeight="1">
      <c r="A100" s="130"/>
      <c r="B100" s="130"/>
      <c r="C100" s="5" t="s">
        <v>278</v>
      </c>
      <c r="D100" s="5"/>
      <c r="E100" s="5"/>
    </row>
    <row r="102" ht="12.75">
      <c r="E102" s="131"/>
    </row>
    <row r="104" ht="12.75">
      <c r="M104" s="69"/>
    </row>
    <row r="106" ht="12.75">
      <c r="M106" s="69"/>
    </row>
    <row r="108" spans="5:13" ht="12.75">
      <c r="E108" s="131"/>
      <c r="M108" s="69"/>
    </row>
    <row r="110" spans="5:13" ht="12.75">
      <c r="E110" s="131"/>
      <c r="M110" s="69"/>
    </row>
    <row r="118" ht="12.75">
      <c r="E118" s="131"/>
    </row>
    <row r="120" spans="5:13" ht="12.75">
      <c r="E120" s="131"/>
      <c r="M120" s="69"/>
    </row>
    <row r="122" spans="5:13" ht="12.75">
      <c r="E122" s="131"/>
      <c r="M122" s="69"/>
    </row>
    <row r="124" ht="12.75">
      <c r="E124" s="131"/>
    </row>
    <row r="126" spans="5:13" ht="12.75">
      <c r="E126" s="131"/>
      <c r="M126" s="69"/>
    </row>
    <row r="128" spans="5:13" ht="12.75">
      <c r="E128" s="131"/>
      <c r="M128" s="69"/>
    </row>
    <row r="130" ht="12.75">
      <c r="M130" s="69"/>
    </row>
    <row r="132" ht="12.75">
      <c r="M132" s="69"/>
    </row>
    <row r="134" ht="12.75">
      <c r="M134" s="69"/>
    </row>
    <row r="136" spans="5:13" ht="12.75">
      <c r="E136" s="131"/>
      <c r="M136" s="69"/>
    </row>
    <row r="138" spans="5:13" ht="12.75">
      <c r="E138" s="131"/>
      <c r="M138" s="69"/>
    </row>
    <row r="140" spans="5:13" ht="12.75">
      <c r="E140" s="131"/>
      <c r="M140" s="69"/>
    </row>
    <row r="142" spans="5:13" ht="12.75">
      <c r="E142" s="131"/>
      <c r="M142" s="69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9"/>
    </row>
    <row r="152" ht="12.75">
      <c r="M152" s="69"/>
    </row>
    <row r="154" ht="12.75">
      <c r="M154" s="69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electLockedCells="1" selectUnlockedCells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workbookViewId="0" topLeftCell="A1">
      <selection activeCell="C14" sqref="C14"/>
    </sheetView>
  </sheetViews>
  <sheetFormatPr defaultColWidth="9.00390625" defaultRowHeight="12" customHeight="1"/>
  <cols>
    <col min="1" max="1" width="48.125" style="132" customWidth="1"/>
    <col min="2" max="2" width="8.125" style="132" customWidth="1"/>
    <col min="3" max="3" width="13.00390625" style="133" customWidth="1"/>
    <col min="4" max="4" width="12.625" style="133" customWidth="1"/>
    <col min="5" max="5" width="32.50390625" style="132" customWidth="1"/>
    <col min="6" max="6" width="9.00390625" style="132" customWidth="1"/>
    <col min="7" max="7" width="11.375" style="133" customWidth="1"/>
    <col min="8" max="8" width="16.375" style="133" customWidth="1"/>
    <col min="9" max="16384" width="9.375" style="133" customWidth="1"/>
  </cols>
  <sheetData>
    <row r="1" spans="1:8" ht="12" customHeight="1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24" customHeight="1">
      <c r="A2" s="136" t="s">
        <v>1</v>
      </c>
      <c r="B2" s="137"/>
      <c r="C2" s="137"/>
      <c r="D2" s="137"/>
      <c r="E2" s="137" t="s">
        <v>2</v>
      </c>
      <c r="F2" s="138" t="s">
        <v>3</v>
      </c>
      <c r="G2" s="138"/>
      <c r="H2" s="139">
        <v>121814067</v>
      </c>
    </row>
    <row r="3" spans="1:8" ht="12.75" customHeight="1">
      <c r="A3" s="136">
        <f>+'справка №1-БАЛАНС'!A4</f>
        <v>0</v>
      </c>
      <c r="B3" s="137"/>
      <c r="C3" s="137"/>
      <c r="D3" s="137"/>
      <c r="E3" s="137">
        <f>+'справка №1-БАЛАНС'!E4</f>
        <v>0</v>
      </c>
      <c r="F3" s="140" t="s">
        <v>6</v>
      </c>
      <c r="G3" s="141"/>
      <c r="H3" s="139" t="str">
        <f>'справка №1-БАЛАНС'!H4</f>
        <v> </v>
      </c>
    </row>
    <row r="4" spans="1:8" ht="17.25" customHeight="1">
      <c r="A4" s="136" t="s">
        <v>8</v>
      </c>
      <c r="B4" s="142"/>
      <c r="C4" s="142"/>
      <c r="D4" s="142"/>
      <c r="E4" s="20">
        <f>+'справка №1-БАЛАНС'!E5</f>
        <v>42094</v>
      </c>
      <c r="F4" s="143"/>
      <c r="G4" s="135"/>
      <c r="H4" s="144" t="s">
        <v>280</v>
      </c>
    </row>
    <row r="5" spans="1:8" ht="12.75" customHeight="1">
      <c r="A5" s="145" t="s">
        <v>281</v>
      </c>
      <c r="B5" s="146" t="s">
        <v>11</v>
      </c>
      <c r="C5" s="145" t="s">
        <v>12</v>
      </c>
      <c r="D5" s="147" t="s">
        <v>16</v>
      </c>
      <c r="E5" s="148" t="s">
        <v>282</v>
      </c>
      <c r="F5" s="146" t="s">
        <v>11</v>
      </c>
      <c r="G5" s="145" t="s">
        <v>12</v>
      </c>
      <c r="H5" s="145" t="s">
        <v>16</v>
      </c>
    </row>
    <row r="6" spans="1:8" ht="12.75" customHeight="1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 customHeight="1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12.75" customHeight="1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.75" customHeight="1">
      <c r="A9" s="156" t="s">
        <v>287</v>
      </c>
      <c r="B9" s="157" t="s">
        <v>288</v>
      </c>
      <c r="C9" s="158">
        <v>31</v>
      </c>
      <c r="D9" s="158">
        <v>56</v>
      </c>
      <c r="E9" s="156" t="s">
        <v>289</v>
      </c>
      <c r="F9" s="159" t="s">
        <v>290</v>
      </c>
      <c r="G9" s="160">
        <v>76</v>
      </c>
      <c r="H9" s="160">
        <v>101</v>
      </c>
    </row>
    <row r="10" spans="1:8" ht="12.75" customHeight="1">
      <c r="A10" s="156" t="s">
        <v>291</v>
      </c>
      <c r="B10" s="157" t="s">
        <v>292</v>
      </c>
      <c r="C10" s="158">
        <v>17</v>
      </c>
      <c r="D10" s="158">
        <v>26</v>
      </c>
      <c r="E10" s="156" t="s">
        <v>293</v>
      </c>
      <c r="F10" s="159" t="s">
        <v>294</v>
      </c>
      <c r="G10" s="161">
        <v>239</v>
      </c>
      <c r="H10" s="161">
        <v>278</v>
      </c>
    </row>
    <row r="11" spans="1:8" ht="12.75" customHeight="1">
      <c r="A11" s="156" t="s">
        <v>295</v>
      </c>
      <c r="B11" s="157" t="s">
        <v>296</v>
      </c>
      <c r="C11" s="158">
        <v>17</v>
      </c>
      <c r="D11" s="158">
        <v>17</v>
      </c>
      <c r="E11" s="162" t="s">
        <v>297</v>
      </c>
      <c r="F11" s="159" t="s">
        <v>298</v>
      </c>
      <c r="G11" s="161">
        <v>12</v>
      </c>
      <c r="H11" s="161">
        <v>15</v>
      </c>
    </row>
    <row r="12" spans="1:8" ht="12.75" customHeight="1">
      <c r="A12" s="156" t="s">
        <v>299</v>
      </c>
      <c r="B12" s="157" t="s">
        <v>300</v>
      </c>
      <c r="C12" s="158">
        <v>59</v>
      </c>
      <c r="D12" s="158">
        <v>58</v>
      </c>
      <c r="E12" s="162" t="s">
        <v>81</v>
      </c>
      <c r="F12" s="159" t="s">
        <v>301</v>
      </c>
      <c r="G12" s="161"/>
      <c r="H12" s="161">
        <v>1</v>
      </c>
    </row>
    <row r="13" spans="1:18" ht="12.75" customHeight="1">
      <c r="A13" s="156" t="s">
        <v>302</v>
      </c>
      <c r="B13" s="157" t="s">
        <v>303</v>
      </c>
      <c r="C13" s="158">
        <v>11</v>
      </c>
      <c r="D13" s="158">
        <v>10</v>
      </c>
      <c r="E13" s="163" t="s">
        <v>54</v>
      </c>
      <c r="F13" s="164" t="s">
        <v>304</v>
      </c>
      <c r="G13" s="152">
        <f>SUM(G9:G12)</f>
        <v>327</v>
      </c>
      <c r="H13" s="152">
        <f>SUM(H9:H12)</f>
        <v>395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12.75" customHeight="1">
      <c r="A14" s="156" t="s">
        <v>305</v>
      </c>
      <c r="B14" s="157" t="s">
        <v>306</v>
      </c>
      <c r="C14" s="158">
        <v>228</v>
      </c>
      <c r="D14" s="158">
        <v>218</v>
      </c>
      <c r="E14" s="162"/>
      <c r="F14" s="166"/>
      <c r="G14" s="167"/>
      <c r="H14" s="167"/>
    </row>
    <row r="15" spans="1:8" ht="12.75" customHeight="1">
      <c r="A15" s="156" t="s">
        <v>307</v>
      </c>
      <c r="B15" s="157" t="s">
        <v>308</v>
      </c>
      <c r="C15" s="168"/>
      <c r="D15" s="168"/>
      <c r="E15" s="153" t="s">
        <v>309</v>
      </c>
      <c r="F15" s="169" t="s">
        <v>310</v>
      </c>
      <c r="G15" s="160"/>
      <c r="H15" s="160"/>
    </row>
    <row r="16" spans="1:8" ht="12.75" customHeight="1">
      <c r="A16" s="156" t="s">
        <v>311</v>
      </c>
      <c r="B16" s="157" t="s">
        <v>312</v>
      </c>
      <c r="C16" s="168">
        <v>13</v>
      </c>
      <c r="D16" s="168">
        <v>17</v>
      </c>
      <c r="E16" s="156" t="s">
        <v>313</v>
      </c>
      <c r="F16" s="166" t="s">
        <v>314</v>
      </c>
      <c r="G16" s="170"/>
      <c r="H16" s="170"/>
    </row>
    <row r="17" spans="1:8" ht="12.75" customHeight="1">
      <c r="A17" s="171" t="s">
        <v>315</v>
      </c>
      <c r="B17" s="157" t="s">
        <v>316</v>
      </c>
      <c r="C17" s="172"/>
      <c r="D17" s="172"/>
      <c r="E17" s="153"/>
      <c r="F17" s="151"/>
      <c r="G17" s="167"/>
      <c r="H17" s="167"/>
    </row>
    <row r="18" spans="1:8" ht="12.75" customHeight="1">
      <c r="A18" s="171" t="s">
        <v>317</v>
      </c>
      <c r="B18" s="157" t="s">
        <v>318</v>
      </c>
      <c r="C18" s="172"/>
      <c r="D18" s="172"/>
      <c r="E18" s="153" t="s">
        <v>319</v>
      </c>
      <c r="F18" s="151"/>
      <c r="G18" s="167"/>
      <c r="H18" s="167"/>
    </row>
    <row r="19" spans="1:15" ht="12.75" customHeight="1">
      <c r="A19" s="163" t="s">
        <v>54</v>
      </c>
      <c r="B19" s="173" t="s">
        <v>320</v>
      </c>
      <c r="C19" s="174">
        <f>SUM(C9:C15)+C16</f>
        <v>376</v>
      </c>
      <c r="D19" s="174">
        <f>SUM(D9:D15)+D16</f>
        <v>402</v>
      </c>
      <c r="E19" s="175" t="s">
        <v>321</v>
      </c>
      <c r="F19" s="166" t="s">
        <v>322</v>
      </c>
      <c r="G19" s="160">
        <v>6</v>
      </c>
      <c r="H19" s="160">
        <v>7</v>
      </c>
      <c r="I19" s="165"/>
      <c r="J19" s="165"/>
      <c r="K19" s="165"/>
      <c r="L19" s="165"/>
      <c r="M19" s="165"/>
      <c r="N19" s="165"/>
      <c r="O19" s="165"/>
    </row>
    <row r="20" spans="1:8" ht="12.75" customHeight="1">
      <c r="A20" s="153"/>
      <c r="B20" s="157"/>
      <c r="C20" s="174"/>
      <c r="D20" s="174"/>
      <c r="E20" s="176" t="s">
        <v>323</v>
      </c>
      <c r="F20" s="166" t="s">
        <v>324</v>
      </c>
      <c r="G20" s="160"/>
      <c r="H20" s="160"/>
    </row>
    <row r="21" spans="1:8" ht="12.75" customHeight="1">
      <c r="A21" s="153" t="s">
        <v>325</v>
      </c>
      <c r="B21" s="177"/>
      <c r="C21" s="174"/>
      <c r="D21" s="174"/>
      <c r="E21" s="156" t="s">
        <v>326</v>
      </c>
      <c r="F21" s="166" t="s">
        <v>327</v>
      </c>
      <c r="G21" s="160"/>
      <c r="H21" s="160"/>
    </row>
    <row r="22" spans="1:8" ht="12.75" customHeight="1">
      <c r="A22" s="151" t="s">
        <v>328</v>
      </c>
      <c r="B22" s="177" t="s">
        <v>329</v>
      </c>
      <c r="C22" s="158">
        <v>8</v>
      </c>
      <c r="D22" s="158">
        <v>9</v>
      </c>
      <c r="E22" s="175" t="s">
        <v>330</v>
      </c>
      <c r="F22" s="166" t="s">
        <v>331</v>
      </c>
      <c r="G22" s="160"/>
      <c r="H22" s="160"/>
    </row>
    <row r="23" spans="1:8" ht="12.75" customHeight="1">
      <c r="A23" s="156" t="s">
        <v>332</v>
      </c>
      <c r="B23" s="177" t="s">
        <v>333</v>
      </c>
      <c r="C23" s="158"/>
      <c r="D23" s="158"/>
      <c r="E23" s="156" t="s">
        <v>334</v>
      </c>
      <c r="F23" s="166" t="s">
        <v>335</v>
      </c>
      <c r="G23" s="160"/>
      <c r="H23" s="160"/>
    </row>
    <row r="24" spans="1:18" ht="12.75" customHeight="1">
      <c r="A24" s="156" t="s">
        <v>336</v>
      </c>
      <c r="B24" s="177" t="s">
        <v>337</v>
      </c>
      <c r="C24" s="158">
        <v>2</v>
      </c>
      <c r="D24" s="158"/>
      <c r="E24" s="163" t="s">
        <v>106</v>
      </c>
      <c r="F24" s="169" t="s">
        <v>338</v>
      </c>
      <c r="G24" s="152">
        <f>SUM(G19:G23)</f>
        <v>6</v>
      </c>
      <c r="H24" s="152">
        <f>SUM(H19:H23)</f>
        <v>7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 customHeight="1">
      <c r="A25" s="156" t="s">
        <v>81</v>
      </c>
      <c r="B25" s="177" t="s">
        <v>339</v>
      </c>
      <c r="C25" s="158">
        <v>1</v>
      </c>
      <c r="D25" s="158">
        <v>1</v>
      </c>
      <c r="E25" s="176"/>
      <c r="F25" s="151"/>
      <c r="G25" s="167"/>
      <c r="H25" s="167"/>
    </row>
    <row r="26" spans="1:14" ht="12.75" customHeight="1">
      <c r="A26" s="163" t="s">
        <v>79</v>
      </c>
      <c r="B26" s="178" t="s">
        <v>340</v>
      </c>
      <c r="C26" s="174">
        <f>SUM(C22:C25)</f>
        <v>11</v>
      </c>
      <c r="D26" s="174">
        <f>SUM(D22:D25)</f>
        <v>10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 customHeight="1">
      <c r="A27" s="163"/>
      <c r="B27" s="178"/>
      <c r="C27" s="174"/>
      <c r="D27" s="174"/>
      <c r="E27" s="156"/>
      <c r="F27" s="151"/>
      <c r="G27" s="167"/>
      <c r="H27" s="167"/>
    </row>
    <row r="28" spans="1:18" ht="12.75" customHeight="1">
      <c r="A28" s="149" t="s">
        <v>341</v>
      </c>
      <c r="B28" s="146" t="s">
        <v>342</v>
      </c>
      <c r="C28" s="155">
        <f>C26+C19</f>
        <v>387</v>
      </c>
      <c r="D28" s="155">
        <f>D26+D19</f>
        <v>412</v>
      </c>
      <c r="E28" s="149" t="s">
        <v>343</v>
      </c>
      <c r="F28" s="169" t="s">
        <v>344</v>
      </c>
      <c r="G28" s="152">
        <f>G13+G15+G24</f>
        <v>333</v>
      </c>
      <c r="H28" s="152">
        <f>H13+H15+H24</f>
        <v>402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 customHeight="1">
      <c r="A29" s="149"/>
      <c r="B29" s="146"/>
      <c r="C29" s="174"/>
      <c r="D29" s="174"/>
      <c r="E29" s="149"/>
      <c r="F29" s="166"/>
      <c r="G29" s="167"/>
      <c r="H29" s="167"/>
    </row>
    <row r="30" spans="1:18" ht="12.75" customHeight="1">
      <c r="A30" s="149" t="s">
        <v>345</v>
      </c>
      <c r="B30" s="146" t="s">
        <v>346</v>
      </c>
      <c r="C30" s="155">
        <f>IF((G28-C28)&gt;0,G28-C28,0)</f>
        <v>0</v>
      </c>
      <c r="D30" s="155">
        <f>IF((H28-D28)&gt;0,H28-D28,0)</f>
        <v>0</v>
      </c>
      <c r="E30" s="149" t="s">
        <v>347</v>
      </c>
      <c r="F30" s="169" t="s">
        <v>348</v>
      </c>
      <c r="G30" s="167">
        <f>IF((C28-G28)&gt;0,C28-G28,0)</f>
        <v>54</v>
      </c>
      <c r="H30" s="167">
        <f>IF((D28-H28)&gt;0,D28-H28,0)</f>
        <v>10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12.75" customHeight="1">
      <c r="A31" s="179" t="s">
        <v>349</v>
      </c>
      <c r="B31" s="178" t="s">
        <v>350</v>
      </c>
      <c r="C31" s="158"/>
      <c r="D31" s="158"/>
      <c r="E31" s="153" t="s">
        <v>351</v>
      </c>
      <c r="F31" s="166" t="s">
        <v>352</v>
      </c>
      <c r="G31" s="160"/>
      <c r="H31" s="160"/>
    </row>
    <row r="32" spans="1:8" ht="12.75" customHeight="1">
      <c r="A32" s="153" t="s">
        <v>353</v>
      </c>
      <c r="B32" s="180" t="s">
        <v>354</v>
      </c>
      <c r="C32" s="158"/>
      <c r="D32" s="158"/>
      <c r="E32" s="153" t="s">
        <v>355</v>
      </c>
      <c r="F32" s="166" t="s">
        <v>356</v>
      </c>
      <c r="G32" s="160"/>
      <c r="H32" s="160"/>
    </row>
    <row r="33" spans="1:18" ht="12.75" customHeight="1">
      <c r="A33" s="181" t="s">
        <v>357</v>
      </c>
      <c r="B33" s="178" t="s">
        <v>358</v>
      </c>
      <c r="C33" s="174">
        <f>C28+C31+C32</f>
        <v>387</v>
      </c>
      <c r="D33" s="174">
        <f>D28+D31+D32</f>
        <v>412</v>
      </c>
      <c r="E33" s="149" t="s">
        <v>359</v>
      </c>
      <c r="F33" s="169" t="s">
        <v>360</v>
      </c>
      <c r="G33" s="167">
        <f>G32+G31+G28</f>
        <v>333</v>
      </c>
      <c r="H33" s="167">
        <f>H32+H31+H28</f>
        <v>402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 customHeight="1">
      <c r="A34" s="181" t="s">
        <v>361</v>
      </c>
      <c r="B34" s="146" t="s">
        <v>362</v>
      </c>
      <c r="C34" s="155">
        <f>IF((G33-C33)&gt;0,G33-C33,0)</f>
        <v>0</v>
      </c>
      <c r="D34" s="155">
        <f>IF((H33-D33)&gt;0,H33-D33,0)</f>
        <v>0</v>
      </c>
      <c r="E34" s="181" t="s">
        <v>363</v>
      </c>
      <c r="F34" s="169" t="s">
        <v>364</v>
      </c>
      <c r="G34" s="152">
        <f>IF((C33-G33)&gt;0,C33-G33,0)</f>
        <v>54</v>
      </c>
      <c r="H34" s="152">
        <f>IF((D33-H33)&gt;0,D33-H33,0)</f>
        <v>10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 customHeight="1">
      <c r="A35" s="153" t="s">
        <v>365</v>
      </c>
      <c r="B35" s="178" t="s">
        <v>366</v>
      </c>
      <c r="C35" s="174">
        <f>C36+C37+C38</f>
        <v>0</v>
      </c>
      <c r="D35" s="174">
        <f>D36+D37+D38</f>
        <v>0</v>
      </c>
      <c r="E35" s="182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 customHeight="1">
      <c r="A36" s="183" t="s">
        <v>367</v>
      </c>
      <c r="B36" s="177" t="s">
        <v>368</v>
      </c>
      <c r="C36" s="158"/>
      <c r="D36" s="158"/>
      <c r="E36" s="182"/>
      <c r="F36" s="151"/>
      <c r="G36" s="167"/>
      <c r="H36" s="167"/>
    </row>
    <row r="37" spans="1:8" ht="12.75" customHeight="1">
      <c r="A37" s="183" t="s">
        <v>369</v>
      </c>
      <c r="B37" s="184" t="s">
        <v>370</v>
      </c>
      <c r="C37" s="185"/>
      <c r="D37" s="185"/>
      <c r="E37" s="182"/>
      <c r="F37" s="166"/>
      <c r="G37" s="167"/>
      <c r="H37" s="167"/>
    </row>
    <row r="38" spans="1:8" ht="12.75" customHeight="1">
      <c r="A38" s="186" t="s">
        <v>371</v>
      </c>
      <c r="B38" s="184" t="s">
        <v>372</v>
      </c>
      <c r="C38" s="187"/>
      <c r="D38" s="187"/>
      <c r="E38" s="182"/>
      <c r="F38" s="166"/>
      <c r="G38" s="167"/>
      <c r="H38" s="167"/>
    </row>
    <row r="39" spans="1:18" ht="12.75" customHeight="1">
      <c r="A39" s="188" t="s">
        <v>373</v>
      </c>
      <c r="B39" s="189" t="s">
        <v>374</v>
      </c>
      <c r="C39" s="190">
        <f>+IF((G33-C33-C35)&gt;0,G33-C33-C35,0)</f>
        <v>0</v>
      </c>
      <c r="D39" s="190">
        <f>+IF((H33-D33-D35)&gt;0,H33-D33-D35,0)</f>
        <v>0</v>
      </c>
      <c r="E39" s="191" t="s">
        <v>375</v>
      </c>
      <c r="F39" s="192" t="s">
        <v>376</v>
      </c>
      <c r="G39" s="193">
        <f>IF(G34&gt;0,IF(C35+G34&lt;0,0,C35+G34),IF(C34-C35&lt;0,C35-C34,0))</f>
        <v>54</v>
      </c>
      <c r="H39" s="193">
        <f>IF(H34&gt;0,IF(D35+H34&lt;0,0,D35+H34),IF(D34-D35&lt;0,D35-D34,0))</f>
        <v>10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.75" customHeight="1">
      <c r="A40" s="149" t="s">
        <v>377</v>
      </c>
      <c r="B40" s="148" t="s">
        <v>378</v>
      </c>
      <c r="C40" s="194"/>
      <c r="D40" s="194"/>
      <c r="E40" s="149" t="s">
        <v>377</v>
      </c>
      <c r="F40" s="192" t="s">
        <v>379</v>
      </c>
      <c r="G40" s="160"/>
      <c r="H40" s="160"/>
    </row>
    <row r="41" spans="1:18" ht="12.75" customHeight="1">
      <c r="A41" s="149" t="s">
        <v>380</v>
      </c>
      <c r="B41" s="145" t="s">
        <v>381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382</v>
      </c>
      <c r="F41" s="192" t="s">
        <v>383</v>
      </c>
      <c r="G41" s="150">
        <f>IF(C39=0,IF(G39-G40&gt;0,G39-G40+C40,0),IF(C39-C40&lt;0,C40-C39+G40,0))</f>
        <v>54</v>
      </c>
      <c r="H41" s="150">
        <f>IF(D39=0,IF(H39-H40&gt;0,H39-H40+D40,0),IF(D39-D40&lt;0,D40-D39+H40,0))</f>
        <v>10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 customHeight="1">
      <c r="A42" s="195" t="s">
        <v>384</v>
      </c>
      <c r="B42" s="145" t="s">
        <v>385</v>
      </c>
      <c r="C42" s="196">
        <f>C33+C35+C39</f>
        <v>387</v>
      </c>
      <c r="D42" s="196">
        <f>D33+D35+D39</f>
        <v>412</v>
      </c>
      <c r="E42" s="195" t="s">
        <v>386</v>
      </c>
      <c r="F42" s="189" t="s">
        <v>387</v>
      </c>
      <c r="G42" s="167">
        <f>G39+G33</f>
        <v>387</v>
      </c>
      <c r="H42" s="167">
        <f>H39+H33</f>
        <v>412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 customHeight="1">
      <c r="A43" s="197"/>
      <c r="B43" s="198"/>
      <c r="C43" s="199"/>
      <c r="D43" s="199"/>
      <c r="E43" s="200"/>
      <c r="F43" s="201"/>
      <c r="G43" s="202"/>
      <c r="H43" s="202"/>
    </row>
    <row r="44" spans="1:15" ht="12.75" customHeight="1">
      <c r="A44" s="203" t="str">
        <f>+'справка №1-БАЛАНС'!A98</f>
        <v>Дата на съставяне: 29.04.2015г.</v>
      </c>
      <c r="B44" s="204"/>
      <c r="C44" s="204" t="str">
        <f>'справка №1-БАЛАНС'!C98:E98</f>
        <v>Съставител: Радостина Цолева</v>
      </c>
      <c r="D44" s="135"/>
      <c r="E44" s="204"/>
      <c r="F44" s="135"/>
      <c r="G44" s="205"/>
      <c r="H44" s="135"/>
      <c r="I44" s="165"/>
      <c r="J44" s="165"/>
      <c r="K44" s="165"/>
      <c r="L44" s="165"/>
      <c r="M44" s="165"/>
      <c r="N44" s="165"/>
      <c r="O44" s="165"/>
    </row>
    <row r="45" spans="1:8" ht="12.75" customHeight="1">
      <c r="A45" s="206"/>
      <c r="B45" s="207"/>
      <c r="C45" s="204"/>
      <c r="D45" s="202"/>
      <c r="E45" s="201"/>
      <c r="F45" s="208"/>
      <c r="G45" s="209"/>
      <c r="H45" s="209"/>
    </row>
    <row r="46" spans="1:8" ht="12.75" customHeight="1">
      <c r="A46" s="206"/>
      <c r="B46" s="207"/>
      <c r="C46" s="204" t="str">
        <f>'справка №1-БАЛАНС'!C100:E100</f>
        <v>Ръководител: Кирил Желязков</v>
      </c>
      <c r="D46" s="135"/>
      <c r="E46" s="210"/>
      <c r="F46" s="210"/>
      <c r="G46" s="135"/>
      <c r="H46" s="135"/>
    </row>
    <row r="47" spans="1:8" ht="12.75" customHeight="1">
      <c r="A47" s="211"/>
      <c r="B47" s="201"/>
      <c r="C47" s="202"/>
      <c r="D47" s="212"/>
      <c r="E47" s="212"/>
      <c r="F47" s="212"/>
      <c r="G47" s="212"/>
      <c r="H47" s="212"/>
    </row>
    <row r="48" spans="1:8" ht="12.75" customHeight="1">
      <c r="A48" s="211"/>
      <c r="B48" s="201"/>
      <c r="C48" s="202"/>
      <c r="D48" s="202"/>
      <c r="E48" s="201"/>
      <c r="F48" s="201"/>
      <c r="G48" s="209"/>
      <c r="H48" s="209"/>
    </row>
    <row r="49" spans="1:8" ht="12.75" customHeight="1">
      <c r="A49" s="211"/>
      <c r="B49" s="201"/>
      <c r="C49" s="202"/>
      <c r="D49" s="202"/>
      <c r="E49" s="201"/>
      <c r="F49" s="201"/>
      <c r="G49" s="209"/>
      <c r="H49" s="209"/>
    </row>
    <row r="50" spans="1:8" ht="12" customHeight="1">
      <c r="A50" s="211"/>
      <c r="B50" s="211"/>
      <c r="C50" s="213"/>
      <c r="D50" s="213"/>
      <c r="E50" s="211"/>
      <c r="F50" s="211"/>
      <c r="G50" s="214"/>
      <c r="H50" s="214"/>
    </row>
    <row r="51" spans="1:8" ht="12" customHeight="1">
      <c r="A51" s="211"/>
      <c r="B51" s="211"/>
      <c r="C51" s="213"/>
      <c r="D51" s="213"/>
      <c r="E51" s="211"/>
      <c r="F51" s="211"/>
      <c r="G51" s="214"/>
      <c r="H51" s="214"/>
    </row>
    <row r="52" spans="1:8" ht="12" customHeight="1">
      <c r="A52" s="211"/>
      <c r="B52" s="211"/>
      <c r="C52" s="213"/>
      <c r="D52" s="213"/>
      <c r="E52" s="211"/>
      <c r="F52" s="211"/>
      <c r="G52" s="214"/>
      <c r="H52" s="214"/>
    </row>
    <row r="53" spans="1:8" ht="12" customHeight="1">
      <c r="A53" s="211"/>
      <c r="B53" s="211"/>
      <c r="C53" s="213"/>
      <c r="D53" s="213"/>
      <c r="E53" s="211"/>
      <c r="F53" s="211"/>
      <c r="G53" s="214"/>
      <c r="H53" s="214"/>
    </row>
    <row r="54" spans="1:8" ht="12" customHeight="1">
      <c r="A54" s="211"/>
      <c r="B54" s="211"/>
      <c r="C54" s="213"/>
      <c r="D54" s="213"/>
      <c r="E54" s="211"/>
      <c r="F54" s="211"/>
      <c r="G54" s="214"/>
      <c r="H54" s="214"/>
    </row>
    <row r="55" spans="1:8" ht="12" customHeight="1">
      <c r="A55" s="211"/>
      <c r="B55" s="211"/>
      <c r="C55" s="213"/>
      <c r="D55" s="213"/>
      <c r="E55" s="211"/>
      <c r="F55" s="211"/>
      <c r="G55" s="214"/>
      <c r="H55" s="214"/>
    </row>
    <row r="56" spans="1:8" ht="12" customHeight="1">
      <c r="A56" s="211"/>
      <c r="B56" s="211"/>
      <c r="C56" s="213"/>
      <c r="D56" s="213"/>
      <c r="E56" s="211"/>
      <c r="F56" s="211"/>
      <c r="G56" s="214"/>
      <c r="H56" s="214"/>
    </row>
    <row r="57" spans="1:8" ht="12" customHeight="1">
      <c r="A57" s="211"/>
      <c r="B57" s="211"/>
      <c r="C57" s="213"/>
      <c r="D57" s="213"/>
      <c r="E57" s="211"/>
      <c r="F57" s="211"/>
      <c r="G57" s="214"/>
      <c r="H57" s="214"/>
    </row>
    <row r="58" spans="1:8" ht="12" customHeight="1">
      <c r="A58" s="211"/>
      <c r="B58" s="211"/>
      <c r="C58" s="213"/>
      <c r="D58" s="213"/>
      <c r="E58" s="211"/>
      <c r="F58" s="211"/>
      <c r="G58" s="214"/>
      <c r="H58" s="214"/>
    </row>
    <row r="59" spans="1:8" ht="12" customHeight="1">
      <c r="A59" s="211"/>
      <c r="B59" s="211"/>
      <c r="C59" s="213"/>
      <c r="D59" s="213"/>
      <c r="E59" s="211"/>
      <c r="F59" s="211"/>
      <c r="G59" s="214"/>
      <c r="H59" s="214"/>
    </row>
    <row r="60" spans="1:8" ht="12" customHeight="1">
      <c r="A60" s="211"/>
      <c r="B60" s="211"/>
      <c r="C60" s="213"/>
      <c r="D60" s="213"/>
      <c r="E60" s="211"/>
      <c r="F60" s="211"/>
      <c r="G60" s="214"/>
      <c r="H60" s="214"/>
    </row>
    <row r="61" spans="1:8" ht="12" customHeight="1">
      <c r="A61" s="211"/>
      <c r="B61" s="211"/>
      <c r="C61" s="213"/>
      <c r="D61" s="213"/>
      <c r="E61" s="211"/>
      <c r="F61" s="211"/>
      <c r="G61" s="214"/>
      <c r="H61" s="214"/>
    </row>
    <row r="62" spans="1:8" ht="12" customHeight="1">
      <c r="A62" s="211"/>
      <c r="B62" s="211"/>
      <c r="C62" s="213"/>
      <c r="D62" s="213"/>
      <c r="E62" s="211"/>
      <c r="F62" s="211"/>
      <c r="G62" s="214"/>
      <c r="H62" s="214"/>
    </row>
    <row r="63" spans="1:8" ht="12" customHeight="1">
      <c r="A63" s="211"/>
      <c r="B63" s="211"/>
      <c r="C63" s="213"/>
      <c r="D63" s="213"/>
      <c r="E63" s="211"/>
      <c r="F63" s="211"/>
      <c r="G63" s="214"/>
      <c r="H63" s="214"/>
    </row>
    <row r="64" spans="1:8" ht="12" customHeight="1">
      <c r="A64" s="211"/>
      <c r="B64" s="211"/>
      <c r="C64" s="213"/>
      <c r="D64" s="213"/>
      <c r="E64" s="211"/>
      <c r="F64" s="211"/>
      <c r="G64" s="214"/>
      <c r="H64" s="214"/>
    </row>
    <row r="65" spans="1:8" ht="12" customHeight="1">
      <c r="A65" s="211"/>
      <c r="B65" s="211"/>
      <c r="C65" s="213"/>
      <c r="D65" s="213"/>
      <c r="E65" s="211"/>
      <c r="F65" s="211"/>
      <c r="G65" s="214"/>
      <c r="H65" s="214"/>
    </row>
    <row r="66" spans="1:8" ht="12" customHeight="1">
      <c r="A66" s="211"/>
      <c r="B66" s="211"/>
      <c r="C66" s="213"/>
      <c r="D66" s="213"/>
      <c r="E66" s="211"/>
      <c r="F66" s="211"/>
      <c r="G66" s="214"/>
      <c r="H66" s="214"/>
    </row>
    <row r="67" spans="1:8" ht="12" customHeight="1">
      <c r="A67" s="211"/>
      <c r="B67" s="211"/>
      <c r="C67" s="213"/>
      <c r="D67" s="213"/>
      <c r="E67" s="211"/>
      <c r="F67" s="211"/>
      <c r="G67" s="214"/>
      <c r="H67" s="214"/>
    </row>
    <row r="68" spans="1:8" ht="12" customHeight="1">
      <c r="A68" s="211"/>
      <c r="B68" s="211"/>
      <c r="C68" s="213"/>
      <c r="D68" s="213"/>
      <c r="E68" s="211"/>
      <c r="F68" s="211"/>
      <c r="G68" s="214"/>
      <c r="H68" s="214"/>
    </row>
    <row r="69" spans="1:8" ht="12" customHeight="1">
      <c r="A69" s="211"/>
      <c r="B69" s="211"/>
      <c r="C69" s="213"/>
      <c r="D69" s="213"/>
      <c r="E69" s="211"/>
      <c r="F69" s="211"/>
      <c r="G69" s="214"/>
      <c r="H69" s="214"/>
    </row>
    <row r="70" spans="1:8" ht="12" customHeight="1">
      <c r="A70" s="211"/>
      <c r="B70" s="211"/>
      <c r="C70" s="213"/>
      <c r="D70" s="213"/>
      <c r="E70" s="211"/>
      <c r="F70" s="211"/>
      <c r="G70" s="214"/>
      <c r="H70" s="214"/>
    </row>
    <row r="71" spans="1:8" ht="12" customHeight="1">
      <c r="A71" s="211"/>
      <c r="B71" s="211"/>
      <c r="C71" s="213"/>
      <c r="D71" s="213"/>
      <c r="E71" s="211"/>
      <c r="F71" s="211"/>
      <c r="G71" s="214"/>
      <c r="H71" s="214"/>
    </row>
    <row r="72" spans="1:8" ht="12" customHeight="1">
      <c r="A72" s="211"/>
      <c r="B72" s="211"/>
      <c r="C72" s="213"/>
      <c r="D72" s="213"/>
      <c r="E72" s="211"/>
      <c r="F72" s="211"/>
      <c r="G72" s="214"/>
      <c r="H72" s="214"/>
    </row>
    <row r="73" spans="1:8" ht="12" customHeight="1">
      <c r="A73" s="211"/>
      <c r="B73" s="211"/>
      <c r="C73" s="213"/>
      <c r="D73" s="213"/>
      <c r="E73" s="211"/>
      <c r="F73" s="211"/>
      <c r="G73" s="214"/>
      <c r="H73" s="214"/>
    </row>
    <row r="74" spans="1:8" ht="12" customHeight="1">
      <c r="A74" s="211"/>
      <c r="B74" s="211"/>
      <c r="C74" s="213"/>
      <c r="D74" s="213"/>
      <c r="E74" s="211"/>
      <c r="F74" s="211"/>
      <c r="G74" s="214"/>
      <c r="H74" s="214"/>
    </row>
    <row r="75" spans="1:8" ht="12" customHeight="1">
      <c r="A75" s="211"/>
      <c r="B75" s="211"/>
      <c r="C75" s="213"/>
      <c r="D75" s="213"/>
      <c r="E75" s="211"/>
      <c r="F75" s="211"/>
      <c r="G75" s="214"/>
      <c r="H75" s="214"/>
    </row>
    <row r="76" spans="1:8" ht="12" customHeight="1">
      <c r="A76" s="211"/>
      <c r="B76" s="211"/>
      <c r="C76" s="213"/>
      <c r="D76" s="213"/>
      <c r="E76" s="211"/>
      <c r="F76" s="211"/>
      <c r="G76" s="214"/>
      <c r="H76" s="214"/>
    </row>
    <row r="77" spans="1:8" ht="12" customHeight="1">
      <c r="A77" s="211"/>
      <c r="B77" s="211"/>
      <c r="C77" s="213"/>
      <c r="D77" s="213"/>
      <c r="E77" s="211"/>
      <c r="F77" s="211"/>
      <c r="G77" s="214"/>
      <c r="H77" s="214"/>
    </row>
    <row r="78" spans="1:8" ht="12" customHeight="1">
      <c r="A78" s="211"/>
      <c r="B78" s="211"/>
      <c r="C78" s="213"/>
      <c r="D78" s="213"/>
      <c r="E78" s="211"/>
      <c r="F78" s="211"/>
      <c r="G78" s="214"/>
      <c r="H78" s="214"/>
    </row>
    <row r="79" spans="1:8" ht="12" customHeight="1">
      <c r="A79" s="211"/>
      <c r="B79" s="211"/>
      <c r="C79" s="213"/>
      <c r="D79" s="213"/>
      <c r="E79" s="211"/>
      <c r="F79" s="211"/>
      <c r="G79" s="214"/>
      <c r="H79" s="214"/>
    </row>
    <row r="80" spans="1:8" ht="12" customHeight="1">
      <c r="A80" s="211"/>
      <c r="B80" s="211"/>
      <c r="C80" s="213"/>
      <c r="D80" s="213"/>
      <c r="E80" s="211"/>
      <c r="F80" s="211"/>
      <c r="G80" s="214"/>
      <c r="H80" s="214"/>
    </row>
    <row r="81" spans="1:8" ht="12" customHeight="1">
      <c r="A81" s="211"/>
      <c r="B81" s="211"/>
      <c r="C81" s="213"/>
      <c r="D81" s="213"/>
      <c r="E81" s="211"/>
      <c r="F81" s="211"/>
      <c r="G81" s="214"/>
      <c r="H81" s="214"/>
    </row>
    <row r="82" spans="1:8" ht="12" customHeight="1">
      <c r="A82" s="211"/>
      <c r="B82" s="211"/>
      <c r="C82" s="213"/>
      <c r="D82" s="213"/>
      <c r="E82" s="211"/>
      <c r="F82" s="211"/>
      <c r="G82" s="214"/>
      <c r="H82" s="214"/>
    </row>
    <row r="83" spans="1:8" ht="12" customHeight="1">
      <c r="A83" s="211"/>
      <c r="B83" s="211"/>
      <c r="C83" s="213"/>
      <c r="D83" s="213"/>
      <c r="E83" s="211"/>
      <c r="F83" s="211"/>
      <c r="G83" s="214"/>
      <c r="H83" s="214"/>
    </row>
    <row r="84" spans="1:8" ht="12" customHeight="1">
      <c r="A84" s="211"/>
      <c r="B84" s="211"/>
      <c r="C84" s="213"/>
      <c r="D84" s="213"/>
      <c r="E84" s="211"/>
      <c r="F84" s="211"/>
      <c r="G84" s="214"/>
      <c r="H84" s="214"/>
    </row>
    <row r="85" spans="1:8" ht="12" customHeight="1">
      <c r="A85" s="211"/>
      <c r="B85" s="211"/>
      <c r="C85" s="213"/>
      <c r="D85" s="213"/>
      <c r="E85" s="211"/>
      <c r="F85" s="211"/>
      <c r="G85" s="214"/>
      <c r="H85" s="214"/>
    </row>
    <row r="86" spans="1:8" ht="12" customHeight="1">
      <c r="A86" s="211"/>
      <c r="B86" s="211"/>
      <c r="C86" s="213"/>
      <c r="D86" s="213"/>
      <c r="E86" s="211"/>
      <c r="F86" s="211"/>
      <c r="G86" s="214"/>
      <c r="H86" s="214"/>
    </row>
    <row r="87" spans="1:8" ht="12" customHeight="1">
      <c r="A87" s="211"/>
      <c r="B87" s="211"/>
      <c r="C87" s="213"/>
      <c r="D87" s="213"/>
      <c r="E87" s="211"/>
      <c r="F87" s="211"/>
      <c r="G87" s="214"/>
      <c r="H87" s="214"/>
    </row>
    <row r="88" spans="1:8" ht="12" customHeight="1">
      <c r="A88" s="211"/>
      <c r="B88" s="211"/>
      <c r="C88" s="213"/>
      <c r="D88" s="213"/>
      <c r="E88" s="211"/>
      <c r="F88" s="211"/>
      <c r="G88" s="214"/>
      <c r="H88" s="214"/>
    </row>
    <row r="89" spans="1:8" ht="12" customHeight="1">
      <c r="A89" s="211"/>
      <c r="B89" s="211"/>
      <c r="C89" s="213"/>
      <c r="D89" s="213"/>
      <c r="E89" s="211"/>
      <c r="F89" s="211"/>
      <c r="G89" s="214"/>
      <c r="H89" s="214"/>
    </row>
    <row r="90" spans="1:8" ht="12" customHeight="1">
      <c r="A90" s="211"/>
      <c r="B90" s="211"/>
      <c r="C90" s="213"/>
      <c r="D90" s="213"/>
      <c r="E90" s="211"/>
      <c r="F90" s="211"/>
      <c r="G90" s="214"/>
      <c r="H90" s="214"/>
    </row>
    <row r="91" spans="1:8" ht="12" customHeight="1">
      <c r="A91" s="211"/>
      <c r="B91" s="211"/>
      <c r="C91" s="213"/>
      <c r="D91" s="213"/>
      <c r="E91" s="211"/>
      <c r="F91" s="211"/>
      <c r="G91" s="214"/>
      <c r="H91" s="214"/>
    </row>
    <row r="92" spans="1:8" ht="12" customHeight="1">
      <c r="A92" s="211"/>
      <c r="B92" s="211"/>
      <c r="C92" s="213"/>
      <c r="D92" s="213"/>
      <c r="E92" s="211"/>
      <c r="F92" s="211"/>
      <c r="G92" s="214"/>
      <c r="H92" s="214"/>
    </row>
    <row r="93" spans="1:8" ht="12" customHeight="1">
      <c r="A93" s="211"/>
      <c r="B93" s="211"/>
      <c r="C93" s="213"/>
      <c r="D93" s="213"/>
      <c r="E93" s="211"/>
      <c r="F93" s="211"/>
      <c r="G93" s="214"/>
      <c r="H93" s="214"/>
    </row>
    <row r="94" spans="1:8" ht="12" customHeight="1">
      <c r="A94" s="211"/>
      <c r="B94" s="211"/>
      <c r="C94" s="213"/>
      <c r="D94" s="213"/>
      <c r="E94" s="211"/>
      <c r="F94" s="211"/>
      <c r="G94" s="214"/>
      <c r="H94" s="214"/>
    </row>
    <row r="95" spans="1:8" ht="12" customHeight="1">
      <c r="A95" s="211"/>
      <c r="B95" s="211"/>
      <c r="C95" s="213"/>
      <c r="D95" s="213"/>
      <c r="E95" s="211"/>
      <c r="F95" s="211"/>
      <c r="G95" s="214"/>
      <c r="H95" s="214"/>
    </row>
    <row r="96" spans="1:8" ht="12" customHeight="1">
      <c r="A96" s="211"/>
      <c r="B96" s="211"/>
      <c r="C96" s="213"/>
      <c r="D96" s="213"/>
      <c r="E96" s="211"/>
      <c r="F96" s="211"/>
      <c r="G96" s="214"/>
      <c r="H96" s="214"/>
    </row>
    <row r="97" spans="1:8" ht="12" customHeight="1">
      <c r="A97" s="211"/>
      <c r="B97" s="211"/>
      <c r="C97" s="213"/>
      <c r="D97" s="213"/>
      <c r="E97" s="211"/>
      <c r="F97" s="211"/>
      <c r="G97" s="214"/>
      <c r="H97" s="214"/>
    </row>
    <row r="98" spans="1:8" ht="12" customHeight="1">
      <c r="A98" s="211"/>
      <c r="B98" s="211"/>
      <c r="C98" s="213"/>
      <c r="D98" s="213"/>
      <c r="E98" s="211"/>
      <c r="F98" s="211"/>
      <c r="G98" s="214"/>
      <c r="H98" s="214"/>
    </row>
    <row r="99" spans="1:8" ht="12" customHeight="1">
      <c r="A99" s="211"/>
      <c r="B99" s="211"/>
      <c r="C99" s="213"/>
      <c r="D99" s="213"/>
      <c r="E99" s="211"/>
      <c r="F99" s="211"/>
      <c r="G99" s="214"/>
      <c r="H99" s="214"/>
    </row>
    <row r="100" spans="1:8" ht="12" customHeight="1">
      <c r="A100" s="211"/>
      <c r="B100" s="211"/>
      <c r="C100" s="213"/>
      <c r="D100" s="213"/>
      <c r="E100" s="211"/>
      <c r="F100" s="211"/>
      <c r="G100" s="214"/>
      <c r="H100" s="214"/>
    </row>
    <row r="101" spans="1:8" ht="12" customHeight="1">
      <c r="A101" s="211"/>
      <c r="B101" s="211"/>
      <c r="C101" s="213"/>
      <c r="D101" s="213"/>
      <c r="E101" s="211"/>
      <c r="F101" s="211"/>
      <c r="G101" s="214"/>
      <c r="H101" s="214"/>
    </row>
    <row r="102" spans="1:8" ht="12" customHeight="1">
      <c r="A102" s="211"/>
      <c r="B102" s="211"/>
      <c r="C102" s="213"/>
      <c r="D102" s="213"/>
      <c r="E102" s="211"/>
      <c r="F102" s="211"/>
      <c r="G102" s="214"/>
      <c r="H102" s="214"/>
    </row>
    <row r="103" spans="1:6" ht="12" customHeight="1">
      <c r="A103" s="211"/>
      <c r="B103" s="211"/>
      <c r="C103" s="215"/>
      <c r="D103" s="215"/>
      <c r="E103" s="211"/>
      <c r="F103" s="211"/>
    </row>
    <row r="104" spans="1:6" ht="12" customHeight="1">
      <c r="A104" s="211"/>
      <c r="B104" s="211"/>
      <c r="C104" s="215"/>
      <c r="D104" s="215"/>
      <c r="E104" s="211"/>
      <c r="F104" s="211"/>
    </row>
    <row r="105" spans="1:6" ht="12" customHeight="1">
      <c r="A105" s="211"/>
      <c r="B105" s="211"/>
      <c r="C105" s="215"/>
      <c r="D105" s="215"/>
      <c r="E105" s="211"/>
      <c r="F105" s="211"/>
    </row>
    <row r="106" spans="1:6" ht="12" customHeight="1">
      <c r="A106" s="211"/>
      <c r="B106" s="211"/>
      <c r="C106" s="215"/>
      <c r="D106" s="215"/>
      <c r="E106" s="211"/>
      <c r="F106" s="211"/>
    </row>
    <row r="107" spans="1:6" ht="12" customHeight="1">
      <c r="A107" s="211"/>
      <c r="B107" s="211"/>
      <c r="C107" s="215"/>
      <c r="D107" s="215"/>
      <c r="E107" s="211"/>
      <c r="F107" s="211"/>
    </row>
    <row r="108" spans="1:6" ht="12" customHeight="1">
      <c r="A108" s="211"/>
      <c r="B108" s="211"/>
      <c r="C108" s="215"/>
      <c r="D108" s="215"/>
      <c r="E108" s="211"/>
      <c r="F108" s="211"/>
    </row>
    <row r="109" spans="1:6" ht="12" customHeight="1">
      <c r="A109" s="211"/>
      <c r="B109" s="211"/>
      <c r="C109" s="215"/>
      <c r="D109" s="215"/>
      <c r="E109" s="211"/>
      <c r="F109" s="211"/>
    </row>
    <row r="110" spans="1:6" ht="12" customHeight="1">
      <c r="A110" s="211"/>
      <c r="B110" s="211"/>
      <c r="C110" s="215"/>
      <c r="D110" s="215"/>
      <c r="E110" s="211"/>
      <c r="F110" s="211"/>
    </row>
    <row r="111" spans="1:6" ht="12" customHeight="1">
      <c r="A111" s="211"/>
      <c r="B111" s="211"/>
      <c r="C111" s="215"/>
      <c r="D111" s="215"/>
      <c r="E111" s="211"/>
      <c r="F111" s="211"/>
    </row>
    <row r="112" spans="1:6" ht="12" customHeight="1">
      <c r="A112" s="211"/>
      <c r="B112" s="211"/>
      <c r="C112" s="215"/>
      <c r="D112" s="215"/>
      <c r="E112" s="211"/>
      <c r="F112" s="211"/>
    </row>
    <row r="113" spans="1:6" ht="12" customHeight="1">
      <c r="A113" s="211"/>
      <c r="B113" s="211"/>
      <c r="C113" s="215"/>
      <c r="D113" s="215"/>
      <c r="E113" s="211"/>
      <c r="F113" s="211"/>
    </row>
    <row r="114" spans="1:6" ht="12" customHeight="1">
      <c r="A114" s="211"/>
      <c r="B114" s="211"/>
      <c r="C114" s="215"/>
      <c r="D114" s="215"/>
      <c r="E114" s="211"/>
      <c r="F114" s="211"/>
    </row>
    <row r="115" spans="1:6" ht="12" customHeight="1">
      <c r="A115" s="211"/>
      <c r="B115" s="211"/>
      <c r="C115" s="215"/>
      <c r="D115" s="215"/>
      <c r="E115" s="211"/>
      <c r="F115" s="211"/>
    </row>
    <row r="116" spans="1:6" ht="12" customHeight="1">
      <c r="A116" s="211"/>
      <c r="B116" s="211"/>
      <c r="C116" s="215"/>
      <c r="D116" s="215"/>
      <c r="E116" s="211"/>
      <c r="F116" s="211"/>
    </row>
    <row r="117" spans="1:6" ht="12" customHeight="1">
      <c r="A117" s="211"/>
      <c r="B117" s="211"/>
      <c r="C117" s="215"/>
      <c r="D117" s="215"/>
      <c r="E117" s="211"/>
      <c r="F117" s="211"/>
    </row>
    <row r="118" spans="1:6" ht="12" customHeight="1">
      <c r="A118" s="211"/>
      <c r="B118" s="211"/>
      <c r="C118" s="215"/>
      <c r="D118" s="215"/>
      <c r="E118" s="211"/>
      <c r="F118" s="211"/>
    </row>
    <row r="119" spans="1:6" ht="12" customHeight="1">
      <c r="A119" s="211"/>
      <c r="B119" s="211"/>
      <c r="C119" s="215"/>
      <c r="D119" s="215"/>
      <c r="E119" s="211"/>
      <c r="F119" s="211"/>
    </row>
    <row r="120" spans="1:6" ht="12" customHeight="1">
      <c r="A120" s="211"/>
      <c r="B120" s="211"/>
      <c r="C120" s="215"/>
      <c r="D120" s="215"/>
      <c r="E120" s="211"/>
      <c r="F120" s="211"/>
    </row>
    <row r="121" spans="1:6" ht="12" customHeight="1">
      <c r="A121" s="211"/>
      <c r="B121" s="211"/>
      <c r="C121" s="215"/>
      <c r="D121" s="215"/>
      <c r="E121" s="211"/>
      <c r="F121" s="211"/>
    </row>
    <row r="122" spans="1:6" ht="12" customHeight="1">
      <c r="A122" s="211"/>
      <c r="B122" s="211"/>
      <c r="C122" s="215"/>
      <c r="D122" s="215"/>
      <c r="E122" s="211"/>
      <c r="F122" s="211"/>
    </row>
    <row r="123" spans="1:6" ht="12" customHeight="1">
      <c r="A123" s="211"/>
      <c r="B123" s="211"/>
      <c r="C123" s="215"/>
      <c r="D123" s="215"/>
      <c r="E123" s="211"/>
      <c r="F123" s="211"/>
    </row>
    <row r="124" spans="1:6" ht="12" customHeight="1">
      <c r="A124" s="211"/>
      <c r="B124" s="211"/>
      <c r="C124" s="215"/>
      <c r="D124" s="215"/>
      <c r="E124" s="211"/>
      <c r="F124" s="211"/>
    </row>
    <row r="125" spans="1:6" ht="12" customHeight="1">
      <c r="A125" s="211"/>
      <c r="B125" s="211"/>
      <c r="C125" s="215"/>
      <c r="D125" s="215"/>
      <c r="E125" s="211"/>
      <c r="F125" s="211"/>
    </row>
    <row r="126" spans="1:6" ht="12" customHeight="1">
      <c r="A126" s="211"/>
      <c r="B126" s="211"/>
      <c r="C126" s="215"/>
      <c r="D126" s="215"/>
      <c r="E126" s="211"/>
      <c r="F126" s="211"/>
    </row>
    <row r="127" spans="1:6" ht="12" customHeight="1">
      <c r="A127" s="211"/>
      <c r="B127" s="211"/>
      <c r="C127" s="215"/>
      <c r="D127" s="215"/>
      <c r="E127" s="211"/>
      <c r="F127" s="211"/>
    </row>
    <row r="128" spans="1:6" ht="12" customHeight="1">
      <c r="A128" s="211"/>
      <c r="B128" s="211"/>
      <c r="C128" s="215"/>
      <c r="D128" s="215"/>
      <c r="E128" s="211"/>
      <c r="F128" s="211"/>
    </row>
    <row r="129" spans="1:6" ht="12" customHeight="1">
      <c r="A129" s="211"/>
      <c r="B129" s="211"/>
      <c r="C129" s="215"/>
      <c r="D129" s="215"/>
      <c r="E129" s="211"/>
      <c r="F129" s="211"/>
    </row>
    <row r="130" spans="1:6" ht="12" customHeight="1">
      <c r="A130" s="211"/>
      <c r="B130" s="211"/>
      <c r="C130" s="215"/>
      <c r="D130" s="215"/>
      <c r="E130" s="211"/>
      <c r="F130" s="211"/>
    </row>
    <row r="131" spans="1:6" ht="12" customHeight="1">
      <c r="A131" s="211"/>
      <c r="B131" s="211"/>
      <c r="C131" s="215"/>
      <c r="D131" s="215"/>
      <c r="E131" s="211"/>
      <c r="F131" s="211"/>
    </row>
    <row r="132" spans="1:6" ht="12" customHeight="1">
      <c r="A132" s="211"/>
      <c r="B132" s="211"/>
      <c r="C132" s="215"/>
      <c r="D132" s="215"/>
      <c r="E132" s="211"/>
      <c r="F132" s="211"/>
    </row>
    <row r="133" spans="1:6" ht="12" customHeight="1">
      <c r="A133" s="211"/>
      <c r="B133" s="211"/>
      <c r="C133" s="215"/>
      <c r="D133" s="215"/>
      <c r="E133" s="211"/>
      <c r="F133" s="211"/>
    </row>
    <row r="134" spans="1:6" ht="12" customHeight="1">
      <c r="A134" s="211"/>
      <c r="B134" s="211"/>
      <c r="C134" s="215"/>
      <c r="D134" s="215"/>
      <c r="E134" s="211"/>
      <c r="F134" s="211"/>
    </row>
    <row r="135" spans="1:6" ht="12" customHeight="1">
      <c r="A135" s="211"/>
      <c r="B135" s="211"/>
      <c r="C135" s="215"/>
      <c r="D135" s="215"/>
      <c r="E135" s="211"/>
      <c r="F135" s="211"/>
    </row>
    <row r="136" spans="1:6" ht="12" customHeight="1">
      <c r="A136" s="211"/>
      <c r="B136" s="211"/>
      <c r="C136" s="215"/>
      <c r="D136" s="215"/>
      <c r="E136" s="211"/>
      <c r="F136" s="211"/>
    </row>
    <row r="137" spans="1:6" ht="12" customHeight="1">
      <c r="A137" s="211"/>
      <c r="B137" s="211"/>
      <c r="C137" s="215"/>
      <c r="D137" s="215"/>
      <c r="E137" s="211"/>
      <c r="F137" s="211"/>
    </row>
    <row r="138" spans="1:6" ht="12" customHeight="1">
      <c r="A138" s="211"/>
      <c r="B138" s="211"/>
      <c r="C138" s="215"/>
      <c r="D138" s="215"/>
      <c r="E138" s="211"/>
      <c r="F138" s="211"/>
    </row>
    <row r="139" spans="1:6" ht="12" customHeight="1">
      <c r="A139" s="211"/>
      <c r="B139" s="211"/>
      <c r="C139" s="215"/>
      <c r="D139" s="215"/>
      <c r="E139" s="211"/>
      <c r="F139" s="211"/>
    </row>
    <row r="140" spans="1:6" ht="12" customHeight="1">
      <c r="A140" s="211"/>
      <c r="B140" s="211"/>
      <c r="C140" s="215"/>
      <c r="D140" s="215"/>
      <c r="E140" s="211"/>
      <c r="F140" s="211"/>
    </row>
    <row r="141" spans="1:6" ht="12" customHeight="1">
      <c r="A141" s="211"/>
      <c r="B141" s="211"/>
      <c r="C141" s="215"/>
      <c r="D141" s="215"/>
      <c r="E141" s="211"/>
      <c r="F141" s="211"/>
    </row>
    <row r="142" spans="1:6" ht="12" customHeight="1">
      <c r="A142" s="211"/>
      <c r="B142" s="211"/>
      <c r="C142" s="215"/>
      <c r="D142" s="215"/>
      <c r="E142" s="211"/>
      <c r="F142" s="211"/>
    </row>
    <row r="143" spans="1:6" ht="12" customHeight="1">
      <c r="A143" s="211"/>
      <c r="B143" s="211"/>
      <c r="C143" s="215"/>
      <c r="D143" s="215"/>
      <c r="E143" s="211"/>
      <c r="F143" s="211"/>
    </row>
    <row r="144" spans="1:6" ht="12" customHeight="1">
      <c r="A144" s="211"/>
      <c r="B144" s="211"/>
      <c r="C144" s="215"/>
      <c r="D144" s="215"/>
      <c r="E144" s="211"/>
      <c r="F144" s="211"/>
    </row>
    <row r="145" spans="1:6" ht="12" customHeight="1">
      <c r="A145" s="211"/>
      <c r="B145" s="211"/>
      <c r="C145" s="215"/>
      <c r="D145" s="215"/>
      <c r="E145" s="211"/>
      <c r="F145" s="211"/>
    </row>
    <row r="146" spans="1:6" ht="12" customHeight="1">
      <c r="A146" s="211"/>
      <c r="B146" s="211"/>
      <c r="C146" s="215"/>
      <c r="D146" s="215"/>
      <c r="E146" s="211"/>
      <c r="F146" s="211"/>
    </row>
    <row r="147" spans="1:6" ht="12" customHeight="1">
      <c r="A147" s="211"/>
      <c r="B147" s="211"/>
      <c r="C147" s="215"/>
      <c r="D147" s="215"/>
      <c r="E147" s="211"/>
      <c r="F147" s="211"/>
    </row>
    <row r="148" spans="1:6" ht="12" customHeight="1">
      <c r="A148" s="211"/>
      <c r="B148" s="211"/>
      <c r="C148" s="215"/>
      <c r="D148" s="215"/>
      <c r="E148" s="211"/>
      <c r="F148" s="211"/>
    </row>
    <row r="149" spans="1:6" ht="12" customHeight="1">
      <c r="A149" s="211"/>
      <c r="B149" s="211"/>
      <c r="C149" s="215"/>
      <c r="D149" s="215"/>
      <c r="E149" s="211"/>
      <c r="F149" s="211"/>
    </row>
    <row r="150" spans="1:6" ht="12" customHeight="1">
      <c r="A150" s="211"/>
      <c r="B150" s="211"/>
      <c r="C150" s="215"/>
      <c r="D150" s="215"/>
      <c r="E150" s="211"/>
      <c r="F150" s="211"/>
    </row>
    <row r="151" spans="1:6" ht="12" customHeight="1">
      <c r="A151" s="211"/>
      <c r="B151" s="211"/>
      <c r="C151" s="215"/>
      <c r="D151" s="215"/>
      <c r="E151" s="211"/>
      <c r="F151" s="211"/>
    </row>
    <row r="152" spans="1:6" ht="12" customHeight="1">
      <c r="A152" s="211"/>
      <c r="B152" s="211"/>
      <c r="C152" s="215"/>
      <c r="D152" s="215"/>
      <c r="E152" s="211"/>
      <c r="F152" s="211"/>
    </row>
    <row r="153" spans="1:6" ht="12" customHeight="1">
      <c r="A153" s="211"/>
      <c r="B153" s="211"/>
      <c r="C153" s="215"/>
      <c r="D153" s="215"/>
      <c r="E153" s="211"/>
      <c r="F153" s="211"/>
    </row>
    <row r="154" spans="1:6" ht="12" customHeight="1">
      <c r="A154" s="211"/>
      <c r="B154" s="211"/>
      <c r="C154" s="215"/>
      <c r="D154" s="215"/>
      <c r="E154" s="211"/>
      <c r="F154" s="211"/>
    </row>
    <row r="155" spans="1:6" ht="12" customHeight="1">
      <c r="A155" s="211"/>
      <c r="B155" s="211"/>
      <c r="C155" s="215"/>
      <c r="D155" s="215"/>
      <c r="E155" s="211"/>
      <c r="F155" s="211"/>
    </row>
    <row r="156" spans="1:6" ht="12" customHeight="1">
      <c r="A156" s="211"/>
      <c r="B156" s="211"/>
      <c r="C156" s="215"/>
      <c r="D156" s="215"/>
      <c r="E156" s="211"/>
      <c r="F156" s="211"/>
    </row>
    <row r="157" spans="1:6" ht="12" customHeight="1">
      <c r="A157" s="211"/>
      <c r="B157" s="211"/>
      <c r="C157" s="215"/>
      <c r="D157" s="215"/>
      <c r="E157" s="211"/>
      <c r="F157" s="211"/>
    </row>
    <row r="158" spans="1:6" ht="12" customHeight="1">
      <c r="A158" s="211"/>
      <c r="B158" s="211"/>
      <c r="C158" s="215"/>
      <c r="D158" s="215"/>
      <c r="E158" s="211"/>
      <c r="F158" s="211"/>
    </row>
    <row r="159" spans="1:6" ht="12" customHeight="1">
      <c r="A159" s="211"/>
      <c r="B159" s="211"/>
      <c r="C159" s="215"/>
      <c r="D159" s="215"/>
      <c r="E159" s="211"/>
      <c r="F159" s="211"/>
    </row>
    <row r="160" spans="1:6" ht="12" customHeight="1">
      <c r="A160" s="211"/>
      <c r="B160" s="211"/>
      <c r="C160" s="215"/>
      <c r="D160" s="215"/>
      <c r="E160" s="211"/>
      <c r="F160" s="211"/>
    </row>
    <row r="161" spans="1:6" ht="12" customHeight="1">
      <c r="A161" s="211"/>
      <c r="B161" s="211"/>
      <c r="C161" s="215"/>
      <c r="D161" s="215"/>
      <c r="E161" s="211"/>
      <c r="F161" s="211"/>
    </row>
    <row r="162" spans="1:6" ht="12" customHeight="1">
      <c r="A162" s="211"/>
      <c r="B162" s="211"/>
      <c r="C162" s="215"/>
      <c r="D162" s="215"/>
      <c r="E162" s="211"/>
      <c r="F162" s="211"/>
    </row>
    <row r="163" spans="1:6" ht="12" customHeight="1">
      <c r="A163" s="211"/>
      <c r="B163" s="211"/>
      <c r="C163" s="215"/>
      <c r="D163" s="215"/>
      <c r="E163" s="211"/>
      <c r="F163" s="211"/>
    </row>
    <row r="164" spans="1:6" ht="12" customHeight="1">
      <c r="A164" s="211"/>
      <c r="B164" s="211"/>
      <c r="C164" s="215"/>
      <c r="D164" s="215"/>
      <c r="E164" s="211"/>
      <c r="F164" s="211"/>
    </row>
    <row r="165" spans="1:6" ht="12" customHeight="1">
      <c r="A165" s="211"/>
      <c r="B165" s="211"/>
      <c r="C165" s="215"/>
      <c r="D165" s="215"/>
      <c r="E165" s="211"/>
      <c r="F165" s="211"/>
    </row>
    <row r="166" spans="1:6" ht="12" customHeight="1">
      <c r="A166" s="211"/>
      <c r="B166" s="211"/>
      <c r="C166" s="215"/>
      <c r="D166" s="215"/>
      <c r="E166" s="211"/>
      <c r="F166" s="211"/>
    </row>
    <row r="167" spans="1:6" ht="12" customHeight="1">
      <c r="A167" s="211"/>
      <c r="B167" s="211"/>
      <c r="C167" s="215"/>
      <c r="D167" s="215"/>
      <c r="E167" s="211"/>
      <c r="F167" s="211"/>
    </row>
    <row r="168" spans="1:6" ht="12" customHeight="1">
      <c r="A168" s="211"/>
      <c r="B168" s="211"/>
      <c r="C168" s="215"/>
      <c r="D168" s="215"/>
      <c r="E168" s="211"/>
      <c r="F168" s="211"/>
    </row>
    <row r="169" spans="1:6" ht="12" customHeight="1">
      <c r="A169" s="211"/>
      <c r="B169" s="211"/>
      <c r="C169" s="215"/>
      <c r="D169" s="215"/>
      <c r="E169" s="211"/>
      <c r="F169" s="211"/>
    </row>
    <row r="170" spans="1:6" ht="12" customHeight="1">
      <c r="A170" s="211"/>
      <c r="B170" s="211"/>
      <c r="C170" s="215"/>
      <c r="D170" s="215"/>
      <c r="E170" s="211"/>
      <c r="F170" s="211"/>
    </row>
    <row r="171" spans="1:6" ht="12" customHeight="1">
      <c r="A171" s="211"/>
      <c r="B171" s="211"/>
      <c r="C171" s="215"/>
      <c r="D171" s="215"/>
      <c r="E171" s="211"/>
      <c r="F171" s="211"/>
    </row>
    <row r="172" spans="1:6" ht="12" customHeight="1">
      <c r="A172" s="211"/>
      <c r="B172" s="211"/>
      <c r="C172" s="215"/>
      <c r="D172" s="215"/>
      <c r="E172" s="211"/>
      <c r="F172" s="211"/>
    </row>
    <row r="173" spans="1:6" ht="12" customHeight="1">
      <c r="A173" s="211"/>
      <c r="B173" s="211"/>
      <c r="C173" s="215"/>
      <c r="D173" s="215"/>
      <c r="E173" s="211"/>
      <c r="F173" s="211"/>
    </row>
    <row r="174" spans="1:6" ht="12" customHeight="1">
      <c r="A174" s="211"/>
      <c r="B174" s="211"/>
      <c r="C174" s="215"/>
      <c r="D174" s="215"/>
      <c r="E174" s="211"/>
      <c r="F174" s="211"/>
    </row>
  </sheetData>
  <sheetProtection selectLockedCells="1" selectUnlockedCells="1"/>
  <mergeCells count="3">
    <mergeCell ref="A1:F1"/>
    <mergeCell ref="F2:G2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5" zoomScaleNormal="125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C19" sqref="C19"/>
    </sheetView>
  </sheetViews>
  <sheetFormatPr defaultColWidth="9.00390625" defaultRowHeight="12" customHeight="1"/>
  <cols>
    <col min="1" max="1" width="61.50390625" style="216" customWidth="1"/>
    <col min="2" max="2" width="19.625" style="216" customWidth="1"/>
    <col min="3" max="3" width="20.375" style="217" customWidth="1"/>
    <col min="4" max="4" width="18.625" style="217" customWidth="1"/>
    <col min="5" max="5" width="10.125" style="216" customWidth="1"/>
    <col min="6" max="6" width="12.00390625" style="216" customWidth="1"/>
    <col min="7" max="16384" width="9.375" style="216" customWidth="1"/>
  </cols>
  <sheetData>
    <row r="1" spans="1:10" ht="12.75" customHeight="1">
      <c r="A1" s="218"/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" customHeight="1">
      <c r="A2" s="221" t="s">
        <v>388</v>
      </c>
      <c r="B2" s="221"/>
      <c r="C2" s="221"/>
      <c r="D2" s="221"/>
      <c r="E2" s="221"/>
      <c r="F2" s="221"/>
      <c r="G2" s="220"/>
      <c r="H2" s="220"/>
      <c r="I2" s="220"/>
      <c r="J2" s="220"/>
    </row>
    <row r="3" spans="1:10" ht="12.75" customHeight="1">
      <c r="A3" s="221"/>
      <c r="B3" s="221"/>
      <c r="C3" s="222"/>
      <c r="D3" s="222"/>
      <c r="E3" s="223"/>
      <c r="F3" s="223"/>
      <c r="G3" s="220"/>
      <c r="H3" s="220"/>
      <c r="I3" s="220"/>
      <c r="J3" s="220"/>
    </row>
    <row r="4" spans="1:10" ht="12.75" customHeight="1">
      <c r="A4" s="137" t="s">
        <v>389</v>
      </c>
      <c r="B4" s="137" t="s">
        <v>2</v>
      </c>
      <c r="C4" s="224" t="s">
        <v>3</v>
      </c>
      <c r="D4" s="139">
        <f>'справка №1-БАЛАНС'!H3</f>
        <v>121814067</v>
      </c>
      <c r="E4" s="223"/>
      <c r="F4" s="223"/>
      <c r="G4" s="220"/>
      <c r="H4" s="220"/>
      <c r="I4" s="220"/>
      <c r="J4" s="220"/>
    </row>
    <row r="5" spans="1:10" ht="12.75" customHeight="1">
      <c r="A5" s="137">
        <f>+'справка №1-БАЛАНС'!A4</f>
        <v>0</v>
      </c>
      <c r="B5" s="137">
        <f>'справка №1-БАЛАНС'!E4</f>
        <v>0</v>
      </c>
      <c r="C5" s="225" t="s">
        <v>6</v>
      </c>
      <c r="D5" s="139" t="str">
        <f>'справка №1-БАЛАНС'!H4</f>
        <v> </v>
      </c>
      <c r="E5" s="220"/>
      <c r="F5" s="220"/>
      <c r="G5" s="220"/>
      <c r="H5" s="220"/>
      <c r="I5" s="220"/>
      <c r="J5" s="220"/>
    </row>
    <row r="6" spans="1:10" ht="12.75" customHeight="1">
      <c r="A6" s="136" t="s">
        <v>8</v>
      </c>
      <c r="B6" s="20">
        <f>+'справка №1-БАЛАНС'!E5</f>
        <v>42094</v>
      </c>
      <c r="C6" s="226"/>
      <c r="D6" s="227" t="s">
        <v>280</v>
      </c>
      <c r="E6" s="220"/>
      <c r="F6" s="228"/>
      <c r="G6" s="220"/>
      <c r="H6" s="220"/>
      <c r="I6" s="220"/>
      <c r="J6" s="220"/>
    </row>
    <row r="7" spans="1:7" ht="33.75" customHeight="1">
      <c r="A7" s="229" t="s">
        <v>390</v>
      </c>
      <c r="B7" s="229" t="s">
        <v>11</v>
      </c>
      <c r="C7" s="230" t="s">
        <v>12</v>
      </c>
      <c r="D7" s="230" t="s">
        <v>16</v>
      </c>
      <c r="E7" s="231"/>
      <c r="F7" s="231"/>
      <c r="G7" s="220"/>
    </row>
    <row r="8" spans="1:7" ht="12.75" customHeight="1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  <c r="G8" s="220"/>
    </row>
    <row r="9" spans="1:7" ht="12.75" customHeight="1">
      <c r="A9" s="233" t="s">
        <v>391</v>
      </c>
      <c r="B9" s="234"/>
      <c r="C9" s="235"/>
      <c r="D9" s="235"/>
      <c r="E9" s="236"/>
      <c r="F9" s="236"/>
      <c r="G9" s="220"/>
    </row>
    <row r="10" spans="1:7" ht="12.75" customHeight="1">
      <c r="A10" s="237" t="s">
        <v>392</v>
      </c>
      <c r="B10" s="238" t="s">
        <v>393</v>
      </c>
      <c r="C10" s="239">
        <v>332</v>
      </c>
      <c r="D10" s="239">
        <v>448</v>
      </c>
      <c r="E10" s="236"/>
      <c r="F10" s="236"/>
      <c r="G10" s="220"/>
    </row>
    <row r="11" spans="1:13" ht="12.75" customHeight="1">
      <c r="A11" s="237" t="s">
        <v>394</v>
      </c>
      <c r="B11" s="238" t="s">
        <v>395</v>
      </c>
      <c r="C11" s="239">
        <v>-426</v>
      </c>
      <c r="D11" s="239">
        <v>-437</v>
      </c>
      <c r="E11" s="240"/>
      <c r="F11" s="240"/>
      <c r="G11" s="241"/>
      <c r="H11" s="242"/>
      <c r="I11" s="242"/>
      <c r="J11" s="242"/>
      <c r="K11" s="242"/>
      <c r="L11" s="242"/>
      <c r="M11" s="242"/>
    </row>
    <row r="12" spans="1:13" ht="12.75" customHeight="1">
      <c r="A12" s="237" t="s">
        <v>396</v>
      </c>
      <c r="B12" s="238" t="s">
        <v>397</v>
      </c>
      <c r="C12" s="239"/>
      <c r="D12" s="239"/>
      <c r="E12" s="240"/>
      <c r="F12" s="240"/>
      <c r="G12" s="241"/>
      <c r="H12" s="242"/>
      <c r="I12" s="242"/>
      <c r="J12" s="242"/>
      <c r="K12" s="242"/>
      <c r="L12" s="242"/>
      <c r="M12" s="242"/>
    </row>
    <row r="13" spans="1:13" ht="12.75" customHeight="1">
      <c r="A13" s="237" t="s">
        <v>398</v>
      </c>
      <c r="B13" s="238" t="s">
        <v>399</v>
      </c>
      <c r="C13" s="239">
        <v>-67</v>
      </c>
      <c r="D13" s="239">
        <v>-43</v>
      </c>
      <c r="E13" s="240"/>
      <c r="F13" s="240"/>
      <c r="G13" s="241"/>
      <c r="H13" s="242"/>
      <c r="I13" s="242"/>
      <c r="J13" s="242"/>
      <c r="K13" s="242"/>
      <c r="L13" s="242"/>
      <c r="M13" s="242"/>
    </row>
    <row r="14" spans="1:13" ht="12.75" customHeight="1">
      <c r="A14" s="237" t="s">
        <v>400</v>
      </c>
      <c r="B14" s="238" t="s">
        <v>401</v>
      </c>
      <c r="C14" s="239">
        <v>-44</v>
      </c>
      <c r="D14" s="239">
        <v>-2</v>
      </c>
      <c r="E14" s="240"/>
      <c r="F14" s="240"/>
      <c r="G14" s="241"/>
      <c r="H14" s="242"/>
      <c r="I14" s="242"/>
      <c r="J14" s="242"/>
      <c r="K14" s="242"/>
      <c r="L14" s="242"/>
      <c r="M14" s="242"/>
    </row>
    <row r="15" spans="1:13" ht="12.75" customHeight="1">
      <c r="A15" s="243" t="s">
        <v>402</v>
      </c>
      <c r="B15" s="238" t="s">
        <v>403</v>
      </c>
      <c r="C15" s="239">
        <v>0</v>
      </c>
      <c r="D15" s="239">
        <v>0</v>
      </c>
      <c r="E15" s="240"/>
      <c r="F15" s="240"/>
      <c r="G15" s="241"/>
      <c r="H15" s="242"/>
      <c r="I15" s="242"/>
      <c r="J15" s="242"/>
      <c r="K15" s="242"/>
      <c r="L15" s="242"/>
      <c r="M15" s="242"/>
    </row>
    <row r="16" spans="1:13" ht="12.75" customHeight="1">
      <c r="A16" s="244" t="s">
        <v>404</v>
      </c>
      <c r="B16" s="238" t="s">
        <v>405</v>
      </c>
      <c r="C16" s="239"/>
      <c r="D16" s="239">
        <v>1</v>
      </c>
      <c r="E16" s="240"/>
      <c r="F16" s="240"/>
      <c r="G16" s="241"/>
      <c r="H16" s="242"/>
      <c r="I16" s="242"/>
      <c r="J16" s="242"/>
      <c r="K16" s="242"/>
      <c r="L16" s="242"/>
      <c r="M16" s="242"/>
    </row>
    <row r="17" spans="1:13" ht="12.75" customHeight="1">
      <c r="A17" s="237" t="s">
        <v>406</v>
      </c>
      <c r="B17" s="238" t="s">
        <v>407</v>
      </c>
      <c r="C17" s="239">
        <v>-3</v>
      </c>
      <c r="D17" s="239">
        <v>-13</v>
      </c>
      <c r="E17" s="240"/>
      <c r="F17" s="240"/>
      <c r="G17" s="241"/>
      <c r="H17" s="242"/>
      <c r="I17" s="242"/>
      <c r="J17" s="242"/>
      <c r="K17" s="242"/>
      <c r="L17" s="242"/>
      <c r="M17" s="242"/>
    </row>
    <row r="18" spans="1:13" ht="12.75" customHeight="1">
      <c r="A18" s="243" t="s">
        <v>408</v>
      </c>
      <c r="B18" s="245" t="s">
        <v>409</v>
      </c>
      <c r="C18" s="239"/>
      <c r="D18" s="239"/>
      <c r="E18" s="240"/>
      <c r="F18" s="240"/>
      <c r="G18" s="241"/>
      <c r="H18" s="242"/>
      <c r="I18" s="242"/>
      <c r="J18" s="242"/>
      <c r="K18" s="242"/>
      <c r="L18" s="242"/>
      <c r="M18" s="242"/>
    </row>
    <row r="19" spans="1:13" ht="12.75" customHeight="1">
      <c r="A19" s="237" t="s">
        <v>410</v>
      </c>
      <c r="B19" s="238" t="s">
        <v>411</v>
      </c>
      <c r="C19" s="239">
        <v>-6</v>
      </c>
      <c r="D19" s="239">
        <v>19</v>
      </c>
      <c r="E19" s="240"/>
      <c r="F19" s="240"/>
      <c r="G19" s="241"/>
      <c r="H19" s="242"/>
      <c r="I19" s="242"/>
      <c r="J19" s="242"/>
      <c r="K19" s="242"/>
      <c r="L19" s="242"/>
      <c r="M19" s="242"/>
    </row>
    <row r="20" spans="1:13" ht="12.75" customHeight="1">
      <c r="A20" s="246" t="s">
        <v>412</v>
      </c>
      <c r="B20" s="247" t="s">
        <v>413</v>
      </c>
      <c r="C20" s="235">
        <f>SUM(C10:C19)</f>
        <v>-214</v>
      </c>
      <c r="D20" s="235">
        <f>SUM(D10:D19)</f>
        <v>-27</v>
      </c>
      <c r="E20" s="240"/>
      <c r="F20" s="240"/>
      <c r="G20" s="241"/>
      <c r="H20" s="242"/>
      <c r="I20" s="242"/>
      <c r="J20" s="242"/>
      <c r="K20" s="242"/>
      <c r="L20" s="242"/>
      <c r="M20" s="242"/>
    </row>
    <row r="21" spans="1:13" ht="12.75" customHeight="1">
      <c r="A21" s="233" t="s">
        <v>414</v>
      </c>
      <c r="B21" s="248"/>
      <c r="C21" s="235"/>
      <c r="D21" s="235"/>
      <c r="E21" s="240"/>
      <c r="F21" s="240"/>
      <c r="G21" s="241"/>
      <c r="H21" s="242"/>
      <c r="I21" s="242"/>
      <c r="J21" s="242"/>
      <c r="K21" s="242"/>
      <c r="L21" s="242"/>
      <c r="M21" s="242"/>
    </row>
    <row r="22" spans="1:13" ht="12.75" customHeight="1">
      <c r="A22" s="237" t="s">
        <v>415</v>
      </c>
      <c r="B22" s="238" t="s">
        <v>416</v>
      </c>
      <c r="C22" s="239"/>
      <c r="D22" s="239"/>
      <c r="E22" s="240"/>
      <c r="F22" s="240"/>
      <c r="G22" s="241"/>
      <c r="H22" s="242"/>
      <c r="I22" s="242"/>
      <c r="J22" s="242"/>
      <c r="K22" s="242"/>
      <c r="L22" s="242"/>
      <c r="M22" s="242"/>
    </row>
    <row r="23" spans="1:13" ht="12.75" customHeight="1">
      <c r="A23" s="237" t="s">
        <v>417</v>
      </c>
      <c r="B23" s="238" t="s">
        <v>418</v>
      </c>
      <c r="C23" s="239"/>
      <c r="D23" s="239"/>
      <c r="E23" s="240"/>
      <c r="F23" s="240"/>
      <c r="G23" s="241"/>
      <c r="H23" s="242"/>
      <c r="I23" s="242"/>
      <c r="J23" s="242"/>
      <c r="K23" s="242"/>
      <c r="L23" s="242"/>
      <c r="M23" s="242"/>
    </row>
    <row r="24" spans="1:13" ht="12.75" customHeight="1">
      <c r="A24" s="237" t="s">
        <v>419</v>
      </c>
      <c r="B24" s="238" t="s">
        <v>420</v>
      </c>
      <c r="C24" s="239"/>
      <c r="D24" s="239"/>
      <c r="E24" s="240"/>
      <c r="F24" s="240"/>
      <c r="G24" s="241"/>
      <c r="H24" s="242"/>
      <c r="I24" s="242"/>
      <c r="J24" s="242"/>
      <c r="K24" s="242"/>
      <c r="L24" s="242"/>
      <c r="M24" s="242"/>
    </row>
    <row r="25" spans="1:13" ht="12.75" customHeight="1">
      <c r="A25" s="237" t="s">
        <v>421</v>
      </c>
      <c r="B25" s="238" t="s">
        <v>422</v>
      </c>
      <c r="C25" s="239"/>
      <c r="D25" s="239"/>
      <c r="E25" s="240"/>
      <c r="F25" s="240"/>
      <c r="G25" s="241"/>
      <c r="H25" s="242"/>
      <c r="I25" s="242"/>
      <c r="J25" s="242"/>
      <c r="K25" s="242"/>
      <c r="L25" s="242"/>
      <c r="M25" s="242"/>
    </row>
    <row r="26" spans="1:13" ht="12.75" customHeight="1">
      <c r="A26" s="237" t="s">
        <v>423</v>
      </c>
      <c r="B26" s="238" t="s">
        <v>424</v>
      </c>
      <c r="C26" s="239"/>
      <c r="D26" s="239"/>
      <c r="E26" s="240"/>
      <c r="F26" s="240"/>
      <c r="G26" s="241"/>
      <c r="H26" s="242"/>
      <c r="I26" s="242"/>
      <c r="J26" s="242"/>
      <c r="K26" s="242"/>
      <c r="L26" s="242"/>
      <c r="M26" s="242"/>
    </row>
    <row r="27" spans="1:13" ht="12.75" customHeight="1">
      <c r="A27" s="237" t="s">
        <v>425</v>
      </c>
      <c r="B27" s="238" t="s">
        <v>426</v>
      </c>
      <c r="C27" s="239"/>
      <c r="D27" s="239"/>
      <c r="E27" s="240"/>
      <c r="F27" s="240"/>
      <c r="G27" s="241"/>
      <c r="H27" s="242"/>
      <c r="I27" s="242"/>
      <c r="J27" s="242"/>
      <c r="K27" s="242"/>
      <c r="L27" s="242"/>
      <c r="M27" s="242"/>
    </row>
    <row r="28" spans="1:13" ht="12.75" customHeight="1">
      <c r="A28" s="237" t="s">
        <v>427</v>
      </c>
      <c r="B28" s="238" t="s">
        <v>428</v>
      </c>
      <c r="C28" s="239"/>
      <c r="D28" s="239"/>
      <c r="E28" s="240"/>
      <c r="F28" s="240"/>
      <c r="G28" s="241"/>
      <c r="H28" s="242"/>
      <c r="I28" s="242"/>
      <c r="J28" s="242"/>
      <c r="K28" s="242"/>
      <c r="L28" s="242"/>
      <c r="M28" s="242"/>
    </row>
    <row r="29" spans="1:13" ht="12.75" customHeight="1">
      <c r="A29" s="237" t="s">
        <v>429</v>
      </c>
      <c r="B29" s="238" t="s">
        <v>430</v>
      </c>
      <c r="C29" s="239"/>
      <c r="D29" s="239"/>
      <c r="E29" s="240"/>
      <c r="F29" s="240"/>
      <c r="G29" s="241"/>
      <c r="H29" s="242"/>
      <c r="I29" s="242"/>
      <c r="J29" s="242"/>
      <c r="K29" s="242"/>
      <c r="L29" s="242"/>
      <c r="M29" s="242"/>
    </row>
    <row r="30" spans="1:13" ht="12.75" customHeight="1">
      <c r="A30" s="237" t="s">
        <v>408</v>
      </c>
      <c r="B30" s="238" t="s">
        <v>431</v>
      </c>
      <c r="C30" s="239"/>
      <c r="D30" s="239"/>
      <c r="E30" s="240"/>
      <c r="F30" s="240"/>
      <c r="G30" s="241"/>
      <c r="H30" s="242"/>
      <c r="I30" s="242"/>
      <c r="J30" s="242"/>
      <c r="K30" s="242"/>
      <c r="L30" s="242"/>
      <c r="M30" s="242"/>
    </row>
    <row r="31" spans="1:13" ht="12.75" customHeight="1">
      <c r="A31" s="237" t="s">
        <v>432</v>
      </c>
      <c r="B31" s="238" t="s">
        <v>433</v>
      </c>
      <c r="C31" s="239"/>
      <c r="D31" s="239"/>
      <c r="E31" s="240"/>
      <c r="F31" s="240"/>
      <c r="G31" s="241"/>
      <c r="H31" s="242"/>
      <c r="I31" s="242"/>
      <c r="J31" s="242"/>
      <c r="K31" s="242"/>
      <c r="L31" s="242"/>
      <c r="M31" s="242"/>
    </row>
    <row r="32" spans="1:13" ht="12.75" customHeight="1">
      <c r="A32" s="246" t="s">
        <v>434</v>
      </c>
      <c r="B32" s="247" t="s">
        <v>435</v>
      </c>
      <c r="C32" s="235">
        <f>SUM(C22:C31)</f>
        <v>0</v>
      </c>
      <c r="D32" s="235">
        <f>SUM(D22:D31)</f>
        <v>0</v>
      </c>
      <c r="E32" s="240"/>
      <c r="F32" s="240"/>
      <c r="G32" s="241"/>
      <c r="H32" s="242"/>
      <c r="I32" s="242"/>
      <c r="J32" s="242"/>
      <c r="K32" s="242"/>
      <c r="L32" s="242"/>
      <c r="M32" s="242"/>
    </row>
    <row r="33" spans="1:7" ht="12.75" customHeight="1">
      <c r="A33" s="233" t="s">
        <v>436</v>
      </c>
      <c r="B33" s="248"/>
      <c r="C33" s="235"/>
      <c r="D33" s="235"/>
      <c r="E33" s="236"/>
      <c r="F33" s="236"/>
      <c r="G33" s="220"/>
    </row>
    <row r="34" spans="1:7" ht="12.75" customHeight="1">
      <c r="A34" s="237" t="s">
        <v>437</v>
      </c>
      <c r="B34" s="238" t="s">
        <v>438</v>
      </c>
      <c r="C34" s="239"/>
      <c r="D34" s="239"/>
      <c r="E34" s="236"/>
      <c r="F34" s="236"/>
      <c r="G34" s="220"/>
    </row>
    <row r="35" spans="1:7" ht="12.75" customHeight="1">
      <c r="A35" s="243" t="s">
        <v>439</v>
      </c>
      <c r="B35" s="238" t="s">
        <v>440</v>
      </c>
      <c r="C35" s="239"/>
      <c r="D35" s="239"/>
      <c r="E35" s="236"/>
      <c r="F35" s="236"/>
      <c r="G35" s="220"/>
    </row>
    <row r="36" spans="1:7" ht="12.75" customHeight="1">
      <c r="A36" s="237" t="s">
        <v>441</v>
      </c>
      <c r="B36" s="238" t="s">
        <v>442</v>
      </c>
      <c r="C36" s="239">
        <v>174</v>
      </c>
      <c r="D36" s="239">
        <v>23</v>
      </c>
      <c r="E36" s="236"/>
      <c r="F36" s="236"/>
      <c r="G36" s="220"/>
    </row>
    <row r="37" spans="1:7" ht="12.75" customHeight="1">
      <c r="A37" s="237" t="s">
        <v>443</v>
      </c>
      <c r="B37" s="238" t="s">
        <v>444</v>
      </c>
      <c r="C37" s="239">
        <v>-2</v>
      </c>
      <c r="D37" s="239">
        <v>-8</v>
      </c>
      <c r="E37" s="236"/>
      <c r="F37" s="236"/>
      <c r="G37" s="220"/>
    </row>
    <row r="38" spans="1:7" ht="12.75" customHeight="1">
      <c r="A38" s="237" t="s">
        <v>445</v>
      </c>
      <c r="B38" s="238" t="s">
        <v>446</v>
      </c>
      <c r="C38" s="239"/>
      <c r="D38" s="239"/>
      <c r="E38" s="236"/>
      <c r="F38" s="236"/>
      <c r="G38" s="220"/>
    </row>
    <row r="39" spans="1:7" ht="12.75" customHeight="1">
      <c r="A39" s="237" t="s">
        <v>447</v>
      </c>
      <c r="B39" s="238" t="s">
        <v>448</v>
      </c>
      <c r="C39" s="239"/>
      <c r="D39" s="239"/>
      <c r="E39" s="236"/>
      <c r="F39" s="236"/>
      <c r="G39" s="220"/>
    </row>
    <row r="40" spans="1:7" ht="12.75" customHeight="1">
      <c r="A40" s="237" t="s">
        <v>449</v>
      </c>
      <c r="B40" s="238" t="s">
        <v>450</v>
      </c>
      <c r="C40" s="239"/>
      <c r="D40" s="239"/>
      <c r="E40" s="236"/>
      <c r="F40" s="236"/>
      <c r="G40" s="220"/>
    </row>
    <row r="41" spans="1:8" ht="12.75" customHeight="1">
      <c r="A41" s="237" t="s">
        <v>451</v>
      </c>
      <c r="B41" s="238" t="s">
        <v>452</v>
      </c>
      <c r="C41" s="239"/>
      <c r="D41" s="239"/>
      <c r="E41" s="236"/>
      <c r="F41" s="236"/>
      <c r="G41" s="241"/>
      <c r="H41" s="242"/>
    </row>
    <row r="42" spans="1:8" ht="12.75" customHeight="1">
      <c r="A42" s="246" t="s">
        <v>453</v>
      </c>
      <c r="B42" s="247" t="s">
        <v>454</v>
      </c>
      <c r="C42" s="235">
        <f>SUM(C34:C41)</f>
        <v>172</v>
      </c>
      <c r="D42" s="235">
        <f>SUM(D34:D41)</f>
        <v>15</v>
      </c>
      <c r="E42" s="236"/>
      <c r="F42" s="236"/>
      <c r="G42" s="241"/>
      <c r="H42" s="242"/>
    </row>
    <row r="43" spans="1:8" ht="12.75" customHeight="1">
      <c r="A43" s="249" t="s">
        <v>455</v>
      </c>
      <c r="B43" s="247" t="s">
        <v>456</v>
      </c>
      <c r="C43" s="235">
        <f>C42+C32+C20</f>
        <v>-42</v>
      </c>
      <c r="D43" s="235">
        <f>D42+D32+D20</f>
        <v>-12</v>
      </c>
      <c r="E43" s="236"/>
      <c r="F43" s="236"/>
      <c r="G43" s="241"/>
      <c r="H43" s="242"/>
    </row>
    <row r="44" spans="1:8" ht="12.75" customHeight="1">
      <c r="A44" s="233" t="s">
        <v>457</v>
      </c>
      <c r="B44" s="248" t="s">
        <v>458</v>
      </c>
      <c r="C44" s="235">
        <v>169</v>
      </c>
      <c r="D44" s="250">
        <v>81</v>
      </c>
      <c r="E44" s="236"/>
      <c r="F44" s="236"/>
      <c r="G44" s="241"/>
      <c r="H44" s="242"/>
    </row>
    <row r="45" spans="1:8" ht="12.75" customHeight="1">
      <c r="A45" s="233" t="s">
        <v>459</v>
      </c>
      <c r="B45" s="248" t="s">
        <v>460</v>
      </c>
      <c r="C45" s="235">
        <f>C44+C43</f>
        <v>127</v>
      </c>
      <c r="D45" s="235">
        <f>D44+D43</f>
        <v>69</v>
      </c>
      <c r="E45" s="236"/>
      <c r="F45" s="236"/>
      <c r="G45" s="241"/>
      <c r="H45" s="242"/>
    </row>
    <row r="46" spans="1:8" ht="12.75" customHeight="1">
      <c r="A46" s="237" t="s">
        <v>461</v>
      </c>
      <c r="B46" s="248" t="s">
        <v>462</v>
      </c>
      <c r="C46" s="251">
        <v>127</v>
      </c>
      <c r="D46" s="251">
        <v>69</v>
      </c>
      <c r="E46" s="236"/>
      <c r="F46" s="236"/>
      <c r="G46" s="241"/>
      <c r="H46" s="242"/>
    </row>
    <row r="47" spans="1:8" ht="12.75" customHeight="1">
      <c r="A47" s="237" t="s">
        <v>463</v>
      </c>
      <c r="B47" s="248" t="s">
        <v>464</v>
      </c>
      <c r="C47" s="251"/>
      <c r="D47" s="251"/>
      <c r="E47" s="220"/>
      <c r="F47" s="220"/>
      <c r="G47" s="241"/>
      <c r="H47" s="242"/>
    </row>
    <row r="48" spans="1:8" ht="12.75" customHeight="1">
      <c r="A48" s="236"/>
      <c r="B48" s="252"/>
      <c r="C48" s="253"/>
      <c r="D48" s="253"/>
      <c r="E48" s="220"/>
      <c r="F48" s="220"/>
      <c r="G48" s="241"/>
      <c r="H48" s="242"/>
    </row>
    <row r="49" spans="1:8" ht="12.75" customHeight="1">
      <c r="A49" s="254" t="str">
        <f>+'справка №1-БАЛАНС'!A98</f>
        <v>Дата на съставяне: 29.04.2015г.</v>
      </c>
      <c r="B49" s="137" t="s">
        <v>277</v>
      </c>
      <c r="C49" s="137"/>
      <c r="D49" s="137" t="s">
        <v>278</v>
      </c>
      <c r="E49" s="137"/>
      <c r="F49" s="137"/>
      <c r="G49" s="241"/>
      <c r="H49" s="242"/>
    </row>
    <row r="50" spans="1:8" ht="12" customHeight="1">
      <c r="A50" s="255"/>
      <c r="B50" s="256"/>
      <c r="C50" s="257"/>
      <c r="D50" s="257"/>
      <c r="G50" s="242"/>
      <c r="H50" s="242"/>
    </row>
    <row r="51" spans="1:8" ht="12.75" customHeight="1">
      <c r="A51" s="258"/>
      <c r="B51" s="258"/>
      <c r="C51" s="259"/>
      <c r="D51" s="259"/>
      <c r="G51" s="242"/>
      <c r="H51" s="242"/>
    </row>
    <row r="52" spans="1:8" ht="12" customHeight="1">
      <c r="A52" s="258"/>
      <c r="B52" s="256"/>
      <c r="C52" s="260"/>
      <c r="D52" s="260"/>
      <c r="G52" s="242"/>
      <c r="H52" s="242"/>
    </row>
    <row r="53" spans="1:8" ht="12" customHeight="1">
      <c r="A53" s="258"/>
      <c r="B53" s="258"/>
      <c r="C53" s="259"/>
      <c r="D53" s="259"/>
      <c r="G53" s="242"/>
      <c r="H53" s="242"/>
    </row>
    <row r="54" spans="7:8" ht="12" customHeight="1">
      <c r="G54" s="242"/>
      <c r="H54" s="242"/>
    </row>
    <row r="55" spans="7:8" ht="12" customHeight="1">
      <c r="G55" s="242"/>
      <c r="H55" s="242"/>
    </row>
    <row r="56" spans="7:8" ht="12" customHeight="1">
      <c r="G56" s="242"/>
      <c r="H56" s="242"/>
    </row>
    <row r="57" spans="7:8" ht="12" customHeight="1">
      <c r="G57" s="242"/>
      <c r="H57" s="242"/>
    </row>
    <row r="58" spans="7:8" ht="12" customHeight="1">
      <c r="G58" s="242"/>
      <c r="H58" s="242"/>
    </row>
    <row r="59" spans="7:8" ht="12" customHeight="1">
      <c r="G59" s="242"/>
      <c r="H59" s="242"/>
    </row>
    <row r="60" spans="7:8" ht="12" customHeight="1">
      <c r="G60" s="242"/>
      <c r="H60" s="242"/>
    </row>
    <row r="61" spans="7:8" ht="12" customHeight="1">
      <c r="G61" s="242"/>
      <c r="H61" s="242"/>
    </row>
    <row r="62" spans="7:8" ht="12" customHeight="1">
      <c r="G62" s="242"/>
      <c r="H62" s="242"/>
    </row>
    <row r="63" spans="7:8" ht="12" customHeight="1">
      <c r="G63" s="242"/>
      <c r="H63" s="242"/>
    </row>
    <row r="64" spans="7:8" ht="12" customHeight="1">
      <c r="G64" s="242"/>
      <c r="H64" s="242"/>
    </row>
    <row r="65" spans="7:8" ht="12" customHeight="1">
      <c r="G65" s="242"/>
      <c r="H65" s="242"/>
    </row>
    <row r="66" spans="7:8" ht="12" customHeight="1">
      <c r="G66" s="242"/>
      <c r="H66" s="242"/>
    </row>
    <row r="67" spans="7:8" ht="12" customHeight="1">
      <c r="G67" s="242"/>
      <c r="H67" s="242"/>
    </row>
    <row r="68" spans="7:8" ht="12" customHeight="1">
      <c r="G68" s="242"/>
      <c r="H68" s="242"/>
    </row>
    <row r="69" spans="7:8" ht="12" customHeight="1">
      <c r="G69" s="242"/>
      <c r="H69" s="242"/>
    </row>
    <row r="70" spans="7:8" ht="12" customHeight="1">
      <c r="G70" s="242"/>
      <c r="H70" s="242"/>
    </row>
    <row r="71" spans="7:8" ht="12" customHeight="1">
      <c r="G71" s="242"/>
      <c r="H71" s="242"/>
    </row>
    <row r="72" spans="7:8" ht="12" customHeight="1">
      <c r="G72" s="242"/>
      <c r="H72" s="242"/>
    </row>
    <row r="73" spans="7:8" ht="12" customHeight="1">
      <c r="G73" s="242"/>
      <c r="H73" s="242"/>
    </row>
    <row r="74" spans="7:8" ht="12" customHeight="1">
      <c r="G74" s="242"/>
      <c r="H74" s="242"/>
    </row>
    <row r="75" spans="7:8" ht="12" customHeight="1">
      <c r="G75" s="242"/>
      <c r="H75" s="242"/>
    </row>
    <row r="76" spans="7:8" ht="12" customHeight="1">
      <c r="G76" s="242"/>
      <c r="H76" s="242"/>
    </row>
    <row r="77" spans="7:8" ht="12" customHeight="1">
      <c r="G77" s="242"/>
      <c r="H77" s="242"/>
    </row>
    <row r="78" spans="7:8" ht="12" customHeight="1">
      <c r="G78" s="242"/>
      <c r="H78" s="242"/>
    </row>
    <row r="79" spans="7:8" ht="12" customHeight="1">
      <c r="G79" s="242"/>
      <c r="H79" s="242"/>
    </row>
    <row r="80" spans="7:8" ht="12" customHeight="1">
      <c r="G80" s="242"/>
      <c r="H80" s="242"/>
    </row>
    <row r="81" spans="7:8" ht="12" customHeight="1">
      <c r="G81" s="242"/>
      <c r="H81" s="242"/>
    </row>
    <row r="82" spans="7:8" ht="12" customHeight="1">
      <c r="G82" s="242"/>
      <c r="H82" s="242"/>
    </row>
    <row r="83" spans="7:8" ht="12" customHeight="1">
      <c r="G83" s="242"/>
      <c r="H83" s="242"/>
    </row>
    <row r="84" spans="7:8" ht="12" customHeight="1">
      <c r="G84" s="242"/>
      <c r="H84" s="242"/>
    </row>
    <row r="85" spans="7:8" ht="12" customHeight="1">
      <c r="G85" s="242"/>
      <c r="H85" s="242"/>
    </row>
    <row r="86" spans="7:8" ht="12" customHeight="1">
      <c r="G86" s="242"/>
      <c r="H86" s="242"/>
    </row>
    <row r="87" spans="7:8" ht="12" customHeight="1">
      <c r="G87" s="242"/>
      <c r="H87" s="242"/>
    </row>
    <row r="88" spans="7:8" ht="12" customHeight="1">
      <c r="G88" s="242"/>
      <c r="H88" s="242"/>
    </row>
    <row r="89" spans="7:8" ht="12" customHeight="1">
      <c r="G89" s="242"/>
      <c r="H89" s="242"/>
    </row>
    <row r="90" spans="7:8" ht="12" customHeight="1">
      <c r="G90" s="242"/>
      <c r="H90" s="242"/>
    </row>
    <row r="91" spans="7:8" ht="12" customHeight="1">
      <c r="G91" s="242"/>
      <c r="H91" s="242"/>
    </row>
    <row r="92" spans="7:8" ht="12" customHeight="1">
      <c r="G92" s="242"/>
      <c r="H92" s="242"/>
    </row>
    <row r="93" spans="7:8" ht="12" customHeight="1">
      <c r="G93" s="242"/>
      <c r="H93" s="242"/>
    </row>
    <row r="94" spans="7:8" ht="12" customHeight="1">
      <c r="G94" s="242"/>
      <c r="H94" s="242"/>
    </row>
    <row r="95" spans="7:8" ht="12" customHeight="1">
      <c r="G95" s="242"/>
      <c r="H95" s="242"/>
    </row>
    <row r="96" spans="7:8" ht="12" customHeight="1">
      <c r="G96" s="242"/>
      <c r="H96" s="242"/>
    </row>
    <row r="97" spans="7:8" ht="12" customHeight="1">
      <c r="G97" s="242"/>
      <c r="H97" s="242"/>
    </row>
    <row r="98" spans="7:8" ht="12" customHeight="1">
      <c r="G98" s="242"/>
      <c r="H98" s="242"/>
    </row>
    <row r="99" spans="7:8" ht="12" customHeight="1">
      <c r="G99" s="242"/>
      <c r="H99" s="242"/>
    </row>
    <row r="100" spans="7:8" ht="12" customHeight="1">
      <c r="G100" s="242"/>
      <c r="H100" s="242"/>
    </row>
    <row r="101" spans="7:8" ht="12" customHeight="1">
      <c r="G101" s="242"/>
      <c r="H101" s="242"/>
    </row>
    <row r="102" spans="7:8" ht="12" customHeight="1">
      <c r="G102" s="242"/>
      <c r="H102" s="242"/>
    </row>
  </sheetData>
  <sheetProtection selectLockedCells="1" selectUnlockedCells="1"/>
  <autoFilter ref="A8:D47"/>
  <mergeCells count="5">
    <mergeCell ref="A2:F2"/>
    <mergeCell ref="B49:C49"/>
    <mergeCell ref="D49:F49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35 D38:D40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D36:D37 C41:D41">
      <formula1>-1000000000000000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="110" zoomScaleNormal="110" workbookViewId="0" topLeftCell="A10">
      <selection activeCell="I20" sqref="I20"/>
    </sheetView>
  </sheetViews>
  <sheetFormatPr defaultColWidth="9.00390625" defaultRowHeight="12" customHeight="1"/>
  <cols>
    <col min="1" max="1" width="48.50390625" style="261" customWidth="1"/>
    <col min="2" max="2" width="8.375" style="262" customWidth="1"/>
    <col min="3" max="3" width="9.125" style="263" customWidth="1"/>
    <col min="4" max="4" width="9.375" style="263" customWidth="1"/>
    <col min="5" max="5" width="8.625" style="263" customWidth="1"/>
    <col min="6" max="6" width="7.50390625" style="263" customWidth="1"/>
    <col min="7" max="7" width="9.625" style="263" customWidth="1"/>
    <col min="8" max="8" width="7.50390625" style="263" customWidth="1"/>
    <col min="9" max="9" width="8.375" style="263" customWidth="1"/>
    <col min="10" max="10" width="8.00390625" style="263" customWidth="1"/>
    <col min="11" max="11" width="11.125" style="263" customWidth="1"/>
    <col min="12" max="12" width="12.875" style="263" customWidth="1"/>
    <col min="13" max="13" width="15.875" style="263" customWidth="1"/>
    <col min="14" max="14" width="11.00390625" style="263" customWidth="1"/>
    <col min="15" max="16384" width="9.375" style="263" customWidth="1"/>
  </cols>
  <sheetData>
    <row r="1" spans="1:14" s="266" customFormat="1" ht="24" customHeight="1">
      <c r="A1" s="264" t="s">
        <v>465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</row>
    <row r="2" spans="1:14" s="266" customFormat="1" ht="12.75" customHeight="1">
      <c r="A2" s="267"/>
      <c r="B2" s="268"/>
      <c r="C2" s="269"/>
      <c r="D2" s="269"/>
      <c r="E2" s="269"/>
      <c r="F2" s="269"/>
      <c r="G2" s="269"/>
      <c r="H2" s="269"/>
      <c r="I2" s="269"/>
      <c r="J2" s="269"/>
      <c r="K2" s="265"/>
      <c r="L2" s="265"/>
      <c r="M2" s="265"/>
      <c r="N2" s="265"/>
    </row>
    <row r="3" spans="1:14" s="266" customFormat="1" ht="15" customHeight="1">
      <c r="A3" s="136" t="s">
        <v>1</v>
      </c>
      <c r="B3" s="270"/>
      <c r="C3" s="137">
        <f>'справка №1-БАЛАНС'!E3</f>
        <v>0</v>
      </c>
      <c r="D3" s="137"/>
      <c r="E3" s="137"/>
      <c r="F3" s="137"/>
      <c r="G3" s="137"/>
      <c r="H3" s="270"/>
      <c r="I3" s="270"/>
      <c r="J3" s="269"/>
      <c r="K3" s="271" t="s">
        <v>3</v>
      </c>
      <c r="L3" s="271"/>
      <c r="M3" s="272">
        <f>'справка №1-БАЛАНС'!H3</f>
        <v>121814067</v>
      </c>
      <c r="N3" s="265"/>
    </row>
    <row r="4" spans="1:15" s="266" customFormat="1" ht="13.5" customHeight="1">
      <c r="A4" s="136">
        <f>+'справка №1-БАЛАНС'!A4</f>
        <v>0</v>
      </c>
      <c r="B4" s="270"/>
      <c r="C4" s="137">
        <f>'справка №1-БАЛАНС'!E4</f>
        <v>0</v>
      </c>
      <c r="D4" s="137"/>
      <c r="E4" s="137"/>
      <c r="F4" s="137"/>
      <c r="G4" s="137"/>
      <c r="H4" s="137"/>
      <c r="I4" s="137"/>
      <c r="J4" s="273"/>
      <c r="K4" s="274" t="s">
        <v>6</v>
      </c>
      <c r="L4" s="274"/>
      <c r="M4" s="275">
        <f>'справка №1-БАЛАНС'!H4</f>
        <v>0</v>
      </c>
      <c r="N4" s="276"/>
      <c r="O4" s="277"/>
    </row>
    <row r="5" spans="1:14" s="266" customFormat="1" ht="12.75" customHeight="1">
      <c r="A5" s="136" t="s">
        <v>8</v>
      </c>
      <c r="B5" s="278"/>
      <c r="C5" s="279">
        <f>+'справка №1-БАЛАНС'!E5</f>
        <v>42094</v>
      </c>
      <c r="D5" s="279"/>
      <c r="E5" s="279"/>
      <c r="F5" s="279"/>
      <c r="G5" s="279"/>
      <c r="H5" s="270"/>
      <c r="I5" s="270"/>
      <c r="J5" s="280"/>
      <c r="K5" s="281"/>
      <c r="L5" s="282"/>
      <c r="M5" s="283" t="s">
        <v>9</v>
      </c>
      <c r="N5" s="282"/>
    </row>
    <row r="6" spans="1:14" s="293" customFormat="1" ht="21.75" customHeight="1">
      <c r="A6" s="284"/>
      <c r="B6" s="285"/>
      <c r="C6" s="286"/>
      <c r="D6" s="287" t="s">
        <v>466</v>
      </c>
      <c r="E6" s="287"/>
      <c r="F6" s="287"/>
      <c r="G6" s="287"/>
      <c r="H6" s="287"/>
      <c r="I6" s="288" t="s">
        <v>467</v>
      </c>
      <c r="J6" s="288"/>
      <c r="K6" s="289"/>
      <c r="L6" s="290"/>
      <c r="M6" s="291"/>
      <c r="N6" s="292"/>
    </row>
    <row r="7" spans="1:14" s="293" customFormat="1" ht="60" customHeight="1">
      <c r="A7" s="294" t="s">
        <v>468</v>
      </c>
      <c r="B7" s="295" t="s">
        <v>469</v>
      </c>
      <c r="C7" s="286" t="s">
        <v>470</v>
      </c>
      <c r="D7" s="296" t="s">
        <v>471</v>
      </c>
      <c r="E7" s="290" t="s">
        <v>472</v>
      </c>
      <c r="F7" s="297" t="s">
        <v>473</v>
      </c>
      <c r="G7" s="297"/>
      <c r="H7" s="297"/>
      <c r="I7" s="290" t="s">
        <v>474</v>
      </c>
      <c r="J7" s="298" t="s">
        <v>475</v>
      </c>
      <c r="K7" s="286" t="s">
        <v>476</v>
      </c>
      <c r="L7" s="286" t="s">
        <v>477</v>
      </c>
      <c r="M7" s="299" t="s">
        <v>478</v>
      </c>
      <c r="N7" s="292"/>
    </row>
    <row r="8" spans="1:14" s="293" customFormat="1" ht="22.5" customHeight="1">
      <c r="A8" s="288"/>
      <c r="B8" s="300"/>
      <c r="C8" s="301"/>
      <c r="D8" s="287"/>
      <c r="E8" s="301"/>
      <c r="F8" s="297" t="s">
        <v>479</v>
      </c>
      <c r="G8" s="297" t="s">
        <v>480</v>
      </c>
      <c r="H8" s="297" t="s">
        <v>481</v>
      </c>
      <c r="I8" s="301"/>
      <c r="J8" s="302"/>
      <c r="K8" s="301"/>
      <c r="L8" s="301"/>
      <c r="M8" s="303"/>
      <c r="N8" s="292"/>
    </row>
    <row r="9" spans="1:14" s="293" customFormat="1" ht="12" customHeight="1">
      <c r="A9" s="297" t="s">
        <v>17</v>
      </c>
      <c r="B9" s="304"/>
      <c r="C9" s="301">
        <v>1</v>
      </c>
      <c r="D9" s="297">
        <v>2</v>
      </c>
      <c r="E9" s="297">
        <v>3</v>
      </c>
      <c r="F9" s="297">
        <v>4</v>
      </c>
      <c r="G9" s="297">
        <v>5</v>
      </c>
      <c r="H9" s="297">
        <v>6</v>
      </c>
      <c r="I9" s="297">
        <v>7</v>
      </c>
      <c r="J9" s="297">
        <v>8</v>
      </c>
      <c r="K9" s="301">
        <v>9</v>
      </c>
      <c r="L9" s="301">
        <v>10</v>
      </c>
      <c r="M9" s="305">
        <v>11</v>
      </c>
      <c r="N9" s="292"/>
    </row>
    <row r="10" spans="1:14" s="293" customFormat="1" ht="12" customHeight="1">
      <c r="A10" s="297" t="s">
        <v>482</v>
      </c>
      <c r="B10" s="306"/>
      <c r="C10" s="307" t="s">
        <v>50</v>
      </c>
      <c r="D10" s="307" t="s">
        <v>50</v>
      </c>
      <c r="E10" s="308" t="s">
        <v>61</v>
      </c>
      <c r="F10" s="308" t="s">
        <v>68</v>
      </c>
      <c r="G10" s="308" t="s">
        <v>72</v>
      </c>
      <c r="H10" s="308" t="s">
        <v>76</v>
      </c>
      <c r="I10" s="308" t="s">
        <v>89</v>
      </c>
      <c r="J10" s="308" t="s">
        <v>92</v>
      </c>
      <c r="K10" s="309" t="s">
        <v>483</v>
      </c>
      <c r="L10" s="308" t="s">
        <v>115</v>
      </c>
      <c r="M10" s="310" t="s">
        <v>123</v>
      </c>
      <c r="N10" s="292"/>
    </row>
    <row r="11" spans="1:23" ht="15.75" customHeight="1">
      <c r="A11" s="311" t="s">
        <v>484</v>
      </c>
      <c r="B11" s="306" t="s">
        <v>485</v>
      </c>
      <c r="C11" s="312">
        <f>'справка №1-БАЛАНС'!H17</f>
        <v>5000</v>
      </c>
      <c r="D11" s="312">
        <f>'справка №1-БАЛАНС'!H19</f>
        <v>577</v>
      </c>
      <c r="E11" s="312">
        <f>'справка №1-БАЛАНС'!H20</f>
        <v>161</v>
      </c>
      <c r="F11" s="312">
        <f>'справка №1-БАЛАНС'!H22</f>
        <v>411</v>
      </c>
      <c r="G11" s="312">
        <f>'справка №1-БАЛАНС'!H23</f>
        <v>0</v>
      </c>
      <c r="H11" s="313">
        <v>26</v>
      </c>
      <c r="I11" s="312">
        <f>'справка №1-БАЛАНС'!H28+'справка №1-БАЛАНС'!H31</f>
        <v>7</v>
      </c>
      <c r="J11" s="312">
        <f>'справка №1-БАЛАНС'!H29+'справка №1-БАЛАНС'!H32</f>
        <v>-199</v>
      </c>
      <c r="K11" s="313"/>
      <c r="L11" s="312">
        <f>SUM(C11:K11)</f>
        <v>5983</v>
      </c>
      <c r="M11" s="312">
        <f>'справка №1-БАЛАНС'!H39</f>
        <v>0</v>
      </c>
      <c r="N11" s="314"/>
      <c r="O11" s="315"/>
      <c r="P11" s="315"/>
      <c r="Q11" s="315"/>
      <c r="R11" s="315"/>
      <c r="S11" s="315"/>
      <c r="T11" s="315"/>
      <c r="U11" s="315"/>
      <c r="V11" s="315"/>
      <c r="W11" s="315"/>
    </row>
    <row r="12" spans="1:23" ht="12.75" customHeight="1">
      <c r="A12" s="311" t="s">
        <v>486</v>
      </c>
      <c r="B12" s="306" t="s">
        <v>487</v>
      </c>
      <c r="C12" s="316">
        <f>C13+C14</f>
        <v>0</v>
      </c>
      <c r="D12" s="316">
        <f>D13+D14</f>
        <v>0</v>
      </c>
      <c r="E12" s="316">
        <f>E13+E14</f>
        <v>0</v>
      </c>
      <c r="F12" s="316">
        <f>F13+F14</f>
        <v>0</v>
      </c>
      <c r="G12" s="316">
        <f>G13+G14</f>
        <v>0</v>
      </c>
      <c r="H12" s="316">
        <f>H13+H14</f>
        <v>0</v>
      </c>
      <c r="I12" s="316">
        <f>I13+I14</f>
        <v>0</v>
      </c>
      <c r="J12" s="316">
        <f>J13+J14</f>
        <v>0</v>
      </c>
      <c r="K12" s="316">
        <f>K13+K14</f>
        <v>0</v>
      </c>
      <c r="L12" s="312">
        <f>SUM(C12:K12)</f>
        <v>0</v>
      </c>
      <c r="M12" s="316">
        <f>M13+M14</f>
        <v>0</v>
      </c>
      <c r="N12" s="317"/>
      <c r="O12" s="315"/>
      <c r="P12" s="315"/>
      <c r="Q12" s="315"/>
      <c r="R12" s="315"/>
      <c r="S12" s="315"/>
      <c r="T12" s="315"/>
      <c r="U12" s="315"/>
      <c r="V12" s="315"/>
      <c r="W12" s="315"/>
    </row>
    <row r="13" spans="1:14" ht="12.75" customHeight="1">
      <c r="A13" s="318" t="s">
        <v>488</v>
      </c>
      <c r="B13" s="308" t="s">
        <v>489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2">
        <f>SUM(C13:K13)</f>
        <v>0</v>
      </c>
      <c r="M13" s="313"/>
      <c r="N13" s="319"/>
    </row>
    <row r="14" spans="1:14" ht="12" customHeight="1">
      <c r="A14" s="318" t="s">
        <v>490</v>
      </c>
      <c r="B14" s="308" t="s">
        <v>491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2">
        <f>SUM(C14:K14)</f>
        <v>0</v>
      </c>
      <c r="M14" s="313"/>
      <c r="N14" s="319"/>
    </row>
    <row r="15" spans="1:23" ht="12.75" customHeight="1">
      <c r="A15" s="311" t="s">
        <v>492</v>
      </c>
      <c r="B15" s="306" t="s">
        <v>493</v>
      </c>
      <c r="C15" s="320">
        <f>C11+C12</f>
        <v>5000</v>
      </c>
      <c r="D15" s="320">
        <f>D11+D12</f>
        <v>577</v>
      </c>
      <c r="E15" s="320">
        <f>E11+E12</f>
        <v>161</v>
      </c>
      <c r="F15" s="320">
        <f>F11+F12</f>
        <v>411</v>
      </c>
      <c r="G15" s="320">
        <f>G11+G12</f>
        <v>0</v>
      </c>
      <c r="H15" s="320">
        <f>H11+H12</f>
        <v>26</v>
      </c>
      <c r="I15" s="320">
        <f>I11+I12</f>
        <v>7</v>
      </c>
      <c r="J15" s="320">
        <f>J11+J12</f>
        <v>-199</v>
      </c>
      <c r="K15" s="320">
        <f>K11+K12</f>
        <v>0</v>
      </c>
      <c r="L15" s="312">
        <f>SUM(C15:K15)</f>
        <v>5983</v>
      </c>
      <c r="M15" s="320">
        <f>M11+M12</f>
        <v>0</v>
      </c>
      <c r="N15" s="317"/>
      <c r="O15" s="315"/>
      <c r="P15" s="315"/>
      <c r="Q15" s="315"/>
      <c r="R15" s="315"/>
      <c r="S15" s="315"/>
      <c r="T15" s="315"/>
      <c r="U15" s="315"/>
      <c r="V15" s="315"/>
      <c r="W15" s="315"/>
    </row>
    <row r="16" spans="1:20" ht="12.75" customHeight="1">
      <c r="A16" s="311" t="s">
        <v>494</v>
      </c>
      <c r="B16" s="321" t="s">
        <v>495</v>
      </c>
      <c r="C16" s="322"/>
      <c r="D16" s="323"/>
      <c r="E16" s="323"/>
      <c r="F16" s="323"/>
      <c r="G16" s="323"/>
      <c r="H16" s="324"/>
      <c r="I16" s="325">
        <f>+'справка №1-БАЛАНС'!G31</f>
        <v>0</v>
      </c>
      <c r="J16" s="326">
        <f>+'справка №1-БАЛАНС'!G32</f>
        <v>-54</v>
      </c>
      <c r="K16" s="313"/>
      <c r="L16" s="312">
        <f>SUM(C16:K16)</f>
        <v>-54</v>
      </c>
      <c r="M16" s="313"/>
      <c r="N16" s="317"/>
      <c r="O16" s="315"/>
      <c r="P16" s="315"/>
      <c r="Q16" s="315"/>
      <c r="R16" s="315"/>
      <c r="S16" s="315"/>
      <c r="T16" s="315"/>
    </row>
    <row r="17" spans="1:23" ht="12.75" customHeight="1">
      <c r="A17" s="318" t="s">
        <v>496</v>
      </c>
      <c r="B17" s="308" t="s">
        <v>497</v>
      </c>
      <c r="C17" s="327">
        <f>C18+C19</f>
        <v>0</v>
      </c>
      <c r="D17" s="327">
        <f>D18+D19</f>
        <v>0</v>
      </c>
      <c r="E17" s="327">
        <f>E18+E19</f>
        <v>0</v>
      </c>
      <c r="F17" s="327">
        <f>F18+F19</f>
        <v>0</v>
      </c>
      <c r="G17" s="327">
        <f>G18+G19</f>
        <v>0</v>
      </c>
      <c r="H17" s="327">
        <f>H18+H19</f>
        <v>0</v>
      </c>
      <c r="I17" s="327">
        <f>I18+I19</f>
        <v>0</v>
      </c>
      <c r="J17" s="327">
        <f>J18+J19</f>
        <v>0</v>
      </c>
      <c r="K17" s="327">
        <f>K18+K19</f>
        <v>0</v>
      </c>
      <c r="L17" s="312">
        <f>SUM(C17:K17)</f>
        <v>0</v>
      </c>
      <c r="M17" s="327">
        <f>M18+M19</f>
        <v>0</v>
      </c>
      <c r="N17" s="317"/>
      <c r="O17" s="315"/>
      <c r="P17" s="315"/>
      <c r="Q17" s="315"/>
      <c r="R17" s="315"/>
      <c r="S17" s="315"/>
      <c r="T17" s="315"/>
      <c r="U17" s="315"/>
      <c r="V17" s="315"/>
      <c r="W17" s="315"/>
    </row>
    <row r="18" spans="1:14" ht="12" customHeight="1">
      <c r="A18" s="328" t="s">
        <v>498</v>
      </c>
      <c r="B18" s="329" t="s">
        <v>499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2">
        <f>SUM(C18:K18)</f>
        <v>0</v>
      </c>
      <c r="M18" s="313"/>
      <c r="N18" s="319"/>
    </row>
    <row r="19" spans="1:14" ht="12" customHeight="1">
      <c r="A19" s="328" t="s">
        <v>500</v>
      </c>
      <c r="B19" s="329" t="s">
        <v>501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2">
        <f>SUM(C19:K19)</f>
        <v>0</v>
      </c>
      <c r="M19" s="313"/>
      <c r="N19" s="319"/>
    </row>
    <row r="20" spans="1:14" ht="12.75" customHeight="1">
      <c r="A20" s="318" t="s">
        <v>502</v>
      </c>
      <c r="B20" s="308" t="s">
        <v>503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2">
        <f>SUM(C20:K20)</f>
        <v>0</v>
      </c>
      <c r="M20" s="313"/>
      <c r="N20" s="319"/>
    </row>
    <row r="21" spans="1:23" ht="23.25" customHeight="1">
      <c r="A21" s="318" t="s">
        <v>504</v>
      </c>
      <c r="B21" s="308" t="s">
        <v>505</v>
      </c>
      <c r="C21" s="316">
        <f>C22-C23</f>
        <v>0</v>
      </c>
      <c r="D21" s="316">
        <f>D22-D23</f>
        <v>0</v>
      </c>
      <c r="E21" s="316">
        <f>E22-E23</f>
        <v>0</v>
      </c>
      <c r="F21" s="316">
        <f>F22-F23</f>
        <v>0</v>
      </c>
      <c r="G21" s="316">
        <f>G22-G23</f>
        <v>0</v>
      </c>
      <c r="H21" s="316">
        <f>H22-H23</f>
        <v>0</v>
      </c>
      <c r="I21" s="316">
        <f>I22-I23</f>
        <v>0</v>
      </c>
      <c r="J21" s="316">
        <f>J22-J23</f>
        <v>0</v>
      </c>
      <c r="K21" s="316">
        <f>K22-K23</f>
        <v>0</v>
      </c>
      <c r="L21" s="312">
        <f>SUM(C21:K21)</f>
        <v>0</v>
      </c>
      <c r="M21" s="316">
        <f>M22-M23</f>
        <v>0</v>
      </c>
      <c r="N21" s="317"/>
      <c r="O21" s="315"/>
      <c r="P21" s="315"/>
      <c r="Q21" s="315"/>
      <c r="R21" s="315"/>
      <c r="S21" s="315"/>
      <c r="T21" s="315"/>
      <c r="U21" s="315"/>
      <c r="V21" s="315"/>
      <c r="W21" s="315"/>
    </row>
    <row r="22" spans="1:14" ht="12.75" customHeight="1">
      <c r="A22" s="318" t="s">
        <v>506</v>
      </c>
      <c r="B22" s="308" t="s">
        <v>507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12">
        <f>SUM(C22:K22)</f>
        <v>0</v>
      </c>
      <c r="M22" s="330"/>
      <c r="N22" s="319"/>
    </row>
    <row r="23" spans="1:14" ht="12.75" customHeight="1">
      <c r="A23" s="318" t="s">
        <v>508</v>
      </c>
      <c r="B23" s="308" t="s">
        <v>509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12">
        <f>SUM(C23:K23)</f>
        <v>0</v>
      </c>
      <c r="M23" s="330"/>
      <c r="N23" s="319"/>
    </row>
    <row r="24" spans="1:23" ht="22.5" customHeight="1">
      <c r="A24" s="318" t="s">
        <v>510</v>
      </c>
      <c r="B24" s="308" t="s">
        <v>511</v>
      </c>
      <c r="C24" s="316">
        <f>C25-C26</f>
        <v>0</v>
      </c>
      <c r="D24" s="316">
        <f>D25-D26</f>
        <v>0</v>
      </c>
      <c r="E24" s="316">
        <f>E25-E26</f>
        <v>0</v>
      </c>
      <c r="F24" s="316">
        <f>F25-F26</f>
        <v>0</v>
      </c>
      <c r="G24" s="316">
        <f>G25-G26</f>
        <v>0</v>
      </c>
      <c r="H24" s="316">
        <f>H25-H26</f>
        <v>0</v>
      </c>
      <c r="I24" s="316">
        <f>I25-I26</f>
        <v>0</v>
      </c>
      <c r="J24" s="316">
        <f>J25-J26</f>
        <v>0</v>
      </c>
      <c r="K24" s="316">
        <f>K25-K26</f>
        <v>0</v>
      </c>
      <c r="L24" s="312">
        <f>SUM(C24:K24)</f>
        <v>0</v>
      </c>
      <c r="M24" s="316">
        <f>M25-M26</f>
        <v>0</v>
      </c>
      <c r="N24" s="317"/>
      <c r="O24" s="315"/>
      <c r="P24" s="315"/>
      <c r="Q24" s="315"/>
      <c r="R24" s="315"/>
      <c r="S24" s="315"/>
      <c r="T24" s="315"/>
      <c r="U24" s="315"/>
      <c r="V24" s="315"/>
      <c r="W24" s="315"/>
    </row>
    <row r="25" spans="1:14" ht="12.75" customHeight="1">
      <c r="A25" s="318" t="s">
        <v>506</v>
      </c>
      <c r="B25" s="308" t="s">
        <v>512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12">
        <f>SUM(C25:K25)</f>
        <v>0</v>
      </c>
      <c r="M25" s="330"/>
      <c r="N25" s="319"/>
    </row>
    <row r="26" spans="1:14" ht="12.75" customHeight="1">
      <c r="A26" s="318" t="s">
        <v>508</v>
      </c>
      <c r="B26" s="308" t="s">
        <v>513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12">
        <f>SUM(C26:K26)</f>
        <v>0</v>
      </c>
      <c r="M26" s="330"/>
      <c r="N26" s="319"/>
    </row>
    <row r="27" spans="1:14" ht="12.75" customHeight="1">
      <c r="A27" s="318" t="s">
        <v>514</v>
      </c>
      <c r="B27" s="308" t="s">
        <v>515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2">
        <f>SUM(C27:K27)</f>
        <v>0</v>
      </c>
      <c r="M27" s="313"/>
      <c r="N27" s="319"/>
    </row>
    <row r="28" spans="1:14" ht="12.75" customHeight="1">
      <c r="A28" s="318" t="s">
        <v>516</v>
      </c>
      <c r="B28" s="308" t="s">
        <v>517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2">
        <f>SUM(C28:K28)</f>
        <v>0</v>
      </c>
      <c r="M28" s="313"/>
      <c r="N28" s="319"/>
    </row>
    <row r="29" spans="1:23" ht="14.25" customHeight="1">
      <c r="A29" s="311" t="s">
        <v>518</v>
      </c>
      <c r="B29" s="306" t="s">
        <v>519</v>
      </c>
      <c r="C29" s="316">
        <f>C17+C20+C21+C24+C28+C27+C15+C16</f>
        <v>5000</v>
      </c>
      <c r="D29" s="316">
        <f>D17+D20+D21+D24+D28+D27+D15+D16</f>
        <v>577</v>
      </c>
      <c r="E29" s="316">
        <f>E17+E20+E21+E24+E28+E27+E15+E16</f>
        <v>161</v>
      </c>
      <c r="F29" s="316">
        <f>F17+F20+F21+F24+F28+F27+F15+F16</f>
        <v>411</v>
      </c>
      <c r="G29" s="316">
        <f>G17+G20+G21+G24+G28+G27+G15+G16</f>
        <v>0</v>
      </c>
      <c r="H29" s="316">
        <f>H17+H20+H21+H24+H28+H27+H15+H16</f>
        <v>26</v>
      </c>
      <c r="I29" s="316">
        <f>I17+I20+I21+I24+I28+I27+I15+I16</f>
        <v>7</v>
      </c>
      <c r="J29" s="316">
        <f>J17+J20+J21+J24+J28+J27+J15+J16</f>
        <v>-253</v>
      </c>
      <c r="K29" s="316">
        <f>K17+K20+K21+K24+K28+K27+K15+K16</f>
        <v>0</v>
      </c>
      <c r="L29" s="312">
        <f>SUM(C29:K29)</f>
        <v>5929</v>
      </c>
      <c r="M29" s="316">
        <f>M17+M20+M21+M24+M28+M27+M15+M16</f>
        <v>0</v>
      </c>
      <c r="N29" s="314"/>
      <c r="O29" s="315"/>
      <c r="P29" s="315"/>
      <c r="Q29" s="315"/>
      <c r="R29" s="315"/>
      <c r="S29" s="315"/>
      <c r="T29" s="315"/>
      <c r="U29" s="315"/>
      <c r="V29" s="315"/>
      <c r="W29" s="315"/>
    </row>
    <row r="30" spans="1:14" ht="23.25" customHeight="1">
      <c r="A30" s="318" t="s">
        <v>520</v>
      </c>
      <c r="B30" s="308" t="s">
        <v>521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2">
        <f>SUM(C30:K30)</f>
        <v>0</v>
      </c>
      <c r="M30" s="313"/>
      <c r="N30" s="319"/>
    </row>
    <row r="31" spans="1:14" ht="24" customHeight="1">
      <c r="A31" s="318" t="s">
        <v>522</v>
      </c>
      <c r="B31" s="308" t="s">
        <v>523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2">
        <f>SUM(C31:K31)</f>
        <v>0</v>
      </c>
      <c r="M31" s="313"/>
      <c r="N31" s="319"/>
    </row>
    <row r="32" spans="1:23" ht="23.25" customHeight="1">
      <c r="A32" s="311" t="s">
        <v>524</v>
      </c>
      <c r="B32" s="306" t="s">
        <v>525</v>
      </c>
      <c r="C32" s="316">
        <f>C29+C30+C31</f>
        <v>5000</v>
      </c>
      <c r="D32" s="316">
        <f>D29+D30+D31</f>
        <v>577</v>
      </c>
      <c r="E32" s="316">
        <f>E29+E30+E31</f>
        <v>161</v>
      </c>
      <c r="F32" s="316">
        <f>F29+F30+F31</f>
        <v>411</v>
      </c>
      <c r="G32" s="316">
        <f>G29+G30+G31</f>
        <v>0</v>
      </c>
      <c r="H32" s="316">
        <f>H29+H30+H31</f>
        <v>26</v>
      </c>
      <c r="I32" s="316">
        <f>I29+I30+I31</f>
        <v>7</v>
      </c>
      <c r="J32" s="316">
        <f>J29+J30+J31</f>
        <v>-253</v>
      </c>
      <c r="K32" s="316">
        <f>K29+K30+K31</f>
        <v>0</v>
      </c>
      <c r="L32" s="312">
        <f>SUM(C32:K32)</f>
        <v>5929</v>
      </c>
      <c r="M32" s="316">
        <f>M29+M30+M31</f>
        <v>0</v>
      </c>
      <c r="N32" s="317"/>
      <c r="O32" s="315"/>
      <c r="P32" s="315"/>
      <c r="Q32" s="315"/>
      <c r="R32" s="315"/>
      <c r="S32" s="315"/>
      <c r="T32" s="315"/>
      <c r="U32" s="315"/>
      <c r="V32" s="315"/>
      <c r="W32" s="315"/>
    </row>
    <row r="33" spans="1:14" ht="14.25" customHeight="1">
      <c r="A33" s="331"/>
      <c r="B33" s="332"/>
      <c r="C33" s="333"/>
      <c r="D33" s="333"/>
      <c r="E33" s="333"/>
      <c r="F33" s="333"/>
      <c r="G33" s="333"/>
      <c r="H33" s="333"/>
      <c r="I33" s="333"/>
      <c r="J33" s="333"/>
      <c r="K33" s="333"/>
      <c r="L33" s="334"/>
      <c r="M33" s="334"/>
      <c r="N33" s="319"/>
    </row>
    <row r="34" spans="1:14" ht="23.25" customHeight="1">
      <c r="A34" s="331"/>
      <c r="B34" s="332"/>
      <c r="C34" s="333"/>
      <c r="D34" s="333"/>
      <c r="E34" s="333"/>
      <c r="F34" s="333"/>
      <c r="G34" s="333"/>
      <c r="H34" s="333"/>
      <c r="I34" s="333"/>
      <c r="J34" s="333"/>
      <c r="K34" s="333"/>
      <c r="L34" s="334"/>
      <c r="M34" s="335"/>
      <c r="N34" s="319"/>
    </row>
    <row r="35" spans="1:14" ht="12" customHeight="1">
      <c r="A35" s="336">
        <f>+'справка №1-БАЛАНС'!A98</f>
        <v>0</v>
      </c>
      <c r="B35" s="337"/>
      <c r="C35" s="338"/>
      <c r="D35" s="339" t="str">
        <f>+'справка №1-БАЛАНС'!C98</f>
        <v>Съставител: Радостина Цолева</v>
      </c>
      <c r="E35" s="339"/>
      <c r="F35" s="339"/>
      <c r="G35" s="339"/>
      <c r="H35" s="339"/>
      <c r="I35" s="137" t="s">
        <v>278</v>
      </c>
      <c r="J35" s="137"/>
      <c r="K35" s="137"/>
      <c r="L35" s="137"/>
      <c r="M35" s="137"/>
      <c r="N35" s="319"/>
    </row>
    <row r="36" spans="1:13" ht="12" customHeight="1">
      <c r="A36" s="340"/>
      <c r="B36" s="341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3"/>
    </row>
    <row r="37" spans="1:13" ht="12" customHeight="1">
      <c r="A37" s="340"/>
      <c r="B37" s="341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3"/>
    </row>
    <row r="38" spans="1:13" ht="12" customHeight="1">
      <c r="A38" s="340"/>
      <c r="B38" s="341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3"/>
    </row>
    <row r="39" spans="1:13" ht="12" customHeight="1">
      <c r="A39" s="340"/>
      <c r="B39" s="341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3"/>
    </row>
    <row r="40" ht="12" customHeight="1">
      <c r="M40" s="344"/>
    </row>
    <row r="41" ht="12" customHeight="1">
      <c r="M41" s="344"/>
    </row>
    <row r="42" ht="12" customHeight="1">
      <c r="M42" s="344"/>
    </row>
    <row r="43" ht="12" customHeight="1">
      <c r="M43" s="344"/>
    </row>
    <row r="44" ht="12" customHeight="1">
      <c r="M44" s="344"/>
    </row>
    <row r="45" ht="12" customHeight="1">
      <c r="M45" s="344"/>
    </row>
    <row r="46" ht="12" customHeight="1">
      <c r="M46" s="344"/>
    </row>
    <row r="47" ht="12" customHeight="1">
      <c r="M47" s="344"/>
    </row>
    <row r="48" ht="12" customHeight="1">
      <c r="M48" s="344"/>
    </row>
    <row r="49" ht="12" customHeight="1">
      <c r="M49" s="344"/>
    </row>
    <row r="50" ht="12" customHeight="1">
      <c r="M50" s="344"/>
    </row>
    <row r="51" ht="12" customHeight="1">
      <c r="M51" s="344"/>
    </row>
    <row r="52" ht="12" customHeight="1">
      <c r="M52" s="344"/>
    </row>
    <row r="53" ht="12" customHeight="1">
      <c r="M53" s="344"/>
    </row>
    <row r="54" ht="12" customHeight="1">
      <c r="M54" s="344"/>
    </row>
    <row r="55" ht="12" customHeight="1">
      <c r="M55" s="344"/>
    </row>
    <row r="56" ht="12" customHeight="1">
      <c r="M56" s="344"/>
    </row>
    <row r="57" ht="12" customHeight="1">
      <c r="M57" s="344"/>
    </row>
    <row r="58" ht="12" customHeight="1">
      <c r="M58" s="344"/>
    </row>
    <row r="59" ht="12" customHeight="1">
      <c r="M59" s="344"/>
    </row>
    <row r="60" ht="12" customHeight="1">
      <c r="M60" s="344"/>
    </row>
    <row r="61" ht="12" customHeight="1">
      <c r="M61" s="344"/>
    </row>
    <row r="62" ht="12" customHeight="1">
      <c r="M62" s="344"/>
    </row>
    <row r="63" ht="12" customHeight="1">
      <c r="M63" s="344"/>
    </row>
    <row r="64" ht="12" customHeight="1">
      <c r="M64" s="344"/>
    </row>
    <row r="65" ht="12" customHeight="1">
      <c r="M65" s="344"/>
    </row>
    <row r="66" ht="12" customHeight="1">
      <c r="M66" s="344"/>
    </row>
    <row r="67" ht="12" customHeight="1">
      <c r="M67" s="344"/>
    </row>
    <row r="68" ht="12" customHeight="1">
      <c r="M68" s="344"/>
    </row>
    <row r="69" ht="12" customHeight="1">
      <c r="M69" s="344"/>
    </row>
    <row r="70" ht="12" customHeight="1">
      <c r="M70" s="344"/>
    </row>
    <row r="71" ht="12" customHeight="1">
      <c r="M71" s="344"/>
    </row>
    <row r="72" ht="12" customHeight="1">
      <c r="M72" s="344"/>
    </row>
    <row r="73" ht="12" customHeight="1">
      <c r="M73" s="344"/>
    </row>
    <row r="74" ht="12" customHeight="1">
      <c r="M74" s="344"/>
    </row>
    <row r="75" ht="12" customHeight="1">
      <c r="M75" s="344"/>
    </row>
    <row r="76" ht="12" customHeight="1">
      <c r="M76" s="344"/>
    </row>
    <row r="77" ht="12" customHeight="1">
      <c r="M77" s="344"/>
    </row>
    <row r="78" ht="12" customHeight="1">
      <c r="M78" s="344"/>
    </row>
    <row r="79" ht="12" customHeight="1">
      <c r="M79" s="344"/>
    </row>
    <row r="80" ht="12" customHeight="1">
      <c r="M80" s="344"/>
    </row>
    <row r="81" ht="12" customHeight="1">
      <c r="M81" s="344"/>
    </row>
    <row r="82" ht="12" customHeight="1">
      <c r="M82" s="344"/>
    </row>
    <row r="83" ht="12" customHeight="1">
      <c r="M83" s="344"/>
    </row>
    <row r="84" ht="12" customHeight="1">
      <c r="M84" s="344"/>
    </row>
    <row r="85" ht="12" customHeight="1">
      <c r="M85" s="344"/>
    </row>
    <row r="86" ht="12" customHeight="1">
      <c r="M86" s="344"/>
    </row>
    <row r="87" ht="12" customHeight="1">
      <c r="M87" s="344"/>
    </row>
    <row r="88" ht="12" customHeight="1">
      <c r="M88" s="344"/>
    </row>
    <row r="89" ht="12" customHeight="1">
      <c r="M89" s="344"/>
    </row>
    <row r="90" ht="12" customHeight="1">
      <c r="M90" s="344"/>
    </row>
    <row r="91" ht="12" customHeight="1">
      <c r="M91" s="344"/>
    </row>
    <row r="92" ht="12" customHeight="1">
      <c r="M92" s="344"/>
    </row>
    <row r="93" ht="12" customHeight="1">
      <c r="M93" s="344"/>
    </row>
    <row r="94" ht="12" customHeight="1">
      <c r="M94" s="344"/>
    </row>
    <row r="95" ht="12" customHeight="1">
      <c r="M95" s="344"/>
    </row>
    <row r="96" ht="12" customHeight="1">
      <c r="M96" s="344"/>
    </row>
    <row r="97" ht="12" customHeight="1">
      <c r="M97" s="344"/>
    </row>
    <row r="98" ht="12" customHeight="1">
      <c r="M98" s="344"/>
    </row>
    <row r="99" ht="12" customHeight="1">
      <c r="M99" s="344"/>
    </row>
    <row r="100" ht="12" customHeight="1">
      <c r="M100" s="344"/>
    </row>
    <row r="101" ht="12" customHeight="1">
      <c r="M101" s="344"/>
    </row>
    <row r="102" ht="12" customHeight="1">
      <c r="M102" s="344"/>
    </row>
    <row r="103" ht="12" customHeight="1">
      <c r="M103" s="344"/>
    </row>
    <row r="104" ht="12" customHeight="1">
      <c r="M104" s="344"/>
    </row>
    <row r="105" ht="12" customHeight="1">
      <c r="M105" s="344"/>
    </row>
    <row r="106" ht="12" customHeight="1">
      <c r="M106" s="344"/>
    </row>
    <row r="107" ht="12" customHeight="1">
      <c r="M107" s="344"/>
    </row>
    <row r="108" ht="12" customHeight="1">
      <c r="M108" s="344"/>
    </row>
    <row r="109" ht="12" customHeight="1">
      <c r="M109" s="344"/>
    </row>
    <row r="110" ht="12" customHeight="1">
      <c r="M110" s="344"/>
    </row>
    <row r="111" ht="12" customHeight="1">
      <c r="M111" s="344"/>
    </row>
    <row r="112" ht="12" customHeight="1">
      <c r="M112" s="344"/>
    </row>
    <row r="113" ht="12" customHeight="1">
      <c r="M113" s="344"/>
    </row>
    <row r="114" ht="12" customHeight="1">
      <c r="M114" s="344"/>
    </row>
    <row r="115" ht="12" customHeight="1">
      <c r="M115" s="344"/>
    </row>
    <row r="116" ht="12" customHeight="1">
      <c r="M116" s="344"/>
    </row>
    <row r="117" ht="12" customHeight="1">
      <c r="M117" s="344"/>
    </row>
    <row r="118" ht="12" customHeight="1">
      <c r="M118" s="344"/>
    </row>
    <row r="119" ht="12" customHeight="1">
      <c r="M119" s="344"/>
    </row>
    <row r="120" ht="12" customHeight="1">
      <c r="M120" s="344"/>
    </row>
    <row r="121" ht="12" customHeight="1">
      <c r="M121" s="344"/>
    </row>
    <row r="122" ht="12" customHeight="1">
      <c r="M122" s="344"/>
    </row>
    <row r="123" ht="12" customHeight="1">
      <c r="M123" s="344"/>
    </row>
    <row r="124" ht="12" customHeight="1">
      <c r="M124" s="344"/>
    </row>
    <row r="125" ht="12" customHeight="1">
      <c r="M125" s="344"/>
    </row>
    <row r="126" ht="12" customHeight="1">
      <c r="M126" s="344"/>
    </row>
    <row r="127" ht="12" customHeight="1">
      <c r="M127" s="344"/>
    </row>
    <row r="128" ht="12" customHeight="1">
      <c r="M128" s="344"/>
    </row>
    <row r="129" ht="12" customHeight="1">
      <c r="M129" s="344"/>
    </row>
    <row r="130" ht="12" customHeight="1">
      <c r="M130" s="344"/>
    </row>
    <row r="131" ht="12" customHeight="1">
      <c r="M131" s="344"/>
    </row>
    <row r="132" ht="12" customHeight="1">
      <c r="M132" s="344"/>
    </row>
    <row r="133" ht="12" customHeight="1">
      <c r="M133" s="344"/>
    </row>
    <row r="134" ht="12" customHeight="1">
      <c r="M134" s="344"/>
    </row>
    <row r="135" ht="12" customHeight="1">
      <c r="M135" s="344"/>
    </row>
    <row r="136" ht="12" customHeight="1">
      <c r="M136" s="344"/>
    </row>
    <row r="137" ht="12" customHeight="1">
      <c r="M137" s="344"/>
    </row>
    <row r="138" ht="12" customHeight="1">
      <c r="M138" s="344"/>
    </row>
    <row r="139" ht="12" customHeight="1">
      <c r="M139" s="344"/>
    </row>
    <row r="140" ht="12" customHeight="1">
      <c r="M140" s="344"/>
    </row>
    <row r="141" ht="12" customHeight="1">
      <c r="M141" s="344"/>
    </row>
    <row r="142" ht="12" customHeight="1">
      <c r="M142" s="344"/>
    </row>
    <row r="143" ht="12" customHeight="1">
      <c r="M143" s="344"/>
    </row>
    <row r="144" ht="12" customHeight="1">
      <c r="M144" s="344"/>
    </row>
    <row r="145" ht="12" customHeight="1">
      <c r="M145" s="344"/>
    </row>
    <row r="146" ht="12" customHeight="1">
      <c r="M146" s="344"/>
    </row>
    <row r="147" ht="12" customHeight="1">
      <c r="M147" s="344"/>
    </row>
    <row r="148" ht="12" customHeight="1">
      <c r="M148" s="344"/>
    </row>
    <row r="149" ht="12" customHeight="1">
      <c r="M149" s="344"/>
    </row>
    <row r="150" ht="12" customHeight="1">
      <c r="M150" s="344"/>
    </row>
    <row r="151" ht="12" customHeight="1">
      <c r="M151" s="344"/>
    </row>
    <row r="152" ht="12" customHeight="1">
      <c r="M152" s="344"/>
    </row>
    <row r="153" ht="12" customHeight="1">
      <c r="M153" s="344"/>
    </row>
    <row r="154" ht="12" customHeight="1">
      <c r="M154" s="344"/>
    </row>
    <row r="155" ht="12" customHeight="1">
      <c r="M155" s="344"/>
    </row>
    <row r="156" ht="12" customHeight="1">
      <c r="M156" s="344"/>
    </row>
    <row r="157" ht="12" customHeight="1">
      <c r="M157" s="344"/>
    </row>
    <row r="158" ht="12" customHeight="1">
      <c r="M158" s="344"/>
    </row>
    <row r="159" ht="12" customHeight="1">
      <c r="M159" s="344"/>
    </row>
    <row r="160" ht="12" customHeight="1">
      <c r="M160" s="344"/>
    </row>
    <row r="161" ht="12" customHeight="1">
      <c r="M161" s="344"/>
    </row>
    <row r="162" ht="12" customHeight="1">
      <c r="M162" s="344"/>
    </row>
    <row r="163" ht="12" customHeight="1">
      <c r="M163" s="344"/>
    </row>
  </sheetData>
  <sheetProtection sheet="1"/>
  <mergeCells count="8">
    <mergeCell ref="A1:M1"/>
    <mergeCell ref="C3:G3"/>
    <mergeCell ref="C4:G4"/>
    <mergeCell ref="C5:G5"/>
    <mergeCell ref="D6:H6"/>
    <mergeCell ref="I6:J6"/>
    <mergeCell ref="F7:H7"/>
    <mergeCell ref="I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pane xSplit="2" ySplit="6" topLeftCell="D28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K10" sqref="K10"/>
    </sheetView>
  </sheetViews>
  <sheetFormatPr defaultColWidth="11.00390625" defaultRowHeight="12" customHeight="1"/>
  <cols>
    <col min="1" max="1" width="4.125" style="345" customWidth="1"/>
    <col min="2" max="2" width="32.125" style="345" customWidth="1"/>
    <col min="3" max="3" width="9.375" style="345" customWidth="1"/>
    <col min="4" max="6" width="9.50390625" style="345" customWidth="1"/>
    <col min="7" max="7" width="8.875" style="345" customWidth="1"/>
    <col min="8" max="8" width="15.00390625" style="345" customWidth="1"/>
    <col min="9" max="9" width="11.00390625" style="345" customWidth="1"/>
    <col min="10" max="10" width="12.50390625" style="345" customWidth="1"/>
    <col min="11" max="11" width="9.375" style="345" customWidth="1"/>
    <col min="12" max="12" width="10.625" style="345" customWidth="1"/>
    <col min="13" max="13" width="9.625" style="345" customWidth="1"/>
    <col min="14" max="14" width="8.50390625" style="345" customWidth="1"/>
    <col min="15" max="15" width="11.75390625" style="345" customWidth="1"/>
    <col min="16" max="16" width="11.125" style="345" customWidth="1"/>
    <col min="17" max="17" width="13.125" style="345" customWidth="1"/>
    <col min="18" max="18" width="11.375" style="345" customWidth="1"/>
    <col min="19" max="16384" width="10.625" style="345" customWidth="1"/>
  </cols>
  <sheetData>
    <row r="1" spans="1:18" ht="12" customHeight="1">
      <c r="A1" s="346"/>
      <c r="B1" s="347" t="s">
        <v>526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348" t="s">
        <v>389</v>
      </c>
      <c r="B2" s="348"/>
      <c r="C2" s="349"/>
      <c r="D2" s="349"/>
      <c r="E2" s="137">
        <f>'справка №1-БАЛАНС'!E3</f>
        <v>0</v>
      </c>
      <c r="F2" s="137"/>
      <c r="G2" s="137"/>
      <c r="H2" s="137"/>
      <c r="I2" s="350"/>
      <c r="J2" s="350"/>
      <c r="K2" s="350"/>
      <c r="L2" s="350"/>
      <c r="M2" s="351" t="s">
        <v>3</v>
      </c>
      <c r="N2" s="351"/>
      <c r="O2" s="351"/>
      <c r="P2" s="352">
        <f>'справка №1-БАЛАНС'!H3</f>
        <v>121814067</v>
      </c>
      <c r="Q2" s="352"/>
      <c r="R2" s="139"/>
    </row>
    <row r="3" spans="1:18" ht="15" customHeight="1">
      <c r="A3" s="348" t="s">
        <v>8</v>
      </c>
      <c r="B3" s="348"/>
      <c r="C3" s="353"/>
      <c r="D3" s="353"/>
      <c r="E3" s="279">
        <f>+'справка №1-БАЛАНС'!E5</f>
        <v>42094</v>
      </c>
      <c r="F3" s="279"/>
      <c r="G3" s="279"/>
      <c r="H3" s="354"/>
      <c r="I3" s="354"/>
      <c r="J3" s="354"/>
      <c r="K3" s="354"/>
      <c r="L3" s="354"/>
      <c r="M3" s="355" t="s">
        <v>6</v>
      </c>
      <c r="N3" s="355"/>
      <c r="O3" s="356"/>
      <c r="P3" s="357">
        <f>'справка №1-БАЛАНС'!H4</f>
        <v>0</v>
      </c>
      <c r="Q3" s="357"/>
      <c r="R3" s="141"/>
    </row>
    <row r="4" spans="1:18" ht="12.75" customHeight="1">
      <c r="A4" s="358" t="s">
        <v>527</v>
      </c>
      <c r="B4" s="359"/>
      <c r="C4" s="359"/>
      <c r="D4" s="354"/>
      <c r="E4" s="360"/>
      <c r="F4" s="360"/>
      <c r="G4" s="360"/>
      <c r="H4" s="354"/>
      <c r="I4" s="354"/>
      <c r="J4" s="354"/>
      <c r="K4" s="354"/>
      <c r="L4" s="354"/>
      <c r="M4" s="354"/>
      <c r="N4" s="354"/>
      <c r="O4" s="354"/>
      <c r="P4" s="354"/>
      <c r="Q4" s="361"/>
      <c r="R4" s="361" t="s">
        <v>528</v>
      </c>
    </row>
    <row r="5" spans="1:18" s="364" customFormat="1" ht="30.75" customHeight="1">
      <c r="A5" s="362" t="s">
        <v>468</v>
      </c>
      <c r="B5" s="362"/>
      <c r="C5" s="363" t="s">
        <v>11</v>
      </c>
      <c r="D5" s="362" t="s">
        <v>529</v>
      </c>
      <c r="E5" s="362"/>
      <c r="F5" s="362"/>
      <c r="G5" s="362"/>
      <c r="H5" s="362" t="s">
        <v>530</v>
      </c>
      <c r="I5" s="362"/>
      <c r="J5" s="362" t="s">
        <v>531</v>
      </c>
      <c r="K5" s="362" t="s">
        <v>532</v>
      </c>
      <c r="L5" s="362"/>
      <c r="M5" s="362"/>
      <c r="N5" s="362"/>
      <c r="O5" s="362" t="s">
        <v>530</v>
      </c>
      <c r="P5" s="362"/>
      <c r="Q5" s="362" t="s">
        <v>533</v>
      </c>
      <c r="R5" s="362" t="s">
        <v>534</v>
      </c>
    </row>
    <row r="6" spans="1:18" s="364" customFormat="1" ht="12.75" customHeight="1">
      <c r="A6" s="362"/>
      <c r="B6" s="362"/>
      <c r="C6" s="363"/>
      <c r="D6" s="362" t="s">
        <v>535</v>
      </c>
      <c r="E6" s="362" t="s">
        <v>536</v>
      </c>
      <c r="F6" s="362" t="s">
        <v>537</v>
      </c>
      <c r="G6" s="362" t="s">
        <v>538</v>
      </c>
      <c r="H6" s="362" t="s">
        <v>539</v>
      </c>
      <c r="I6" s="362" t="s">
        <v>540</v>
      </c>
      <c r="J6" s="362"/>
      <c r="K6" s="362" t="s">
        <v>535</v>
      </c>
      <c r="L6" s="362" t="s">
        <v>541</v>
      </c>
      <c r="M6" s="362" t="s">
        <v>542</v>
      </c>
      <c r="N6" s="362" t="s">
        <v>543</v>
      </c>
      <c r="O6" s="362" t="s">
        <v>539</v>
      </c>
      <c r="P6" s="362" t="s">
        <v>540</v>
      </c>
      <c r="Q6" s="362"/>
      <c r="R6" s="362"/>
    </row>
    <row r="7" spans="1:18" s="364" customFormat="1" ht="12.75" customHeight="1">
      <c r="A7" s="365" t="s">
        <v>544</v>
      </c>
      <c r="B7" s="365"/>
      <c r="C7" s="365" t="s">
        <v>18</v>
      </c>
      <c r="D7" s="362">
        <v>1</v>
      </c>
      <c r="E7" s="362">
        <v>2</v>
      </c>
      <c r="F7" s="362">
        <v>3</v>
      </c>
      <c r="G7" s="362">
        <v>4</v>
      </c>
      <c r="H7" s="362">
        <v>5</v>
      </c>
      <c r="I7" s="362">
        <v>6</v>
      </c>
      <c r="J7" s="362">
        <v>7</v>
      </c>
      <c r="K7" s="362">
        <v>8</v>
      </c>
      <c r="L7" s="362">
        <v>9</v>
      </c>
      <c r="M7" s="362">
        <v>10</v>
      </c>
      <c r="N7" s="362">
        <v>11</v>
      </c>
      <c r="O7" s="362">
        <v>12</v>
      </c>
      <c r="P7" s="362">
        <v>13</v>
      </c>
      <c r="Q7" s="362">
        <v>14</v>
      </c>
      <c r="R7" s="362">
        <v>15</v>
      </c>
    </row>
    <row r="8" spans="1:18" ht="24" customHeight="1">
      <c r="A8" s="366" t="s">
        <v>545</v>
      </c>
      <c r="B8" s="367" t="s">
        <v>546</v>
      </c>
      <c r="C8" s="368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</row>
    <row r="9" spans="1:28" ht="12.75" customHeight="1">
      <c r="A9" s="370" t="s">
        <v>547</v>
      </c>
      <c r="B9" s="370" t="s">
        <v>548</v>
      </c>
      <c r="C9" s="371" t="s">
        <v>549</v>
      </c>
      <c r="D9" s="372">
        <v>249</v>
      </c>
      <c r="E9" s="372"/>
      <c r="F9" s="372"/>
      <c r="G9" s="373">
        <f>D9+E9-F9</f>
        <v>249</v>
      </c>
      <c r="H9" s="374"/>
      <c r="I9" s="374"/>
      <c r="J9" s="373">
        <f>G9+H9-I9</f>
        <v>249</v>
      </c>
      <c r="K9" s="374"/>
      <c r="L9" s="374"/>
      <c r="M9" s="374"/>
      <c r="N9" s="373">
        <f>K9+L9-M9</f>
        <v>0</v>
      </c>
      <c r="O9" s="374"/>
      <c r="P9" s="374"/>
      <c r="Q9" s="373">
        <f>N9+O9-P9</f>
        <v>0</v>
      </c>
      <c r="R9" s="373">
        <f>J9-Q9</f>
        <v>249</v>
      </c>
      <c r="S9" s="375"/>
      <c r="T9" s="375"/>
      <c r="U9" s="375"/>
      <c r="V9" s="375"/>
      <c r="W9" s="375"/>
      <c r="X9" s="375"/>
      <c r="Y9" s="375"/>
      <c r="Z9" s="375"/>
      <c r="AA9" s="375"/>
      <c r="AB9" s="375"/>
    </row>
    <row r="10" spans="1:28" ht="12.75" customHeight="1">
      <c r="A10" s="370" t="s">
        <v>550</v>
      </c>
      <c r="B10" s="370" t="s">
        <v>551</v>
      </c>
      <c r="C10" s="371" t="s">
        <v>552</v>
      </c>
      <c r="D10" s="372">
        <v>1151</v>
      </c>
      <c r="E10" s="372"/>
      <c r="F10" s="372"/>
      <c r="G10" s="373">
        <f>D10+E10-F10</f>
        <v>1151</v>
      </c>
      <c r="H10" s="374"/>
      <c r="I10" s="374"/>
      <c r="J10" s="373">
        <f>G10+H10-I10</f>
        <v>1151</v>
      </c>
      <c r="K10" s="374">
        <v>240</v>
      </c>
      <c r="L10" s="374">
        <v>6</v>
      </c>
      <c r="M10" s="374"/>
      <c r="N10" s="373">
        <f>K10+L10-M10</f>
        <v>246</v>
      </c>
      <c r="O10" s="374"/>
      <c r="P10" s="374"/>
      <c r="Q10" s="373">
        <f>N10+O10-P10</f>
        <v>246</v>
      </c>
      <c r="R10" s="373">
        <f>J10-Q10</f>
        <v>905</v>
      </c>
      <c r="S10" s="375"/>
      <c r="T10" s="375"/>
      <c r="U10" s="375"/>
      <c r="V10" s="375"/>
      <c r="W10" s="375"/>
      <c r="X10" s="375"/>
      <c r="Y10" s="375"/>
      <c r="Z10" s="375"/>
      <c r="AA10" s="375"/>
      <c r="AB10" s="375"/>
    </row>
    <row r="11" spans="1:28" ht="12.75" customHeight="1">
      <c r="A11" s="370" t="s">
        <v>553</v>
      </c>
      <c r="B11" s="370" t="s">
        <v>554</v>
      </c>
      <c r="C11" s="371" t="s">
        <v>555</v>
      </c>
      <c r="D11" s="372">
        <v>166</v>
      </c>
      <c r="E11" s="372"/>
      <c r="F11" s="372"/>
      <c r="G11" s="373">
        <f>D11+E11-F11</f>
        <v>166</v>
      </c>
      <c r="H11" s="374"/>
      <c r="I11" s="374"/>
      <c r="J11" s="373">
        <f>G11+H11-I11</f>
        <v>166</v>
      </c>
      <c r="K11" s="374">
        <v>154</v>
      </c>
      <c r="L11" s="374"/>
      <c r="M11" s="374"/>
      <c r="N11" s="373">
        <f>K11+L11-M11</f>
        <v>154</v>
      </c>
      <c r="O11" s="374"/>
      <c r="P11" s="374"/>
      <c r="Q11" s="373">
        <f>N11+O11-P11</f>
        <v>154</v>
      </c>
      <c r="R11" s="373">
        <f>J11-Q11</f>
        <v>12</v>
      </c>
      <c r="S11" s="375"/>
      <c r="T11" s="375"/>
      <c r="U11" s="375"/>
      <c r="V11" s="375"/>
      <c r="W11" s="375"/>
      <c r="X11" s="375"/>
      <c r="Y11" s="375"/>
      <c r="Z11" s="375"/>
      <c r="AA11" s="375"/>
      <c r="AB11" s="375"/>
    </row>
    <row r="12" spans="1:28" ht="12.75" customHeight="1">
      <c r="A12" s="370" t="s">
        <v>556</v>
      </c>
      <c r="B12" s="370" t="s">
        <v>557</v>
      </c>
      <c r="C12" s="371" t="s">
        <v>558</v>
      </c>
      <c r="D12" s="372">
        <v>2</v>
      </c>
      <c r="E12" s="372"/>
      <c r="F12" s="372"/>
      <c r="G12" s="373">
        <f>D12+E12-F12</f>
        <v>2</v>
      </c>
      <c r="H12" s="374"/>
      <c r="I12" s="374"/>
      <c r="J12" s="373">
        <f>G12+H12-I12</f>
        <v>2</v>
      </c>
      <c r="K12" s="374">
        <v>1</v>
      </c>
      <c r="L12" s="374"/>
      <c r="M12" s="374"/>
      <c r="N12" s="373">
        <f>K12+L12-M12</f>
        <v>1</v>
      </c>
      <c r="O12" s="374"/>
      <c r="P12" s="374"/>
      <c r="Q12" s="373">
        <f>N12+O12-P12</f>
        <v>1</v>
      </c>
      <c r="R12" s="373">
        <f>J12-Q12</f>
        <v>1</v>
      </c>
      <c r="S12" s="375"/>
      <c r="T12" s="375"/>
      <c r="U12" s="375"/>
      <c r="V12" s="375"/>
      <c r="W12" s="375"/>
      <c r="X12" s="375"/>
      <c r="Y12" s="375"/>
      <c r="Z12" s="375"/>
      <c r="AA12" s="375"/>
      <c r="AB12" s="375"/>
    </row>
    <row r="13" spans="1:28" ht="12.75" customHeight="1">
      <c r="A13" s="370" t="s">
        <v>559</v>
      </c>
      <c r="B13" s="370" t="s">
        <v>560</v>
      </c>
      <c r="C13" s="371" t="s">
        <v>561</v>
      </c>
      <c r="D13" s="372"/>
      <c r="E13" s="372"/>
      <c r="F13" s="372"/>
      <c r="G13" s="373">
        <f>D13+E13-F13</f>
        <v>0</v>
      </c>
      <c r="H13" s="374"/>
      <c r="I13" s="374"/>
      <c r="J13" s="373">
        <f>G13+H13-I13</f>
        <v>0</v>
      </c>
      <c r="K13" s="374"/>
      <c r="L13" s="374"/>
      <c r="M13" s="374"/>
      <c r="N13" s="373">
        <f>K13+L13-M13</f>
        <v>0</v>
      </c>
      <c r="O13" s="374"/>
      <c r="P13" s="374"/>
      <c r="Q13" s="373">
        <f>N13+O13-P13</f>
        <v>0</v>
      </c>
      <c r="R13" s="373">
        <f>J13-Q13</f>
        <v>0</v>
      </c>
      <c r="S13" s="375"/>
      <c r="T13" s="375"/>
      <c r="U13" s="375"/>
      <c r="V13" s="375"/>
      <c r="W13" s="375"/>
      <c r="X13" s="375"/>
      <c r="Y13" s="375"/>
      <c r="Z13" s="375"/>
      <c r="AA13" s="375"/>
      <c r="AB13" s="375"/>
    </row>
    <row r="14" spans="1:28" ht="12.75" customHeight="1">
      <c r="A14" s="370" t="s">
        <v>562</v>
      </c>
      <c r="B14" s="370" t="s">
        <v>563</v>
      </c>
      <c r="C14" s="371" t="s">
        <v>564</v>
      </c>
      <c r="D14" s="372">
        <v>60</v>
      </c>
      <c r="E14" s="372"/>
      <c r="F14" s="372"/>
      <c r="G14" s="373">
        <f>D14+E14-F14</f>
        <v>60</v>
      </c>
      <c r="H14" s="374"/>
      <c r="I14" s="374"/>
      <c r="J14" s="373">
        <f>G14+H14-I14</f>
        <v>60</v>
      </c>
      <c r="K14" s="374">
        <v>39</v>
      </c>
      <c r="L14" s="374">
        <v>2</v>
      </c>
      <c r="M14" s="374"/>
      <c r="N14" s="373">
        <f>K14+L14-M14</f>
        <v>41</v>
      </c>
      <c r="O14" s="374"/>
      <c r="P14" s="374"/>
      <c r="Q14" s="373">
        <f>N14+O14-P14</f>
        <v>41</v>
      </c>
      <c r="R14" s="373">
        <f>J14-Q14</f>
        <v>19</v>
      </c>
      <c r="S14" s="375"/>
      <c r="T14" s="375"/>
      <c r="U14" s="375"/>
      <c r="V14" s="375"/>
      <c r="W14" s="375"/>
      <c r="X14" s="375"/>
      <c r="Y14" s="375"/>
      <c r="Z14" s="375"/>
      <c r="AA14" s="375"/>
      <c r="AB14" s="375"/>
    </row>
    <row r="15" spans="1:28" s="382" customFormat="1" ht="12.75" customHeight="1">
      <c r="A15" s="376" t="s">
        <v>565</v>
      </c>
      <c r="B15" s="377" t="s">
        <v>566</v>
      </c>
      <c r="C15" s="378" t="s">
        <v>567</v>
      </c>
      <c r="D15" s="379">
        <v>436</v>
      </c>
      <c r="E15" s="379"/>
      <c r="F15" s="379"/>
      <c r="G15" s="373">
        <f>D15+E15-F15</f>
        <v>436</v>
      </c>
      <c r="H15" s="380"/>
      <c r="I15" s="380"/>
      <c r="J15" s="373">
        <f>G15+H15-I15</f>
        <v>436</v>
      </c>
      <c r="K15" s="380"/>
      <c r="L15" s="380"/>
      <c r="M15" s="380"/>
      <c r="N15" s="373">
        <f>K15+L15-M15</f>
        <v>0</v>
      </c>
      <c r="O15" s="380"/>
      <c r="P15" s="380"/>
      <c r="Q15" s="373">
        <f>N15+O15-P15</f>
        <v>0</v>
      </c>
      <c r="R15" s="373">
        <f>J15-Q15</f>
        <v>436</v>
      </c>
      <c r="S15" s="381"/>
      <c r="T15" s="381"/>
      <c r="U15" s="381"/>
      <c r="V15" s="381"/>
      <c r="W15" s="381"/>
      <c r="X15" s="381"/>
      <c r="Y15" s="381"/>
      <c r="Z15" s="381"/>
      <c r="AA15" s="381"/>
      <c r="AB15" s="381"/>
    </row>
    <row r="16" spans="1:28" ht="12.75" customHeight="1">
      <c r="A16" s="370" t="s">
        <v>568</v>
      </c>
      <c r="B16" s="383" t="s">
        <v>569</v>
      </c>
      <c r="C16" s="371" t="s">
        <v>570</v>
      </c>
      <c r="D16" s="372"/>
      <c r="E16" s="372"/>
      <c r="F16" s="372"/>
      <c r="G16" s="373">
        <f>D16+E16-F16</f>
        <v>0</v>
      </c>
      <c r="H16" s="374"/>
      <c r="I16" s="374"/>
      <c r="J16" s="373">
        <f>G16+H16-I16</f>
        <v>0</v>
      </c>
      <c r="K16" s="374"/>
      <c r="L16" s="374"/>
      <c r="M16" s="374"/>
      <c r="N16" s="373">
        <f>K16+L16-M16</f>
        <v>0</v>
      </c>
      <c r="O16" s="374"/>
      <c r="P16" s="374"/>
      <c r="Q16" s="373">
        <f>N16+O16-P16</f>
        <v>0</v>
      </c>
      <c r="R16" s="373">
        <f>J16-Q16</f>
        <v>0</v>
      </c>
      <c r="S16" s="375"/>
      <c r="T16" s="375"/>
      <c r="U16" s="375"/>
      <c r="V16" s="375"/>
      <c r="W16" s="375"/>
      <c r="X16" s="375"/>
      <c r="Y16" s="375"/>
      <c r="Z16" s="375"/>
      <c r="AA16" s="375"/>
      <c r="AB16" s="375"/>
    </row>
    <row r="17" spans="1:28" ht="12.75" customHeight="1">
      <c r="A17" s="370"/>
      <c r="B17" s="384" t="s">
        <v>571</v>
      </c>
      <c r="C17" s="385" t="s">
        <v>572</v>
      </c>
      <c r="D17" s="386">
        <f>SUM(D9:D16)</f>
        <v>2064</v>
      </c>
      <c r="E17" s="386">
        <f>SUM(E9:E16)</f>
        <v>0</v>
      </c>
      <c r="F17" s="386">
        <f>SUM(F9:F16)</f>
        <v>0</v>
      </c>
      <c r="G17" s="373">
        <f>D17+E17-F17</f>
        <v>2064</v>
      </c>
      <c r="H17" s="387">
        <f>SUM(H9:H16)</f>
        <v>0</v>
      </c>
      <c r="I17" s="387">
        <f>SUM(I9:I16)</f>
        <v>0</v>
      </c>
      <c r="J17" s="373">
        <f>G17+H17-I17</f>
        <v>2064</v>
      </c>
      <c r="K17" s="387">
        <f>SUM(K9:K16)</f>
        <v>434</v>
      </c>
      <c r="L17" s="387">
        <f>SUM(L9:L16)</f>
        <v>8</v>
      </c>
      <c r="M17" s="387">
        <f>SUM(M9:M16)</f>
        <v>0</v>
      </c>
      <c r="N17" s="373">
        <f>K17+L17-M17</f>
        <v>442</v>
      </c>
      <c r="O17" s="387">
        <f>SUM(O9:O16)</f>
        <v>0</v>
      </c>
      <c r="P17" s="387">
        <f>SUM(P9:P16)</f>
        <v>0</v>
      </c>
      <c r="Q17" s="373">
        <f>N17+O17-P17</f>
        <v>442</v>
      </c>
      <c r="R17" s="373">
        <f>J17-Q17</f>
        <v>1622</v>
      </c>
      <c r="S17" s="375"/>
      <c r="T17" s="375"/>
      <c r="U17" s="375"/>
      <c r="V17" s="375"/>
      <c r="W17" s="375"/>
      <c r="X17" s="375"/>
      <c r="Y17" s="375"/>
      <c r="Z17" s="375"/>
      <c r="AA17" s="375"/>
      <c r="AB17" s="375"/>
    </row>
    <row r="18" spans="1:28" ht="12.75" customHeight="1">
      <c r="A18" s="388" t="s">
        <v>573</v>
      </c>
      <c r="B18" s="389" t="s">
        <v>574</v>
      </c>
      <c r="C18" s="385" t="s">
        <v>575</v>
      </c>
      <c r="D18" s="390"/>
      <c r="E18" s="390"/>
      <c r="F18" s="390"/>
      <c r="G18" s="373">
        <f>D18+E18-F18</f>
        <v>0</v>
      </c>
      <c r="H18" s="391"/>
      <c r="I18" s="391"/>
      <c r="J18" s="373">
        <f>G18+H18-I18</f>
        <v>0</v>
      </c>
      <c r="K18" s="391"/>
      <c r="L18" s="391"/>
      <c r="M18" s="391"/>
      <c r="N18" s="373">
        <f>K18+L18-M18</f>
        <v>0</v>
      </c>
      <c r="O18" s="391"/>
      <c r="P18" s="391"/>
      <c r="Q18" s="373">
        <f>N18+O18-P18</f>
        <v>0</v>
      </c>
      <c r="R18" s="373">
        <f>J18-Q18</f>
        <v>0</v>
      </c>
      <c r="S18" s="375"/>
      <c r="T18" s="375"/>
      <c r="U18" s="375"/>
      <c r="V18" s="375"/>
      <c r="W18" s="375"/>
      <c r="X18" s="375"/>
      <c r="Y18" s="375"/>
      <c r="Z18" s="375"/>
      <c r="AA18" s="375"/>
      <c r="AB18" s="375"/>
    </row>
    <row r="19" spans="1:28" ht="12" customHeight="1">
      <c r="A19" s="367" t="s">
        <v>576</v>
      </c>
      <c r="B19" s="389" t="s">
        <v>577</v>
      </c>
      <c r="C19" s="385" t="s">
        <v>578</v>
      </c>
      <c r="D19" s="390"/>
      <c r="E19" s="390"/>
      <c r="F19" s="390"/>
      <c r="G19" s="373">
        <f>D19+E19-F19</f>
        <v>0</v>
      </c>
      <c r="H19" s="391"/>
      <c r="I19" s="391"/>
      <c r="J19" s="373">
        <f>G19+H19-I19</f>
        <v>0</v>
      </c>
      <c r="K19" s="391"/>
      <c r="L19" s="391"/>
      <c r="M19" s="391"/>
      <c r="N19" s="373">
        <f>K19+L19-M19</f>
        <v>0</v>
      </c>
      <c r="O19" s="391"/>
      <c r="P19" s="391"/>
      <c r="Q19" s="373">
        <f>N19+O19-P19</f>
        <v>0</v>
      </c>
      <c r="R19" s="373">
        <f>J19-Q19</f>
        <v>0</v>
      </c>
      <c r="S19" s="375"/>
      <c r="T19" s="375"/>
      <c r="U19" s="375"/>
      <c r="V19" s="375"/>
      <c r="W19" s="375"/>
      <c r="X19" s="375"/>
      <c r="Y19" s="375"/>
      <c r="Z19" s="375"/>
      <c r="AA19" s="375"/>
      <c r="AB19" s="375"/>
    </row>
    <row r="20" spans="1:28" ht="12" customHeight="1">
      <c r="A20" s="392" t="s">
        <v>579</v>
      </c>
      <c r="B20" s="367" t="s">
        <v>580</v>
      </c>
      <c r="C20" s="371"/>
      <c r="D20" s="393"/>
      <c r="E20" s="393"/>
      <c r="F20" s="393"/>
      <c r="G20" s="373">
        <f>D20+E20-F20</f>
        <v>0</v>
      </c>
      <c r="H20" s="394"/>
      <c r="I20" s="394"/>
      <c r="J20" s="373">
        <f>G20+H20-I20</f>
        <v>0</v>
      </c>
      <c r="K20" s="394"/>
      <c r="L20" s="394"/>
      <c r="M20" s="394"/>
      <c r="N20" s="373">
        <f>K20+L20-M20</f>
        <v>0</v>
      </c>
      <c r="O20" s="394"/>
      <c r="P20" s="394"/>
      <c r="Q20" s="373">
        <f>N20+O20-P20</f>
        <v>0</v>
      </c>
      <c r="R20" s="373">
        <f>J20-Q20</f>
        <v>0</v>
      </c>
      <c r="S20" s="375"/>
      <c r="T20" s="375"/>
      <c r="U20" s="375"/>
      <c r="V20" s="375"/>
      <c r="W20" s="375"/>
      <c r="X20" s="375"/>
      <c r="Y20" s="375"/>
      <c r="Z20" s="375"/>
      <c r="AA20" s="375"/>
      <c r="AB20" s="375"/>
    </row>
    <row r="21" spans="1:28" ht="12.75" customHeight="1">
      <c r="A21" s="370" t="s">
        <v>547</v>
      </c>
      <c r="B21" s="370" t="s">
        <v>581</v>
      </c>
      <c r="C21" s="371" t="s">
        <v>582</v>
      </c>
      <c r="D21" s="372">
        <v>1699</v>
      </c>
      <c r="E21" s="372"/>
      <c r="F21" s="372"/>
      <c r="G21" s="373">
        <f>D21+E21-F21</f>
        <v>1699</v>
      </c>
      <c r="H21" s="374"/>
      <c r="I21" s="374"/>
      <c r="J21" s="373">
        <f>G21+H21-I21</f>
        <v>1699</v>
      </c>
      <c r="K21" s="374">
        <v>565</v>
      </c>
      <c r="L21" s="374">
        <v>9</v>
      </c>
      <c r="M21" s="374"/>
      <c r="N21" s="373">
        <f>K21+L21-M21</f>
        <v>574</v>
      </c>
      <c r="O21" s="374"/>
      <c r="P21" s="374"/>
      <c r="Q21" s="373">
        <f>N21+O21-P21</f>
        <v>574</v>
      </c>
      <c r="R21" s="373">
        <f>J21-Q21</f>
        <v>1125</v>
      </c>
      <c r="S21" s="375"/>
      <c r="T21" s="375"/>
      <c r="U21" s="375"/>
      <c r="V21" s="375"/>
      <c r="W21" s="375"/>
      <c r="X21" s="375"/>
      <c r="Y21" s="375"/>
      <c r="Z21" s="375"/>
      <c r="AA21" s="375"/>
      <c r="AB21" s="375"/>
    </row>
    <row r="22" spans="1:28" ht="12.75" customHeight="1">
      <c r="A22" s="370" t="s">
        <v>550</v>
      </c>
      <c r="B22" s="370" t="s">
        <v>583</v>
      </c>
      <c r="C22" s="371" t="s">
        <v>584</v>
      </c>
      <c r="D22" s="372">
        <v>8</v>
      </c>
      <c r="E22" s="372"/>
      <c r="F22" s="372"/>
      <c r="G22" s="373">
        <f>D22+E22-F22</f>
        <v>8</v>
      </c>
      <c r="H22" s="374"/>
      <c r="I22" s="374"/>
      <c r="J22" s="373">
        <f>G22+H22-I22</f>
        <v>8</v>
      </c>
      <c r="K22" s="374">
        <v>7</v>
      </c>
      <c r="L22" s="374"/>
      <c r="M22" s="374"/>
      <c r="N22" s="373">
        <f>K22+L22-M22</f>
        <v>7</v>
      </c>
      <c r="O22" s="374"/>
      <c r="P22" s="374"/>
      <c r="Q22" s="373">
        <f>N22+O22-P22</f>
        <v>7</v>
      </c>
      <c r="R22" s="373">
        <f>J22-Q22</f>
        <v>1</v>
      </c>
      <c r="S22" s="375"/>
      <c r="T22" s="375"/>
      <c r="U22" s="375"/>
      <c r="V22" s="375"/>
      <c r="W22" s="375"/>
      <c r="X22" s="375"/>
      <c r="Y22" s="375"/>
      <c r="Z22" s="375"/>
      <c r="AA22" s="375"/>
      <c r="AB22" s="375"/>
    </row>
    <row r="23" spans="1:28" ht="12.75" customHeight="1">
      <c r="A23" s="377" t="s">
        <v>553</v>
      </c>
      <c r="B23" s="377" t="s">
        <v>585</v>
      </c>
      <c r="C23" s="371" t="s">
        <v>586</v>
      </c>
      <c r="D23" s="372"/>
      <c r="E23" s="372"/>
      <c r="F23" s="372"/>
      <c r="G23" s="373">
        <f>D23+E23-F23</f>
        <v>0</v>
      </c>
      <c r="H23" s="374"/>
      <c r="I23" s="374"/>
      <c r="J23" s="373">
        <f>G23+H23-I23</f>
        <v>0</v>
      </c>
      <c r="K23" s="374"/>
      <c r="L23" s="374"/>
      <c r="M23" s="374"/>
      <c r="N23" s="373">
        <f>K23+L23-M23</f>
        <v>0</v>
      </c>
      <c r="O23" s="374"/>
      <c r="P23" s="374"/>
      <c r="Q23" s="373">
        <f>N23+O23-P23</f>
        <v>0</v>
      </c>
      <c r="R23" s="373">
        <f>J23-Q23</f>
        <v>0</v>
      </c>
      <c r="S23" s="375"/>
      <c r="T23" s="375"/>
      <c r="U23" s="375"/>
      <c r="V23" s="375"/>
      <c r="W23" s="375"/>
      <c r="X23" s="375"/>
      <c r="Y23" s="375"/>
      <c r="Z23" s="375"/>
      <c r="AA23" s="375"/>
      <c r="AB23" s="375"/>
    </row>
    <row r="24" spans="1:28" ht="12.75" customHeight="1">
      <c r="A24" s="370" t="s">
        <v>556</v>
      </c>
      <c r="B24" s="395" t="s">
        <v>569</v>
      </c>
      <c r="C24" s="371" t="s">
        <v>587</v>
      </c>
      <c r="D24" s="372">
        <v>33</v>
      </c>
      <c r="E24" s="372"/>
      <c r="F24" s="372"/>
      <c r="G24" s="373">
        <f>D24+E24-F24</f>
        <v>33</v>
      </c>
      <c r="H24" s="374"/>
      <c r="I24" s="374"/>
      <c r="J24" s="373">
        <f>G24+H24-I24</f>
        <v>33</v>
      </c>
      <c r="K24" s="374">
        <v>22</v>
      </c>
      <c r="L24" s="374"/>
      <c r="M24" s="374"/>
      <c r="N24" s="373">
        <f>K24+L24-M24</f>
        <v>22</v>
      </c>
      <c r="O24" s="374"/>
      <c r="P24" s="374"/>
      <c r="Q24" s="373">
        <f>N24+O24-P24</f>
        <v>22</v>
      </c>
      <c r="R24" s="373">
        <f>J24-Q24</f>
        <v>11</v>
      </c>
      <c r="S24" s="375"/>
      <c r="T24" s="375"/>
      <c r="U24" s="375"/>
      <c r="V24" s="375"/>
      <c r="W24" s="375"/>
      <c r="X24" s="375"/>
      <c r="Y24" s="375"/>
      <c r="Z24" s="375"/>
      <c r="AA24" s="375"/>
      <c r="AB24" s="375"/>
    </row>
    <row r="25" spans="1:28" ht="12.75" customHeight="1">
      <c r="A25" s="370"/>
      <c r="B25" s="384" t="s">
        <v>588</v>
      </c>
      <c r="C25" s="396" t="s">
        <v>589</v>
      </c>
      <c r="D25" s="397">
        <f>SUM(D21:D24)</f>
        <v>1740</v>
      </c>
      <c r="E25" s="397">
        <f>SUM(E21:E24)</f>
        <v>0</v>
      </c>
      <c r="F25" s="397">
        <f>SUM(F21:F24)</f>
        <v>0</v>
      </c>
      <c r="G25" s="398">
        <f>D25+E25-F25</f>
        <v>1740</v>
      </c>
      <c r="H25" s="399">
        <f>SUM(H21:H24)</f>
        <v>0</v>
      </c>
      <c r="I25" s="399">
        <f>SUM(I21:I24)</f>
        <v>0</v>
      </c>
      <c r="J25" s="398">
        <f>G25+H25-I25</f>
        <v>1740</v>
      </c>
      <c r="K25" s="399">
        <f>SUM(K21:K24)</f>
        <v>594</v>
      </c>
      <c r="L25" s="399">
        <f>SUM(L21:L24)</f>
        <v>9</v>
      </c>
      <c r="M25" s="399">
        <f>SUM(M21:M24)</f>
        <v>0</v>
      </c>
      <c r="N25" s="398">
        <f>K25+L25-M25</f>
        <v>603</v>
      </c>
      <c r="O25" s="399">
        <f>SUM(O21:O24)</f>
        <v>0</v>
      </c>
      <c r="P25" s="399">
        <f>SUM(P21:P24)</f>
        <v>0</v>
      </c>
      <c r="Q25" s="398">
        <f>N25+O25-P25</f>
        <v>603</v>
      </c>
      <c r="R25" s="398">
        <f>J25-Q25</f>
        <v>1137</v>
      </c>
      <c r="S25" s="375"/>
      <c r="T25" s="375"/>
      <c r="U25" s="375"/>
      <c r="V25" s="375"/>
      <c r="W25" s="375"/>
      <c r="X25" s="375"/>
      <c r="Y25" s="375"/>
      <c r="Z25" s="375"/>
      <c r="AA25" s="375"/>
      <c r="AB25" s="375"/>
    </row>
    <row r="26" spans="1:18" ht="24" customHeight="1">
      <c r="A26" s="392" t="s">
        <v>590</v>
      </c>
      <c r="B26" s="400" t="s">
        <v>591</v>
      </c>
      <c r="C26" s="401"/>
      <c r="D26" s="402"/>
      <c r="E26" s="402"/>
      <c r="F26" s="402"/>
      <c r="G26" s="403"/>
      <c r="H26" s="404"/>
      <c r="I26" s="404"/>
      <c r="J26" s="403"/>
      <c r="K26" s="404"/>
      <c r="L26" s="404"/>
      <c r="M26" s="404"/>
      <c r="N26" s="403"/>
      <c r="O26" s="404"/>
      <c r="P26" s="404"/>
      <c r="Q26" s="403"/>
      <c r="R26" s="405"/>
    </row>
    <row r="27" spans="1:28" ht="12.75" customHeight="1">
      <c r="A27" s="370" t="s">
        <v>547</v>
      </c>
      <c r="B27" s="406" t="s">
        <v>592</v>
      </c>
      <c r="C27" s="407" t="s">
        <v>593</v>
      </c>
      <c r="D27" s="408">
        <f>SUM(D28:D31)</f>
        <v>460</v>
      </c>
      <c r="E27" s="408">
        <f>SUM(E28:E31)</f>
        <v>0</v>
      </c>
      <c r="F27" s="408">
        <f>SUM(F28:F31)</f>
        <v>0</v>
      </c>
      <c r="G27" s="409">
        <f>D27+E27-F27</f>
        <v>460</v>
      </c>
      <c r="H27" s="410">
        <f>SUM(H28:H31)</f>
        <v>0</v>
      </c>
      <c r="I27" s="410">
        <f>SUM(I28:I31)</f>
        <v>0</v>
      </c>
      <c r="J27" s="409">
        <f>G27+H27-I27</f>
        <v>460</v>
      </c>
      <c r="K27" s="410">
        <f>SUM(K28:K31)</f>
        <v>0</v>
      </c>
      <c r="L27" s="410">
        <f>SUM(L28:L31)</f>
        <v>0</v>
      </c>
      <c r="M27" s="410">
        <f>SUM(M28:M31)</f>
        <v>0</v>
      </c>
      <c r="N27" s="409">
        <f>K27+L27-M27</f>
        <v>0</v>
      </c>
      <c r="O27" s="410">
        <f>SUM(O28:O31)</f>
        <v>0</v>
      </c>
      <c r="P27" s="410">
        <f>SUM(P28:P31)</f>
        <v>0</v>
      </c>
      <c r="Q27" s="409">
        <f>N27+O27-P27</f>
        <v>0</v>
      </c>
      <c r="R27" s="409">
        <f>J27-Q27</f>
        <v>460</v>
      </c>
      <c r="S27" s="375"/>
      <c r="T27" s="375"/>
      <c r="U27" s="375"/>
      <c r="V27" s="375"/>
      <c r="W27" s="375"/>
      <c r="X27" s="375"/>
      <c r="Y27" s="375"/>
      <c r="Z27" s="375"/>
      <c r="AA27" s="375"/>
      <c r="AB27" s="375"/>
    </row>
    <row r="28" spans="1:28" ht="12.75" customHeight="1">
      <c r="A28" s="370"/>
      <c r="B28" s="370" t="s">
        <v>110</v>
      </c>
      <c r="C28" s="371" t="s">
        <v>594</v>
      </c>
      <c r="D28" s="372">
        <v>427</v>
      </c>
      <c r="E28" s="372"/>
      <c r="F28" s="372"/>
      <c r="G28" s="373">
        <f>D28+E28-F28</f>
        <v>427</v>
      </c>
      <c r="H28" s="374"/>
      <c r="I28" s="374"/>
      <c r="J28" s="373">
        <f>G28+H28-I28</f>
        <v>427</v>
      </c>
      <c r="K28" s="411"/>
      <c r="L28" s="411"/>
      <c r="M28" s="411"/>
      <c r="N28" s="373">
        <f>K28+L28-M28</f>
        <v>0</v>
      </c>
      <c r="O28" s="411"/>
      <c r="P28" s="411"/>
      <c r="Q28" s="373">
        <f>N28+O28-P28</f>
        <v>0</v>
      </c>
      <c r="R28" s="373">
        <f>J28-Q28</f>
        <v>427</v>
      </c>
      <c r="S28" s="375"/>
      <c r="T28" s="375"/>
      <c r="U28" s="375"/>
      <c r="V28" s="375"/>
      <c r="W28" s="375"/>
      <c r="X28" s="375"/>
      <c r="Y28" s="375"/>
      <c r="Z28" s="375"/>
      <c r="AA28" s="375"/>
      <c r="AB28" s="375"/>
    </row>
    <row r="29" spans="1:28" ht="12.75" customHeight="1">
      <c r="A29" s="370"/>
      <c r="B29" s="370" t="s">
        <v>112</v>
      </c>
      <c r="C29" s="371" t="s">
        <v>595</v>
      </c>
      <c r="D29" s="372">
        <v>0</v>
      </c>
      <c r="E29" s="372"/>
      <c r="F29" s="372"/>
      <c r="G29" s="373">
        <f>D29+E29-F29</f>
        <v>0</v>
      </c>
      <c r="H29" s="411"/>
      <c r="I29" s="411"/>
      <c r="J29" s="373">
        <f>G29+H29-I29</f>
        <v>0</v>
      </c>
      <c r="K29" s="411"/>
      <c r="L29" s="411"/>
      <c r="M29" s="411"/>
      <c r="N29" s="373">
        <f>K29+L29-M29</f>
        <v>0</v>
      </c>
      <c r="O29" s="411"/>
      <c r="P29" s="411"/>
      <c r="Q29" s="373">
        <f>N29+O29-P29</f>
        <v>0</v>
      </c>
      <c r="R29" s="373">
        <f>J29-Q29</f>
        <v>0</v>
      </c>
      <c r="S29" s="375"/>
      <c r="T29" s="375"/>
      <c r="U29" s="375"/>
      <c r="V29" s="375"/>
      <c r="W29" s="375"/>
      <c r="X29" s="375"/>
      <c r="Y29" s="375"/>
      <c r="Z29" s="375"/>
      <c r="AA29" s="375"/>
      <c r="AB29" s="375"/>
    </row>
    <row r="30" spans="1:28" ht="12.75" customHeight="1">
      <c r="A30" s="370"/>
      <c r="B30" s="370" t="s">
        <v>116</v>
      </c>
      <c r="C30" s="371" t="s">
        <v>596</v>
      </c>
      <c r="D30" s="372">
        <v>32</v>
      </c>
      <c r="E30" s="372"/>
      <c r="F30" s="372"/>
      <c r="G30" s="373">
        <f>D30+E30-F30</f>
        <v>32</v>
      </c>
      <c r="H30" s="411"/>
      <c r="I30" s="411"/>
      <c r="J30" s="373">
        <f>G30+H30-I30</f>
        <v>32</v>
      </c>
      <c r="K30" s="411"/>
      <c r="L30" s="411"/>
      <c r="M30" s="411"/>
      <c r="N30" s="373">
        <f>K30+L30-M30</f>
        <v>0</v>
      </c>
      <c r="O30" s="411"/>
      <c r="P30" s="411"/>
      <c r="Q30" s="373">
        <f>N30+O30-P30</f>
        <v>0</v>
      </c>
      <c r="R30" s="373">
        <f>J30-Q30</f>
        <v>32</v>
      </c>
      <c r="S30" s="375"/>
      <c r="T30" s="375"/>
      <c r="U30" s="375"/>
      <c r="V30" s="375"/>
      <c r="W30" s="375"/>
      <c r="X30" s="375"/>
      <c r="Y30" s="375"/>
      <c r="Z30" s="375"/>
      <c r="AA30" s="375"/>
      <c r="AB30" s="375"/>
    </row>
    <row r="31" spans="1:28" ht="12.75" customHeight="1">
      <c r="A31" s="370"/>
      <c r="B31" s="370" t="s">
        <v>118</v>
      </c>
      <c r="C31" s="371" t="s">
        <v>597</v>
      </c>
      <c r="D31" s="372">
        <v>1</v>
      </c>
      <c r="E31" s="372"/>
      <c r="F31" s="372"/>
      <c r="G31" s="373">
        <f>D31+E31-F31</f>
        <v>1</v>
      </c>
      <c r="H31" s="411"/>
      <c r="I31" s="411"/>
      <c r="J31" s="373">
        <f>G31+H31-I31</f>
        <v>1</v>
      </c>
      <c r="K31" s="411"/>
      <c r="L31" s="411"/>
      <c r="M31" s="411"/>
      <c r="N31" s="373">
        <f>K31+L31-M31</f>
        <v>0</v>
      </c>
      <c r="O31" s="411"/>
      <c r="P31" s="411"/>
      <c r="Q31" s="373">
        <f>N31+O31-P31</f>
        <v>0</v>
      </c>
      <c r="R31" s="373">
        <f>J31-Q31</f>
        <v>1</v>
      </c>
      <c r="S31" s="375"/>
      <c r="T31" s="375"/>
      <c r="U31" s="375"/>
      <c r="V31" s="375"/>
      <c r="W31" s="375"/>
      <c r="X31" s="375"/>
      <c r="Y31" s="375"/>
      <c r="Z31" s="375"/>
      <c r="AA31" s="375"/>
      <c r="AB31" s="375"/>
    </row>
    <row r="32" spans="1:28" ht="12.75" customHeight="1">
      <c r="A32" s="370" t="s">
        <v>550</v>
      </c>
      <c r="B32" s="406" t="s">
        <v>598</v>
      </c>
      <c r="C32" s="371" t="s">
        <v>599</v>
      </c>
      <c r="D32" s="383">
        <f>SUM(D33:D36)</f>
        <v>0</v>
      </c>
      <c r="E32" s="383">
        <f>SUM(E33:E36)</f>
        <v>0</v>
      </c>
      <c r="F32" s="383">
        <f>SUM(F33:F36)</f>
        <v>0</v>
      </c>
      <c r="G32" s="373">
        <f>D32+E32-F32</f>
        <v>0</v>
      </c>
      <c r="H32" s="412">
        <f>SUM(H33:H36)</f>
        <v>0</v>
      </c>
      <c r="I32" s="412">
        <f>SUM(I33:I36)</f>
        <v>0</v>
      </c>
      <c r="J32" s="373">
        <f>G32+H32-I32</f>
        <v>0</v>
      </c>
      <c r="K32" s="412">
        <f>SUM(K33:K36)</f>
        <v>0</v>
      </c>
      <c r="L32" s="412">
        <f>SUM(L33:L36)</f>
        <v>0</v>
      </c>
      <c r="M32" s="412">
        <f>SUM(M33:M36)</f>
        <v>0</v>
      </c>
      <c r="N32" s="373">
        <f>K32+L32-M32</f>
        <v>0</v>
      </c>
      <c r="O32" s="412">
        <f>SUM(O33:O36)</f>
        <v>0</v>
      </c>
      <c r="P32" s="412">
        <f>SUM(P33:P36)</f>
        <v>0</v>
      </c>
      <c r="Q32" s="373">
        <f>N32+O32-P32</f>
        <v>0</v>
      </c>
      <c r="R32" s="373">
        <f>J32-Q32</f>
        <v>0</v>
      </c>
      <c r="S32" s="375"/>
      <c r="T32" s="375"/>
      <c r="U32" s="375"/>
      <c r="V32" s="375"/>
      <c r="W32" s="375"/>
      <c r="X32" s="375"/>
      <c r="Y32" s="375"/>
      <c r="Z32" s="375"/>
      <c r="AA32" s="375"/>
      <c r="AB32" s="375"/>
    </row>
    <row r="33" spans="1:28" ht="12.75" customHeight="1">
      <c r="A33" s="370"/>
      <c r="B33" s="413" t="s">
        <v>124</v>
      </c>
      <c r="C33" s="371" t="s">
        <v>600</v>
      </c>
      <c r="D33" s="372"/>
      <c r="E33" s="372"/>
      <c r="F33" s="372"/>
      <c r="G33" s="373">
        <f>D33+E33-F33</f>
        <v>0</v>
      </c>
      <c r="H33" s="411"/>
      <c r="I33" s="411"/>
      <c r="J33" s="373">
        <f>G33+H33-I33</f>
        <v>0</v>
      </c>
      <c r="K33" s="411"/>
      <c r="L33" s="411"/>
      <c r="M33" s="411"/>
      <c r="N33" s="373">
        <f>K33+L33-M33</f>
        <v>0</v>
      </c>
      <c r="O33" s="411"/>
      <c r="P33" s="411"/>
      <c r="Q33" s="373">
        <f>N33+O33-P33</f>
        <v>0</v>
      </c>
      <c r="R33" s="373">
        <f>J33-Q33</f>
        <v>0</v>
      </c>
      <c r="S33" s="375"/>
      <c r="T33" s="375"/>
      <c r="U33" s="375"/>
      <c r="V33" s="375"/>
      <c r="W33" s="375"/>
      <c r="X33" s="375"/>
      <c r="Y33" s="375"/>
      <c r="Z33" s="375"/>
      <c r="AA33" s="375"/>
      <c r="AB33" s="375"/>
    </row>
    <row r="34" spans="1:28" ht="12.75" customHeight="1">
      <c r="A34" s="370"/>
      <c r="B34" s="413" t="s">
        <v>601</v>
      </c>
      <c r="C34" s="371" t="s">
        <v>602</v>
      </c>
      <c r="D34" s="372"/>
      <c r="E34" s="372"/>
      <c r="F34" s="372"/>
      <c r="G34" s="373">
        <f>D34+E34-F34</f>
        <v>0</v>
      </c>
      <c r="H34" s="411"/>
      <c r="I34" s="411"/>
      <c r="J34" s="373">
        <f>G34+H34-I34</f>
        <v>0</v>
      </c>
      <c r="K34" s="411"/>
      <c r="L34" s="411"/>
      <c r="M34" s="411"/>
      <c r="N34" s="373">
        <f>K34+L34-M34</f>
        <v>0</v>
      </c>
      <c r="O34" s="411"/>
      <c r="P34" s="411"/>
      <c r="Q34" s="373">
        <f>N34+O34-P34</f>
        <v>0</v>
      </c>
      <c r="R34" s="373">
        <f>J34-Q34</f>
        <v>0</v>
      </c>
      <c r="S34" s="375"/>
      <c r="T34" s="375"/>
      <c r="U34" s="375"/>
      <c r="V34" s="375"/>
      <c r="W34" s="375"/>
      <c r="X34" s="375"/>
      <c r="Y34" s="375"/>
      <c r="Z34" s="375"/>
      <c r="AA34" s="375"/>
      <c r="AB34" s="375"/>
    </row>
    <row r="35" spans="1:28" ht="12.75" customHeight="1">
      <c r="A35" s="370"/>
      <c r="B35" s="413" t="s">
        <v>603</v>
      </c>
      <c r="C35" s="371" t="s">
        <v>604</v>
      </c>
      <c r="D35" s="372"/>
      <c r="E35" s="372"/>
      <c r="F35" s="372"/>
      <c r="G35" s="373">
        <f>D35+E35-F35</f>
        <v>0</v>
      </c>
      <c r="H35" s="411"/>
      <c r="I35" s="411"/>
      <c r="J35" s="373">
        <f>G35+H35-I35</f>
        <v>0</v>
      </c>
      <c r="K35" s="411"/>
      <c r="L35" s="411"/>
      <c r="M35" s="411"/>
      <c r="N35" s="373">
        <f>K35+L35-M35</f>
        <v>0</v>
      </c>
      <c r="O35" s="411"/>
      <c r="P35" s="411"/>
      <c r="Q35" s="373">
        <f>N35+O35-P35</f>
        <v>0</v>
      </c>
      <c r="R35" s="373">
        <f>J35-Q35</f>
        <v>0</v>
      </c>
      <c r="S35" s="375"/>
      <c r="T35" s="375"/>
      <c r="U35" s="375"/>
      <c r="V35" s="375"/>
      <c r="W35" s="375"/>
      <c r="X35" s="375"/>
      <c r="Y35" s="375"/>
      <c r="Z35" s="375"/>
      <c r="AA35" s="375"/>
      <c r="AB35" s="375"/>
    </row>
    <row r="36" spans="1:28" ht="12.75" customHeight="1">
      <c r="A36" s="370"/>
      <c r="B36" s="413" t="s">
        <v>605</v>
      </c>
      <c r="C36" s="371" t="s">
        <v>606</v>
      </c>
      <c r="D36" s="372"/>
      <c r="E36" s="372"/>
      <c r="F36" s="372"/>
      <c r="G36" s="373">
        <f>D36+E36-F36</f>
        <v>0</v>
      </c>
      <c r="H36" s="411"/>
      <c r="I36" s="411"/>
      <c r="J36" s="373">
        <f>G36+H36-I36</f>
        <v>0</v>
      </c>
      <c r="K36" s="411"/>
      <c r="L36" s="411"/>
      <c r="M36" s="411"/>
      <c r="N36" s="373">
        <f>K36+L36-M36</f>
        <v>0</v>
      </c>
      <c r="O36" s="411"/>
      <c r="P36" s="411"/>
      <c r="Q36" s="373">
        <f>N36+O36-P36</f>
        <v>0</v>
      </c>
      <c r="R36" s="373">
        <f>J36-Q36</f>
        <v>0</v>
      </c>
      <c r="S36" s="375"/>
      <c r="T36" s="375"/>
      <c r="U36" s="375"/>
      <c r="V36" s="375"/>
      <c r="W36" s="375"/>
      <c r="X36" s="375"/>
      <c r="Y36" s="375"/>
      <c r="Z36" s="375"/>
      <c r="AA36" s="375"/>
      <c r="AB36" s="375"/>
    </row>
    <row r="37" spans="1:28" ht="12.75" customHeight="1">
      <c r="A37" s="370" t="s">
        <v>553</v>
      </c>
      <c r="B37" s="413" t="s">
        <v>569</v>
      </c>
      <c r="C37" s="371" t="s">
        <v>607</v>
      </c>
      <c r="D37" s="372"/>
      <c r="E37" s="372"/>
      <c r="F37" s="372"/>
      <c r="G37" s="373">
        <f>D37+E37-F37</f>
        <v>0</v>
      </c>
      <c r="H37" s="411"/>
      <c r="I37" s="411"/>
      <c r="J37" s="373">
        <f>G37+H37-I37</f>
        <v>0</v>
      </c>
      <c r="K37" s="411"/>
      <c r="L37" s="411"/>
      <c r="M37" s="411"/>
      <c r="N37" s="373">
        <f>K37+L37-M37</f>
        <v>0</v>
      </c>
      <c r="O37" s="411"/>
      <c r="P37" s="411"/>
      <c r="Q37" s="373">
        <f>N37+O37-P37</f>
        <v>0</v>
      </c>
      <c r="R37" s="373">
        <f>J37-Q37</f>
        <v>0</v>
      </c>
      <c r="S37" s="375"/>
      <c r="T37" s="375"/>
      <c r="U37" s="375"/>
      <c r="V37" s="375"/>
      <c r="W37" s="375"/>
      <c r="X37" s="375"/>
      <c r="Y37" s="375"/>
      <c r="Z37" s="375"/>
      <c r="AA37" s="375"/>
      <c r="AB37" s="375"/>
    </row>
    <row r="38" spans="1:28" ht="12.75" customHeight="1">
      <c r="A38" s="370"/>
      <c r="B38" s="384" t="s">
        <v>608</v>
      </c>
      <c r="C38" s="385" t="s">
        <v>609</v>
      </c>
      <c r="D38" s="386">
        <f>D27+D32+D37</f>
        <v>460</v>
      </c>
      <c r="E38" s="386">
        <f>E27+E32+E37</f>
        <v>0</v>
      </c>
      <c r="F38" s="386">
        <f>F27+F32+F37</f>
        <v>0</v>
      </c>
      <c r="G38" s="373">
        <f>D38+E38-F38</f>
        <v>460</v>
      </c>
      <c r="H38" s="387">
        <f>H27+H32+H37</f>
        <v>0</v>
      </c>
      <c r="I38" s="387">
        <f>I27+I32+I37</f>
        <v>0</v>
      </c>
      <c r="J38" s="373">
        <f>G38+H38-I38</f>
        <v>460</v>
      </c>
      <c r="K38" s="387">
        <f>K27+K32+K37</f>
        <v>0</v>
      </c>
      <c r="L38" s="387">
        <f>L27+L32+L37</f>
        <v>0</v>
      </c>
      <c r="M38" s="387">
        <f>M27+M32+M37</f>
        <v>0</v>
      </c>
      <c r="N38" s="373">
        <f>K38+L38-M38</f>
        <v>0</v>
      </c>
      <c r="O38" s="387">
        <f>O27+O32+O37</f>
        <v>0</v>
      </c>
      <c r="P38" s="387">
        <f>P27+P32+P37</f>
        <v>0</v>
      </c>
      <c r="Q38" s="373">
        <f>N38+O38-P38</f>
        <v>0</v>
      </c>
      <c r="R38" s="373">
        <f>J38-Q38</f>
        <v>460</v>
      </c>
      <c r="S38" s="375"/>
      <c r="T38" s="375"/>
      <c r="U38" s="375"/>
      <c r="V38" s="375"/>
      <c r="W38" s="375"/>
      <c r="X38" s="375"/>
      <c r="Y38" s="375"/>
      <c r="Z38" s="375"/>
      <c r="AA38" s="375"/>
      <c r="AB38" s="375"/>
    </row>
    <row r="39" spans="1:28" ht="12.75" customHeight="1">
      <c r="A39" s="388" t="s">
        <v>610</v>
      </c>
      <c r="B39" s="388" t="s">
        <v>611</v>
      </c>
      <c r="C39" s="385" t="s">
        <v>612</v>
      </c>
      <c r="D39" s="414"/>
      <c r="E39" s="414"/>
      <c r="F39" s="414"/>
      <c r="G39" s="373">
        <f>D39+E39-F39</f>
        <v>0</v>
      </c>
      <c r="H39" s="414"/>
      <c r="I39" s="414"/>
      <c r="J39" s="373">
        <f>G39+H39-I39</f>
        <v>0</v>
      </c>
      <c r="K39" s="414"/>
      <c r="L39" s="414"/>
      <c r="M39" s="414"/>
      <c r="N39" s="373">
        <f>K39+L39-M39</f>
        <v>0</v>
      </c>
      <c r="O39" s="414"/>
      <c r="P39" s="414"/>
      <c r="Q39" s="373">
        <f>N39+O39-P39</f>
        <v>0</v>
      </c>
      <c r="R39" s="373">
        <f>J39-Q39</f>
        <v>0</v>
      </c>
      <c r="S39" s="375"/>
      <c r="T39" s="375"/>
      <c r="U39" s="375"/>
      <c r="V39" s="375"/>
      <c r="W39" s="375"/>
      <c r="X39" s="375"/>
      <c r="Y39" s="375"/>
      <c r="Z39" s="375"/>
      <c r="AA39" s="375"/>
      <c r="AB39" s="375"/>
    </row>
    <row r="40" spans="1:28" ht="12.75" customHeight="1">
      <c r="A40" s="370"/>
      <c r="B40" s="388" t="s">
        <v>613</v>
      </c>
      <c r="C40" s="363" t="s">
        <v>614</v>
      </c>
      <c r="D40" s="415">
        <f>D17+D18+D19+D25+D38+D39</f>
        <v>4264</v>
      </c>
      <c r="E40" s="415">
        <f>E17+E18+E19+E25+E38+E39</f>
        <v>0</v>
      </c>
      <c r="F40" s="415">
        <f>F17+F18+F19+F25+F38+F39</f>
        <v>0</v>
      </c>
      <c r="G40" s="415">
        <f>G17+G18+G19+G25+G38+G39</f>
        <v>4264</v>
      </c>
      <c r="H40" s="415">
        <f>H17+H18+H19+H25+H38+H39</f>
        <v>0</v>
      </c>
      <c r="I40" s="415">
        <f>I17+I18+I19+I25+I38+I39</f>
        <v>0</v>
      </c>
      <c r="J40" s="415">
        <f>J17+J18+J19+J25+J38+J39</f>
        <v>4264</v>
      </c>
      <c r="K40" s="415">
        <f>K17+K18+K19+K25+K38+K39</f>
        <v>1028</v>
      </c>
      <c r="L40" s="415">
        <f>L17+L18+L19+L25+L38+L39</f>
        <v>17</v>
      </c>
      <c r="M40" s="415">
        <f>M17+M18+M19+M25+M38+M39</f>
        <v>0</v>
      </c>
      <c r="N40" s="415">
        <f>N17+N18+N19+N25+N38+N39</f>
        <v>1045</v>
      </c>
      <c r="O40" s="415">
        <f>O17+O18+O19+O25+O38+O39</f>
        <v>0</v>
      </c>
      <c r="P40" s="415">
        <f>P17+P18+P19+P25+P38+P39</f>
        <v>0</v>
      </c>
      <c r="Q40" s="415">
        <f>Q17+Q18+Q19+Q25+Q38+Q39</f>
        <v>1045</v>
      </c>
      <c r="R40" s="415">
        <f>R17+R18+R19+R25+R38+R39</f>
        <v>3219</v>
      </c>
      <c r="S40" s="375"/>
      <c r="T40" s="375"/>
      <c r="U40" s="375"/>
      <c r="V40" s="375"/>
      <c r="W40" s="375"/>
      <c r="X40" s="375"/>
      <c r="Y40" s="375"/>
      <c r="Z40" s="375"/>
      <c r="AA40" s="375"/>
      <c r="AB40" s="375"/>
    </row>
    <row r="41" spans="1:18" ht="12.75" customHeight="1">
      <c r="A41" s="358"/>
      <c r="B41" s="358"/>
      <c r="C41" s="358"/>
      <c r="D41" s="416"/>
      <c r="E41" s="416"/>
      <c r="F41" s="416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</row>
    <row r="42" spans="1:18" ht="12.75" customHeight="1">
      <c r="A42" s="358"/>
      <c r="B42" s="358" t="s">
        <v>615</v>
      </c>
      <c r="C42" s="358"/>
      <c r="D42" s="418"/>
      <c r="E42" s="418"/>
      <c r="F42" s="418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</row>
    <row r="43" spans="1:18" ht="12.75" customHeight="1">
      <c r="A43" s="358"/>
      <c r="B43" s="358"/>
      <c r="C43" s="358"/>
      <c r="D43" s="418"/>
      <c r="E43" s="418"/>
      <c r="F43" s="418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</row>
    <row r="44" spans="1:18" ht="12" customHeight="1">
      <c r="A44" s="358"/>
      <c r="B44" s="420" t="str">
        <f>+'справка №1-БАЛАНС'!A98</f>
        <v>Дата на съставяне: 29.04.2015г.</v>
      </c>
      <c r="C44" s="420"/>
      <c r="D44" s="421"/>
      <c r="E44" s="421"/>
      <c r="F44" s="421"/>
      <c r="G44" s="358"/>
      <c r="H44" s="5" t="s">
        <v>277</v>
      </c>
      <c r="I44" s="5"/>
      <c r="J44" s="5"/>
      <c r="K44" s="422"/>
      <c r="L44" s="422"/>
      <c r="M44" s="422"/>
      <c r="N44" s="422"/>
      <c r="O44" s="5" t="s">
        <v>278</v>
      </c>
      <c r="P44" s="5"/>
      <c r="Q44" s="5"/>
      <c r="R44" s="423"/>
    </row>
    <row r="45" spans="1:18" ht="12" customHeight="1">
      <c r="A45" s="424"/>
      <c r="B45" s="424"/>
      <c r="C45" s="424"/>
      <c r="D45" s="425"/>
      <c r="E45" s="425"/>
      <c r="F45" s="425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</row>
    <row r="46" spans="1:18" ht="12" customHeight="1">
      <c r="A46" s="424"/>
      <c r="B46" s="424"/>
      <c r="C46" s="424"/>
      <c r="D46" s="425"/>
      <c r="E46" s="425"/>
      <c r="F46" s="425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</row>
    <row r="47" spans="1:18" ht="12" customHeight="1">
      <c r="A47" s="424"/>
      <c r="B47" s="424"/>
      <c r="C47" s="424"/>
      <c r="D47" s="425"/>
      <c r="E47" s="425"/>
      <c r="F47" s="425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</row>
    <row r="48" spans="1:18" ht="12" customHeight="1">
      <c r="A48" s="424"/>
      <c r="B48" s="424"/>
      <c r="C48" s="424"/>
      <c r="D48" s="425"/>
      <c r="E48" s="425"/>
      <c r="F48" s="425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</row>
    <row r="49" spans="1:18" ht="12" customHeight="1">
      <c r="A49" s="424"/>
      <c r="B49" s="424"/>
      <c r="C49" s="424"/>
      <c r="D49" s="425"/>
      <c r="E49" s="425"/>
      <c r="F49" s="425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</row>
    <row r="50" spans="1:18" ht="12" customHeight="1">
      <c r="A50" s="424"/>
      <c r="B50" s="424"/>
      <c r="C50" s="424"/>
      <c r="D50" s="425"/>
      <c r="E50" s="425"/>
      <c r="F50" s="425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</row>
    <row r="51" spans="4:6" ht="12" customHeight="1">
      <c r="D51" s="382"/>
      <c r="E51" s="382"/>
      <c r="F51" s="382"/>
    </row>
    <row r="52" spans="4:6" ht="12" customHeight="1">
      <c r="D52" s="382"/>
      <c r="E52" s="382"/>
      <c r="F52" s="382"/>
    </row>
    <row r="53" spans="4:6" ht="12" customHeight="1">
      <c r="D53" s="382"/>
      <c r="E53" s="382"/>
      <c r="F53" s="382"/>
    </row>
    <row r="54" spans="4:6" ht="12" customHeight="1">
      <c r="D54" s="382"/>
      <c r="E54" s="382"/>
      <c r="F54" s="382"/>
    </row>
    <row r="55" spans="4:6" ht="12" customHeight="1">
      <c r="D55" s="382"/>
      <c r="E55" s="382"/>
      <c r="F55" s="382"/>
    </row>
    <row r="56" spans="4:6" ht="12" customHeight="1">
      <c r="D56" s="382"/>
      <c r="E56" s="382"/>
      <c r="F56" s="382"/>
    </row>
    <row r="57" spans="4:6" ht="12" customHeight="1">
      <c r="D57" s="382"/>
      <c r="E57" s="382"/>
      <c r="F57" s="382"/>
    </row>
    <row r="58" spans="4:6" ht="12" customHeight="1">
      <c r="D58" s="382"/>
      <c r="E58" s="382"/>
      <c r="F58" s="382"/>
    </row>
    <row r="59" spans="4:6" ht="12" customHeight="1">
      <c r="D59" s="382"/>
      <c r="E59" s="382"/>
      <c r="F59" s="382"/>
    </row>
    <row r="60" spans="4:6" ht="12" customHeight="1">
      <c r="D60" s="382"/>
      <c r="E60" s="382"/>
      <c r="F60" s="382"/>
    </row>
    <row r="61" spans="4:6" ht="12" customHeight="1">
      <c r="D61" s="382"/>
      <c r="E61" s="382"/>
      <c r="F61" s="382"/>
    </row>
    <row r="62" spans="4:6" ht="12" customHeight="1">
      <c r="D62" s="382"/>
      <c r="E62" s="382"/>
      <c r="F62" s="382"/>
    </row>
    <row r="63" spans="4:6" ht="12" customHeight="1">
      <c r="D63" s="382"/>
      <c r="E63" s="382"/>
      <c r="F63" s="382"/>
    </row>
    <row r="64" spans="4:6" ht="12" customHeight="1">
      <c r="D64" s="382"/>
      <c r="E64" s="382"/>
      <c r="F64" s="382"/>
    </row>
    <row r="65" spans="4:6" ht="12" customHeight="1">
      <c r="D65" s="382"/>
      <c r="E65" s="382"/>
      <c r="F65" s="382"/>
    </row>
    <row r="66" spans="4:6" ht="12" customHeight="1">
      <c r="D66" s="382"/>
      <c r="E66" s="382"/>
      <c r="F66" s="382"/>
    </row>
    <row r="67" spans="4:6" ht="12" customHeight="1">
      <c r="D67" s="382"/>
      <c r="E67" s="382"/>
      <c r="F67" s="382"/>
    </row>
    <row r="68" spans="5:6" ht="12" customHeight="1">
      <c r="E68" s="382"/>
      <c r="F68" s="382"/>
    </row>
    <row r="69" spans="5:6" ht="12" customHeight="1">
      <c r="E69" s="382"/>
      <c r="F69" s="382"/>
    </row>
    <row r="70" spans="5:6" ht="12" customHeight="1">
      <c r="E70" s="382"/>
      <c r="F70" s="382"/>
    </row>
    <row r="71" spans="5:6" ht="12" customHeight="1">
      <c r="E71" s="382"/>
      <c r="F71" s="382"/>
    </row>
    <row r="72" spans="5:6" ht="12" customHeight="1">
      <c r="E72" s="382"/>
      <c r="F72" s="382"/>
    </row>
    <row r="73" spans="5:6" ht="12" customHeight="1">
      <c r="E73" s="382"/>
      <c r="F73" s="382"/>
    </row>
    <row r="74" spans="5:6" ht="12" customHeight="1">
      <c r="E74" s="382"/>
      <c r="F74" s="382"/>
    </row>
    <row r="75" spans="5:6" ht="12" customHeight="1">
      <c r="E75" s="382"/>
      <c r="F75" s="382"/>
    </row>
    <row r="76" spans="5:6" ht="12" customHeight="1">
      <c r="E76" s="382"/>
      <c r="F76" s="382"/>
    </row>
    <row r="77" spans="5:6" ht="12" customHeight="1">
      <c r="E77" s="382"/>
      <c r="F77" s="382"/>
    </row>
    <row r="78" spans="5:6" ht="12" customHeight="1">
      <c r="E78" s="382"/>
      <c r="F78" s="382"/>
    </row>
    <row r="79" spans="5:6" ht="12" customHeight="1">
      <c r="E79" s="382"/>
      <c r="F79" s="382"/>
    </row>
    <row r="80" spans="5:6" ht="12" customHeight="1">
      <c r="E80" s="382"/>
      <c r="F80" s="382"/>
    </row>
    <row r="81" spans="5:6" ht="12" customHeight="1">
      <c r="E81" s="382"/>
      <c r="F81" s="382"/>
    </row>
    <row r="82" spans="5:6" ht="12" customHeight="1">
      <c r="E82" s="382"/>
      <c r="F82" s="382"/>
    </row>
    <row r="83" spans="5:6" ht="12" customHeight="1">
      <c r="E83" s="382"/>
      <c r="F83" s="382"/>
    </row>
    <row r="84" spans="5:6" ht="12" customHeight="1">
      <c r="E84" s="382"/>
      <c r="F84" s="382"/>
    </row>
    <row r="85" spans="5:6" ht="12" customHeight="1">
      <c r="E85" s="382"/>
      <c r="F85" s="382"/>
    </row>
    <row r="86" spans="5:6" ht="12" customHeight="1">
      <c r="E86" s="382"/>
      <c r="F86" s="382"/>
    </row>
    <row r="87" spans="5:6" ht="12" customHeight="1">
      <c r="E87" s="382"/>
      <c r="F87" s="382"/>
    </row>
    <row r="88" spans="5:6" ht="12" customHeight="1">
      <c r="E88" s="382"/>
      <c r="F88" s="382"/>
    </row>
    <row r="89" spans="5:6" ht="12" customHeight="1">
      <c r="E89" s="382"/>
      <c r="F89" s="382"/>
    </row>
    <row r="90" spans="5:6" ht="12" customHeight="1">
      <c r="E90" s="382"/>
      <c r="F90" s="382"/>
    </row>
    <row r="91" spans="5:6" ht="12" customHeight="1">
      <c r="E91" s="382"/>
      <c r="F91" s="382"/>
    </row>
    <row r="92" spans="5:6" ht="12" customHeight="1">
      <c r="E92" s="382"/>
      <c r="F92" s="382"/>
    </row>
    <row r="93" spans="5:6" ht="12" customHeight="1">
      <c r="E93" s="382"/>
      <c r="F93" s="382"/>
    </row>
    <row r="94" spans="5:6" ht="12" customHeight="1">
      <c r="E94" s="382"/>
      <c r="F94" s="382"/>
    </row>
    <row r="95" spans="5:6" ht="12" customHeight="1">
      <c r="E95" s="382"/>
      <c r="F95" s="382"/>
    </row>
    <row r="96" spans="5:6" ht="12" customHeight="1">
      <c r="E96" s="382"/>
      <c r="F96" s="382"/>
    </row>
    <row r="97" spans="5:6" ht="12" customHeight="1">
      <c r="E97" s="382"/>
      <c r="F97" s="382"/>
    </row>
    <row r="98" spans="5:6" ht="12" customHeight="1">
      <c r="E98" s="382"/>
      <c r="F98" s="382"/>
    </row>
    <row r="99" spans="5:6" ht="12" customHeight="1">
      <c r="E99" s="382"/>
      <c r="F99" s="382"/>
    </row>
    <row r="100" spans="5:6" ht="12" customHeight="1">
      <c r="E100" s="382"/>
      <c r="F100" s="382"/>
    </row>
    <row r="101" spans="5:6" ht="12" customHeight="1">
      <c r="E101" s="382"/>
      <c r="F101" s="382"/>
    </row>
    <row r="102" spans="5:6" ht="12" customHeight="1">
      <c r="E102" s="382"/>
      <c r="F102" s="382"/>
    </row>
    <row r="103" spans="5:6" ht="12" customHeight="1">
      <c r="E103" s="382"/>
      <c r="F103" s="382"/>
    </row>
    <row r="104" spans="5:6" ht="12" customHeight="1">
      <c r="E104" s="382"/>
      <c r="F104" s="382"/>
    </row>
    <row r="105" spans="5:6" ht="12" customHeight="1">
      <c r="E105" s="382"/>
      <c r="F105" s="382"/>
    </row>
    <row r="106" spans="5:6" ht="12" customHeight="1">
      <c r="E106" s="382"/>
      <c r="F106" s="382"/>
    </row>
    <row r="107" spans="5:6" ht="12" customHeight="1">
      <c r="E107" s="382"/>
      <c r="F107" s="382"/>
    </row>
    <row r="108" spans="5:6" ht="12" customHeight="1">
      <c r="E108" s="382"/>
      <c r="F108" s="382"/>
    </row>
    <row r="109" spans="5:6" ht="12" customHeight="1">
      <c r="E109" s="382"/>
      <c r="F109" s="382"/>
    </row>
    <row r="110" spans="5:6" ht="12" customHeight="1">
      <c r="E110" s="382"/>
      <c r="F110" s="382"/>
    </row>
    <row r="111" spans="5:6" ht="12" customHeight="1">
      <c r="E111" s="382"/>
      <c r="F111" s="382"/>
    </row>
    <row r="112" spans="5:6" ht="12" customHeight="1">
      <c r="E112" s="382"/>
      <c r="F112" s="382"/>
    </row>
    <row r="113" spans="5:6" ht="12" customHeight="1">
      <c r="E113" s="382"/>
      <c r="F113" s="382"/>
    </row>
    <row r="114" spans="5:6" ht="12" customHeight="1">
      <c r="E114" s="382"/>
      <c r="F114" s="382"/>
    </row>
    <row r="115" spans="5:6" ht="12" customHeight="1">
      <c r="E115" s="382"/>
      <c r="F115" s="382"/>
    </row>
    <row r="116" spans="5:6" ht="12" customHeight="1">
      <c r="E116" s="382"/>
      <c r="F116" s="382"/>
    </row>
    <row r="117" spans="5:6" ht="12" customHeight="1">
      <c r="E117" s="382"/>
      <c r="F117" s="382"/>
    </row>
    <row r="118" spans="5:6" ht="12" customHeight="1">
      <c r="E118" s="382"/>
      <c r="F118" s="382"/>
    </row>
    <row r="119" spans="5:6" ht="12" customHeight="1">
      <c r="E119" s="382"/>
      <c r="F119" s="382"/>
    </row>
    <row r="120" spans="5:6" ht="12" customHeight="1">
      <c r="E120" s="382"/>
      <c r="F120" s="382"/>
    </row>
    <row r="121" spans="5:6" ht="12" customHeight="1">
      <c r="E121" s="382"/>
      <c r="F121" s="382"/>
    </row>
    <row r="122" spans="5:6" ht="12" customHeight="1">
      <c r="E122" s="382"/>
      <c r="F122" s="382"/>
    </row>
    <row r="123" spans="5:6" ht="12" customHeight="1">
      <c r="E123" s="382"/>
      <c r="F123" s="382"/>
    </row>
    <row r="124" spans="5:6" ht="12" customHeight="1">
      <c r="E124" s="382"/>
      <c r="F124" s="382"/>
    </row>
    <row r="125" spans="5:6" ht="12" customHeight="1">
      <c r="E125" s="382"/>
      <c r="F125" s="382"/>
    </row>
    <row r="126" spans="5:6" ht="12" customHeight="1">
      <c r="E126" s="382"/>
      <c r="F126" s="382"/>
    </row>
    <row r="127" spans="5:6" ht="12" customHeight="1">
      <c r="E127" s="382"/>
      <c r="F127" s="382"/>
    </row>
    <row r="128" spans="5:6" ht="12" customHeight="1">
      <c r="E128" s="382"/>
      <c r="F128" s="382"/>
    </row>
    <row r="129" spans="5:6" ht="12" customHeight="1">
      <c r="E129" s="382"/>
      <c r="F129" s="382"/>
    </row>
    <row r="130" spans="5:6" ht="12" customHeight="1">
      <c r="E130" s="382"/>
      <c r="F130" s="382"/>
    </row>
    <row r="131" spans="5:6" ht="12" customHeight="1">
      <c r="E131" s="382"/>
      <c r="F131" s="382"/>
    </row>
    <row r="132" spans="5:6" ht="12" customHeight="1">
      <c r="E132" s="382"/>
      <c r="F132" s="382"/>
    </row>
    <row r="133" spans="5:6" ht="12" customHeight="1">
      <c r="E133" s="382"/>
      <c r="F133" s="382"/>
    </row>
    <row r="134" spans="5:6" ht="12" customHeight="1">
      <c r="E134" s="382"/>
      <c r="F134" s="382"/>
    </row>
    <row r="135" spans="5:6" ht="12" customHeight="1">
      <c r="E135" s="382"/>
      <c r="F135" s="382"/>
    </row>
    <row r="136" spans="5:6" ht="12" customHeight="1">
      <c r="E136" s="382"/>
      <c r="F136" s="382"/>
    </row>
    <row r="137" spans="5:6" ht="12" customHeight="1">
      <c r="E137" s="382"/>
      <c r="F137" s="382"/>
    </row>
    <row r="138" spans="5:6" ht="12" customHeight="1">
      <c r="E138" s="382"/>
      <c r="F138" s="382"/>
    </row>
    <row r="139" spans="5:6" ht="12" customHeight="1">
      <c r="E139" s="382"/>
      <c r="F139" s="382"/>
    </row>
    <row r="140" spans="5:6" ht="12" customHeight="1">
      <c r="E140" s="382"/>
      <c r="F140" s="382"/>
    </row>
    <row r="141" spans="5:6" ht="12" customHeight="1">
      <c r="E141" s="382"/>
      <c r="F141" s="382"/>
    </row>
    <row r="142" spans="5:6" ht="12" customHeight="1">
      <c r="E142" s="382"/>
      <c r="F142" s="382"/>
    </row>
    <row r="143" spans="5:6" ht="12" customHeight="1">
      <c r="E143" s="382"/>
      <c r="F143" s="382"/>
    </row>
    <row r="144" spans="5:6" ht="12" customHeight="1">
      <c r="E144" s="382"/>
      <c r="F144" s="382"/>
    </row>
    <row r="145" spans="5:6" ht="12" customHeight="1">
      <c r="E145" s="382"/>
      <c r="F145" s="382"/>
    </row>
    <row r="146" spans="5:6" ht="12" customHeight="1">
      <c r="E146" s="382"/>
      <c r="F146" s="382"/>
    </row>
    <row r="147" spans="5:6" ht="12" customHeight="1">
      <c r="E147" s="382"/>
      <c r="F147" s="382"/>
    </row>
    <row r="148" spans="5:6" ht="12" customHeight="1">
      <c r="E148" s="382"/>
      <c r="F148" s="382"/>
    </row>
    <row r="149" spans="5:6" ht="12" customHeight="1">
      <c r="E149" s="382"/>
      <c r="F149" s="382"/>
    </row>
    <row r="150" spans="5:6" ht="12" customHeight="1">
      <c r="E150" s="382"/>
      <c r="F150" s="382"/>
    </row>
    <row r="151" spans="5:6" ht="12" customHeight="1">
      <c r="E151" s="382"/>
      <c r="F151" s="382"/>
    </row>
    <row r="152" spans="5:6" ht="12" customHeight="1">
      <c r="E152" s="382"/>
      <c r="F152" s="382"/>
    </row>
    <row r="153" spans="5:6" ht="12" customHeight="1">
      <c r="E153" s="382"/>
      <c r="F153" s="382"/>
    </row>
    <row r="154" spans="5:6" ht="12" customHeight="1">
      <c r="E154" s="382"/>
      <c r="F154" s="382"/>
    </row>
    <row r="155" spans="5:6" ht="12" customHeight="1">
      <c r="E155" s="382"/>
      <c r="F155" s="382"/>
    </row>
    <row r="156" spans="5:6" ht="12" customHeight="1">
      <c r="E156" s="382"/>
      <c r="F156" s="382"/>
    </row>
    <row r="157" spans="5:6" ht="12" customHeight="1">
      <c r="E157" s="382"/>
      <c r="F157" s="382"/>
    </row>
    <row r="158" spans="5:6" ht="12" customHeight="1">
      <c r="E158" s="382"/>
      <c r="F158" s="382"/>
    </row>
    <row r="159" spans="5:6" ht="12" customHeight="1">
      <c r="E159" s="382"/>
      <c r="F159" s="382"/>
    </row>
    <row r="160" spans="5:6" ht="12" customHeight="1">
      <c r="E160" s="382"/>
      <c r="F160" s="382"/>
    </row>
    <row r="161" spans="5:6" ht="12" customHeight="1">
      <c r="E161" s="382"/>
      <c r="F161" s="382"/>
    </row>
    <row r="162" spans="5:6" ht="12" customHeight="1">
      <c r="E162" s="382"/>
      <c r="F162" s="382"/>
    </row>
    <row r="163" spans="5:6" ht="12" customHeight="1">
      <c r="E163" s="382"/>
      <c r="F163" s="382"/>
    </row>
    <row r="164" spans="5:6" ht="12" customHeight="1">
      <c r="E164" s="382"/>
      <c r="F164" s="382"/>
    </row>
    <row r="165" spans="5:6" ht="12" customHeight="1">
      <c r="E165" s="382"/>
      <c r="F165" s="382"/>
    </row>
    <row r="166" spans="5:6" ht="12" customHeight="1">
      <c r="E166" s="382"/>
      <c r="F166" s="382"/>
    </row>
    <row r="167" spans="5:6" ht="12" customHeight="1">
      <c r="E167" s="382"/>
      <c r="F167" s="382"/>
    </row>
    <row r="168" spans="5:6" ht="12" customHeight="1">
      <c r="E168" s="382"/>
      <c r="F168" s="382"/>
    </row>
    <row r="169" spans="5:6" ht="12" customHeight="1">
      <c r="E169" s="382"/>
      <c r="F169" s="382"/>
    </row>
    <row r="170" spans="5:6" ht="12" customHeight="1">
      <c r="E170" s="382"/>
      <c r="F170" s="382"/>
    </row>
    <row r="171" spans="5:6" ht="12" customHeight="1">
      <c r="E171" s="382"/>
      <c r="F171" s="382"/>
    </row>
    <row r="172" spans="5:6" ht="12" customHeight="1">
      <c r="E172" s="382"/>
      <c r="F172" s="382"/>
    </row>
  </sheetData>
  <sheetProtection selectLockedCells="1" selectUnlockedCells="1"/>
  <mergeCells count="23">
    <mergeCell ref="B1:L1"/>
    <mergeCell ref="A2:B2"/>
    <mergeCell ref="E2:H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Q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="110" zoomScaleNormal="110" workbookViewId="0" topLeftCell="A86">
      <selection activeCell="A109" sqref="A109"/>
    </sheetView>
  </sheetViews>
  <sheetFormatPr defaultColWidth="11.00390625" defaultRowHeight="12.75" customHeight="1"/>
  <cols>
    <col min="1" max="1" width="47.375" style="345" customWidth="1"/>
    <col min="2" max="2" width="18.50390625" style="426" customWidth="1"/>
    <col min="3" max="3" width="13.50390625" style="345" customWidth="1"/>
    <col min="4" max="4" width="12.50390625" style="345" customWidth="1"/>
    <col min="5" max="5" width="13.125" style="345" customWidth="1"/>
    <col min="6" max="6" width="14.875" style="345" customWidth="1"/>
    <col min="7" max="26" width="0" style="345" hidden="1" customWidth="1"/>
    <col min="27" max="16384" width="10.625" style="345" customWidth="1"/>
  </cols>
  <sheetData>
    <row r="1" spans="1:15" ht="12.75" customHeight="1">
      <c r="A1" s="427" t="s">
        <v>616</v>
      </c>
      <c r="B1" s="427"/>
      <c r="C1" s="427"/>
      <c r="D1" s="427"/>
      <c r="E1" s="427"/>
      <c r="F1" s="428"/>
      <c r="G1" s="429"/>
      <c r="H1" s="429"/>
      <c r="I1" s="429"/>
      <c r="J1" s="429"/>
      <c r="K1" s="429"/>
      <c r="L1" s="429"/>
      <c r="M1" s="429"/>
      <c r="N1" s="429"/>
      <c r="O1" s="429"/>
    </row>
    <row r="2" spans="1:15" ht="12.75" customHeight="1">
      <c r="A2" s="430"/>
      <c r="B2" s="431"/>
      <c r="C2" s="432"/>
      <c r="E2" s="433"/>
      <c r="F2" s="434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13.5" customHeight="1">
      <c r="A3" s="353">
        <f>"Име на отчитащото се предприятие:"&amp;" "&amp;'справка №1-БАЛАНС'!E3</f>
        <v>0</v>
      </c>
      <c r="B3" s="353"/>
      <c r="C3" s="139" t="s">
        <v>3</v>
      </c>
      <c r="E3" s="139">
        <f>'справка №1-БАЛАНС'!H3</f>
        <v>121814067</v>
      </c>
      <c r="F3" s="435"/>
      <c r="G3" s="435"/>
      <c r="H3" s="435"/>
      <c r="I3" s="435"/>
      <c r="J3" s="435"/>
      <c r="K3" s="435"/>
      <c r="L3" s="435"/>
      <c r="M3" s="435"/>
      <c r="N3" s="435"/>
      <c r="O3" s="435"/>
    </row>
    <row r="4" spans="1:15" ht="15" customHeight="1">
      <c r="A4" s="436" t="s">
        <v>617</v>
      </c>
      <c r="B4" s="436"/>
      <c r="C4" s="141" t="s">
        <v>6</v>
      </c>
      <c r="D4" s="141"/>
      <c r="E4" s="139" t="str">
        <f>'справка №1-БАЛАНС'!H4</f>
        <v> </v>
      </c>
      <c r="F4" s="437"/>
      <c r="G4" s="437"/>
      <c r="H4" s="437"/>
      <c r="I4" s="437"/>
      <c r="J4" s="437"/>
      <c r="K4" s="437"/>
      <c r="L4" s="437"/>
      <c r="M4" s="437"/>
      <c r="N4" s="437"/>
      <c r="O4" s="437"/>
    </row>
    <row r="5" spans="1:15" ht="12.75" customHeight="1">
      <c r="A5" s="438" t="s">
        <v>618</v>
      </c>
      <c r="B5" s="439"/>
      <c r="C5" s="440"/>
      <c r="D5" s="440"/>
      <c r="E5" s="441" t="s">
        <v>619</v>
      </c>
      <c r="F5" s="442"/>
      <c r="G5" s="429"/>
      <c r="H5" s="429"/>
      <c r="I5" s="429"/>
      <c r="J5" s="429"/>
      <c r="K5" s="429"/>
      <c r="L5" s="429"/>
      <c r="M5" s="429"/>
      <c r="N5" s="429"/>
      <c r="O5" s="429"/>
    </row>
    <row r="6" spans="1:15" s="364" customFormat="1" ht="24" customHeight="1">
      <c r="A6" s="443" t="s">
        <v>468</v>
      </c>
      <c r="B6" s="444" t="s">
        <v>11</v>
      </c>
      <c r="C6" s="445" t="s">
        <v>620</v>
      </c>
      <c r="D6" s="446" t="s">
        <v>621</v>
      </c>
      <c r="E6" s="446"/>
      <c r="F6" s="447"/>
      <c r="G6" s="448"/>
      <c r="H6" s="448"/>
      <c r="I6" s="448"/>
      <c r="J6" s="448"/>
      <c r="K6" s="448"/>
      <c r="L6" s="448"/>
      <c r="M6" s="448"/>
      <c r="N6" s="448"/>
      <c r="O6" s="449"/>
    </row>
    <row r="7" spans="1:15" s="364" customFormat="1" ht="12.75" customHeight="1">
      <c r="A7" s="443"/>
      <c r="B7" s="450"/>
      <c r="C7" s="445"/>
      <c r="D7" s="451" t="s">
        <v>622</v>
      </c>
      <c r="E7" s="452" t="s">
        <v>623</v>
      </c>
      <c r="F7" s="447"/>
      <c r="G7" s="448"/>
      <c r="H7" s="448"/>
      <c r="I7" s="448"/>
      <c r="J7" s="448"/>
      <c r="K7" s="448"/>
      <c r="L7" s="448"/>
      <c r="M7" s="448"/>
      <c r="N7" s="448"/>
      <c r="O7" s="448"/>
    </row>
    <row r="8" spans="1:15" s="364" customFormat="1" ht="12.75" customHeight="1">
      <c r="A8" s="446" t="s">
        <v>17</v>
      </c>
      <c r="B8" s="450" t="s">
        <v>18</v>
      </c>
      <c r="C8" s="446">
        <v>1</v>
      </c>
      <c r="D8" s="446">
        <v>2</v>
      </c>
      <c r="E8" s="446">
        <v>3</v>
      </c>
      <c r="F8" s="447"/>
      <c r="G8" s="448"/>
      <c r="H8" s="448"/>
      <c r="I8" s="448"/>
      <c r="J8" s="448"/>
      <c r="K8" s="448"/>
      <c r="L8" s="448"/>
      <c r="M8" s="448"/>
      <c r="N8" s="448"/>
      <c r="O8" s="448"/>
    </row>
    <row r="9" spans="1:15" ht="12.75" customHeight="1">
      <c r="A9" s="451" t="s">
        <v>624</v>
      </c>
      <c r="B9" s="453" t="s">
        <v>625</v>
      </c>
      <c r="C9" s="454"/>
      <c r="D9" s="454"/>
      <c r="E9" s="455">
        <f>C9-D9</f>
        <v>0</v>
      </c>
      <c r="F9" s="456"/>
      <c r="G9" s="429"/>
      <c r="H9" s="429"/>
      <c r="I9" s="429"/>
      <c r="J9" s="429"/>
      <c r="K9" s="429"/>
      <c r="L9" s="429"/>
      <c r="M9" s="429"/>
      <c r="N9" s="429"/>
      <c r="O9" s="429"/>
    </row>
    <row r="10" spans="1:15" ht="12.75" customHeight="1">
      <c r="A10" s="451" t="s">
        <v>626</v>
      </c>
      <c r="B10" s="457"/>
      <c r="C10" s="458"/>
      <c r="D10" s="458"/>
      <c r="E10" s="455"/>
      <c r="F10" s="456"/>
      <c r="G10" s="429"/>
      <c r="H10" s="429"/>
      <c r="I10" s="429"/>
      <c r="J10" s="429"/>
      <c r="K10" s="429"/>
      <c r="L10" s="429"/>
      <c r="M10" s="429"/>
      <c r="N10" s="429"/>
      <c r="O10" s="429"/>
    </row>
    <row r="11" spans="1:15" ht="12.75" customHeight="1">
      <c r="A11" s="459" t="s">
        <v>627</v>
      </c>
      <c r="B11" s="460" t="s">
        <v>628</v>
      </c>
      <c r="C11" s="461">
        <f>SUM(C12:C14)</f>
        <v>0</v>
      </c>
      <c r="D11" s="461">
        <f>SUM(D12:D14)</f>
        <v>0</v>
      </c>
      <c r="E11" s="455">
        <f>SUM(E12:E14)</f>
        <v>0</v>
      </c>
      <c r="F11" s="456"/>
      <c r="G11" s="462"/>
      <c r="H11" s="462"/>
      <c r="I11" s="462"/>
      <c r="J11" s="462"/>
      <c r="K11" s="462"/>
      <c r="L11" s="462"/>
      <c r="M11" s="462"/>
      <c r="N11" s="462"/>
      <c r="O11" s="462"/>
    </row>
    <row r="12" spans="1:15" ht="12.75" customHeight="1">
      <c r="A12" s="459" t="s">
        <v>629</v>
      </c>
      <c r="B12" s="460" t="s">
        <v>630</v>
      </c>
      <c r="C12" s="454"/>
      <c r="D12" s="454"/>
      <c r="E12" s="455">
        <f>C12-D12</f>
        <v>0</v>
      </c>
      <c r="F12" s="456"/>
      <c r="G12" s="429"/>
      <c r="H12" s="429"/>
      <c r="I12" s="429"/>
      <c r="J12" s="429"/>
      <c r="K12" s="429"/>
      <c r="L12" s="429"/>
      <c r="M12" s="429"/>
      <c r="N12" s="429"/>
      <c r="O12" s="429"/>
    </row>
    <row r="13" spans="1:15" ht="12.75" customHeight="1">
      <c r="A13" s="459" t="s">
        <v>631</v>
      </c>
      <c r="B13" s="460" t="s">
        <v>632</v>
      </c>
      <c r="C13" s="454"/>
      <c r="D13" s="454"/>
      <c r="E13" s="455">
        <f>C13-D13</f>
        <v>0</v>
      </c>
      <c r="F13" s="456"/>
      <c r="G13" s="429"/>
      <c r="H13" s="429"/>
      <c r="I13" s="429"/>
      <c r="J13" s="429"/>
      <c r="K13" s="429"/>
      <c r="L13" s="429"/>
      <c r="M13" s="429"/>
      <c r="N13" s="429"/>
      <c r="O13" s="429"/>
    </row>
    <row r="14" spans="1:15" ht="12.75" customHeight="1">
      <c r="A14" s="459" t="s">
        <v>633</v>
      </c>
      <c r="B14" s="460" t="s">
        <v>634</v>
      </c>
      <c r="C14" s="454"/>
      <c r="D14" s="454"/>
      <c r="E14" s="455">
        <f>C14-D14</f>
        <v>0</v>
      </c>
      <c r="F14" s="456"/>
      <c r="G14" s="429"/>
      <c r="H14" s="429"/>
      <c r="I14" s="429"/>
      <c r="J14" s="429"/>
      <c r="K14" s="429"/>
      <c r="L14" s="429"/>
      <c r="M14" s="429"/>
      <c r="N14" s="429"/>
      <c r="O14" s="429"/>
    </row>
    <row r="15" spans="1:15" ht="12.75" customHeight="1">
      <c r="A15" s="459" t="s">
        <v>635</v>
      </c>
      <c r="B15" s="460" t="s">
        <v>636</v>
      </c>
      <c r="C15" s="454"/>
      <c r="D15" s="454"/>
      <c r="E15" s="455">
        <f>C15-D15</f>
        <v>0</v>
      </c>
      <c r="F15" s="456"/>
      <c r="G15" s="429"/>
      <c r="H15" s="429"/>
      <c r="I15" s="429"/>
      <c r="J15" s="429"/>
      <c r="K15" s="429"/>
      <c r="L15" s="429"/>
      <c r="M15" s="429"/>
      <c r="N15" s="429"/>
      <c r="O15" s="429"/>
    </row>
    <row r="16" spans="1:15" ht="12.75" customHeight="1">
      <c r="A16" s="459" t="s">
        <v>637</v>
      </c>
      <c r="B16" s="460" t="s">
        <v>638</v>
      </c>
      <c r="C16" s="461">
        <f>+C17+C18</f>
        <v>0</v>
      </c>
      <c r="D16" s="461">
        <f>+D17+D18</f>
        <v>0</v>
      </c>
      <c r="E16" s="455">
        <f>C16-D16</f>
        <v>0</v>
      </c>
      <c r="F16" s="456"/>
      <c r="G16" s="462"/>
      <c r="H16" s="462"/>
      <c r="I16" s="462"/>
      <c r="J16" s="462"/>
      <c r="K16" s="462"/>
      <c r="L16" s="462"/>
      <c r="M16" s="462"/>
      <c r="N16" s="462"/>
      <c r="O16" s="462"/>
    </row>
    <row r="17" spans="1:15" ht="12.75" customHeight="1">
      <c r="A17" s="459" t="s">
        <v>639</v>
      </c>
      <c r="B17" s="460" t="s">
        <v>640</v>
      </c>
      <c r="C17" s="454"/>
      <c r="D17" s="454"/>
      <c r="E17" s="455">
        <f>C17-D17</f>
        <v>0</v>
      </c>
      <c r="F17" s="456"/>
      <c r="G17" s="429"/>
      <c r="H17" s="429"/>
      <c r="I17" s="429"/>
      <c r="J17" s="429"/>
      <c r="K17" s="429"/>
      <c r="L17" s="429"/>
      <c r="M17" s="429"/>
      <c r="N17" s="429"/>
      <c r="O17" s="429"/>
    </row>
    <row r="18" spans="1:15" ht="12.75" customHeight="1">
      <c r="A18" s="459" t="s">
        <v>633</v>
      </c>
      <c r="B18" s="460" t="s">
        <v>641</v>
      </c>
      <c r="C18" s="454"/>
      <c r="D18" s="454"/>
      <c r="E18" s="455">
        <f>C18-D18</f>
        <v>0</v>
      </c>
      <c r="F18" s="456"/>
      <c r="G18" s="429"/>
      <c r="H18" s="429"/>
      <c r="I18" s="429"/>
      <c r="J18" s="429"/>
      <c r="K18" s="429"/>
      <c r="L18" s="429"/>
      <c r="M18" s="429"/>
      <c r="N18" s="429"/>
      <c r="O18" s="429"/>
    </row>
    <row r="19" spans="1:15" ht="12.75" customHeight="1">
      <c r="A19" s="463" t="s">
        <v>642</v>
      </c>
      <c r="B19" s="453" t="s">
        <v>643</v>
      </c>
      <c r="C19" s="458">
        <f>C11+C15+C16</f>
        <v>0</v>
      </c>
      <c r="D19" s="458">
        <f>D11+D15+D16</f>
        <v>0</v>
      </c>
      <c r="E19" s="464">
        <f>E11+E15+E16</f>
        <v>0</v>
      </c>
      <c r="F19" s="456"/>
      <c r="G19" s="462"/>
      <c r="H19" s="462"/>
      <c r="I19" s="462"/>
      <c r="J19" s="462"/>
      <c r="K19" s="462"/>
      <c r="L19" s="462"/>
      <c r="M19" s="462"/>
      <c r="N19" s="462"/>
      <c r="O19" s="462"/>
    </row>
    <row r="20" spans="1:15" ht="12.75" customHeight="1">
      <c r="A20" s="451" t="s">
        <v>644</v>
      </c>
      <c r="B20" s="457"/>
      <c r="C20" s="461"/>
      <c r="D20" s="458"/>
      <c r="E20" s="455">
        <f>C20-D20</f>
        <v>0</v>
      </c>
      <c r="F20" s="456"/>
      <c r="G20" s="429"/>
      <c r="H20" s="429"/>
      <c r="I20" s="429"/>
      <c r="J20" s="429"/>
      <c r="K20" s="429"/>
      <c r="L20" s="429"/>
      <c r="M20" s="429"/>
      <c r="N20" s="429"/>
      <c r="O20" s="429"/>
    </row>
    <row r="21" spans="1:15" ht="12.75" customHeight="1">
      <c r="A21" s="459" t="s">
        <v>645</v>
      </c>
      <c r="B21" s="453" t="s">
        <v>646</v>
      </c>
      <c r="C21" s="454">
        <v>44</v>
      </c>
      <c r="D21" s="454">
        <v>4</v>
      </c>
      <c r="E21" s="455">
        <f>C21-D21</f>
        <v>40</v>
      </c>
      <c r="F21" s="456"/>
      <c r="G21" s="429"/>
      <c r="H21" s="429"/>
      <c r="I21" s="429"/>
      <c r="J21" s="429"/>
      <c r="K21" s="429"/>
      <c r="L21" s="429"/>
      <c r="M21" s="429"/>
      <c r="N21" s="429"/>
      <c r="O21" s="429"/>
    </row>
    <row r="22" spans="1:15" ht="12.75" customHeight="1">
      <c r="A22" s="459"/>
      <c r="B22" s="457"/>
      <c r="C22" s="461"/>
      <c r="D22" s="458"/>
      <c r="E22" s="455"/>
      <c r="F22" s="456"/>
      <c r="G22" s="429"/>
      <c r="H22" s="429"/>
      <c r="I22" s="429"/>
      <c r="J22" s="429"/>
      <c r="K22" s="429"/>
      <c r="L22" s="429"/>
      <c r="M22" s="429"/>
      <c r="N22" s="429"/>
      <c r="O22" s="429"/>
    </row>
    <row r="23" spans="1:15" ht="12.75" customHeight="1">
      <c r="A23" s="451" t="s">
        <v>647</v>
      </c>
      <c r="B23" s="465"/>
      <c r="C23" s="461"/>
      <c r="D23" s="458"/>
      <c r="E23" s="455"/>
      <c r="F23" s="456"/>
      <c r="G23" s="429"/>
      <c r="H23" s="429"/>
      <c r="I23" s="429"/>
      <c r="J23" s="429"/>
      <c r="K23" s="429"/>
      <c r="L23" s="429"/>
      <c r="M23" s="429"/>
      <c r="N23" s="429"/>
      <c r="O23" s="429"/>
    </row>
    <row r="24" spans="1:15" ht="12.75" customHeight="1">
      <c r="A24" s="459" t="s">
        <v>648</v>
      </c>
      <c r="B24" s="460" t="s">
        <v>649</v>
      </c>
      <c r="C24" s="461">
        <f>SUM(C25:C27)</f>
        <v>890</v>
      </c>
      <c r="D24" s="461">
        <f>SUM(D25:D27)</f>
        <v>9</v>
      </c>
      <c r="E24" s="455">
        <f>SUM(E25:E27)</f>
        <v>881</v>
      </c>
      <c r="F24" s="456"/>
      <c r="G24" s="462"/>
      <c r="H24" s="462"/>
      <c r="I24" s="462"/>
      <c r="J24" s="462"/>
      <c r="K24" s="462"/>
      <c r="L24" s="462"/>
      <c r="M24" s="462"/>
      <c r="N24" s="462"/>
      <c r="O24" s="462"/>
    </row>
    <row r="25" spans="1:15" ht="12.75" customHeight="1">
      <c r="A25" s="459" t="s">
        <v>650</v>
      </c>
      <c r="B25" s="460" t="s">
        <v>651</v>
      </c>
      <c r="C25" s="454">
        <v>811</v>
      </c>
      <c r="D25" s="454">
        <v>6</v>
      </c>
      <c r="E25" s="455">
        <f>C25-D25</f>
        <v>805</v>
      </c>
      <c r="F25" s="456"/>
      <c r="G25" s="429"/>
      <c r="H25" s="429"/>
      <c r="I25" s="429"/>
      <c r="J25" s="429"/>
      <c r="K25" s="429"/>
      <c r="L25" s="429"/>
      <c r="M25" s="429"/>
      <c r="N25" s="429"/>
      <c r="O25" s="429"/>
    </row>
    <row r="26" spans="1:15" ht="12.75" customHeight="1">
      <c r="A26" s="459" t="s">
        <v>652</v>
      </c>
      <c r="B26" s="460" t="s">
        <v>653</v>
      </c>
      <c r="C26" s="454">
        <v>79</v>
      </c>
      <c r="D26" s="454">
        <v>3</v>
      </c>
      <c r="E26" s="455">
        <f>C26-D26</f>
        <v>76</v>
      </c>
      <c r="F26" s="456"/>
      <c r="G26" s="429"/>
      <c r="H26" s="429"/>
      <c r="I26" s="429"/>
      <c r="J26" s="429"/>
      <c r="K26" s="429"/>
      <c r="L26" s="429"/>
      <c r="M26" s="429"/>
      <c r="N26" s="429"/>
      <c r="O26" s="429"/>
    </row>
    <row r="27" spans="1:15" ht="12.75" customHeight="1">
      <c r="A27" s="459" t="s">
        <v>654</v>
      </c>
      <c r="B27" s="460" t="s">
        <v>655</v>
      </c>
      <c r="C27" s="454"/>
      <c r="D27" s="454"/>
      <c r="E27" s="455">
        <f>C27-D27</f>
        <v>0</v>
      </c>
      <c r="F27" s="456"/>
      <c r="G27" s="429"/>
      <c r="H27" s="429"/>
      <c r="I27" s="429"/>
      <c r="J27" s="429"/>
      <c r="K27" s="429"/>
      <c r="L27" s="429"/>
      <c r="M27" s="429"/>
      <c r="N27" s="429"/>
      <c r="O27" s="429"/>
    </row>
    <row r="28" spans="1:15" ht="12.75" customHeight="1">
      <c r="A28" s="459" t="s">
        <v>656</v>
      </c>
      <c r="B28" s="460" t="s">
        <v>657</v>
      </c>
      <c r="C28" s="454">
        <v>229</v>
      </c>
      <c r="D28" s="454">
        <v>229</v>
      </c>
      <c r="E28" s="455">
        <f>C28-D28</f>
        <v>0</v>
      </c>
      <c r="F28" s="456"/>
      <c r="G28" s="429"/>
      <c r="H28" s="429"/>
      <c r="I28" s="429"/>
      <c r="J28" s="429"/>
      <c r="K28" s="429"/>
      <c r="L28" s="429"/>
      <c r="M28" s="429"/>
      <c r="N28" s="429"/>
      <c r="O28" s="429"/>
    </row>
    <row r="29" spans="1:15" ht="12.75" customHeight="1">
      <c r="A29" s="459" t="s">
        <v>658</v>
      </c>
      <c r="B29" s="460" t="s">
        <v>659</v>
      </c>
      <c r="C29" s="454">
        <v>8</v>
      </c>
      <c r="D29" s="454">
        <v>8</v>
      </c>
      <c r="E29" s="455">
        <f>C29-D29</f>
        <v>0</v>
      </c>
      <c r="F29" s="456"/>
      <c r="G29" s="429"/>
      <c r="H29" s="429"/>
      <c r="I29" s="429"/>
      <c r="J29" s="429"/>
      <c r="K29" s="429"/>
      <c r="L29" s="429"/>
      <c r="M29" s="429"/>
      <c r="N29" s="429"/>
      <c r="O29" s="429"/>
    </row>
    <row r="30" spans="1:15" ht="12.75" customHeight="1">
      <c r="A30" s="459" t="s">
        <v>660</v>
      </c>
      <c r="B30" s="460" t="s">
        <v>661</v>
      </c>
      <c r="C30" s="454"/>
      <c r="D30" s="454"/>
      <c r="E30" s="455">
        <f>C30-D30</f>
        <v>0</v>
      </c>
      <c r="F30" s="456"/>
      <c r="G30" s="429"/>
      <c r="H30" s="429"/>
      <c r="I30" s="429"/>
      <c r="J30" s="429"/>
      <c r="K30" s="429"/>
      <c r="L30" s="429"/>
      <c r="M30" s="429"/>
      <c r="N30" s="429"/>
      <c r="O30" s="429"/>
    </row>
    <row r="31" spans="1:15" ht="12.75" customHeight="1">
      <c r="A31" s="459" t="s">
        <v>662</v>
      </c>
      <c r="B31" s="460" t="s">
        <v>663</v>
      </c>
      <c r="C31" s="454"/>
      <c r="D31" s="454"/>
      <c r="E31" s="455">
        <f>C31-D31</f>
        <v>0</v>
      </c>
      <c r="F31" s="456"/>
      <c r="G31" s="429"/>
      <c r="H31" s="429"/>
      <c r="I31" s="429"/>
      <c r="J31" s="429"/>
      <c r="K31" s="429"/>
      <c r="L31" s="429"/>
      <c r="M31" s="429"/>
      <c r="N31" s="429"/>
      <c r="O31" s="429"/>
    </row>
    <row r="32" spans="1:15" ht="12.75" customHeight="1">
      <c r="A32" s="459" t="s">
        <v>664</v>
      </c>
      <c r="B32" s="460" t="s">
        <v>665</v>
      </c>
      <c r="C32" s="454">
        <v>198</v>
      </c>
      <c r="D32" s="454"/>
      <c r="E32" s="455">
        <f>C32-D32</f>
        <v>198</v>
      </c>
      <c r="F32" s="456"/>
      <c r="G32" s="429"/>
      <c r="H32" s="429"/>
      <c r="I32" s="429"/>
      <c r="J32" s="429"/>
      <c r="K32" s="429"/>
      <c r="L32" s="429"/>
      <c r="M32" s="429"/>
      <c r="N32" s="429"/>
      <c r="O32" s="429"/>
    </row>
    <row r="33" spans="1:15" ht="12.75" customHeight="1">
      <c r="A33" s="459" t="s">
        <v>666</v>
      </c>
      <c r="B33" s="460" t="s">
        <v>667</v>
      </c>
      <c r="C33" s="466">
        <f>SUM(C34:C37)</f>
        <v>21</v>
      </c>
      <c r="D33" s="466">
        <f>SUM(D34:D37)</f>
        <v>0</v>
      </c>
      <c r="E33" s="467">
        <f>SUM(E34:E37)</f>
        <v>21</v>
      </c>
      <c r="F33" s="456"/>
      <c r="G33" s="462"/>
      <c r="H33" s="462"/>
      <c r="I33" s="462"/>
      <c r="J33" s="462"/>
      <c r="K33" s="462"/>
      <c r="L33" s="462"/>
      <c r="M33" s="462"/>
      <c r="N33" s="462"/>
      <c r="O33" s="462"/>
    </row>
    <row r="34" spans="1:15" ht="12.75" customHeight="1">
      <c r="A34" s="459" t="s">
        <v>668</v>
      </c>
      <c r="B34" s="460" t="s">
        <v>669</v>
      </c>
      <c r="C34" s="454">
        <v>21</v>
      </c>
      <c r="D34" s="454"/>
      <c r="E34" s="455">
        <f>C34-D34</f>
        <v>21</v>
      </c>
      <c r="F34" s="456"/>
      <c r="G34" s="429"/>
      <c r="H34" s="429"/>
      <c r="I34" s="429"/>
      <c r="J34" s="429"/>
      <c r="K34" s="429"/>
      <c r="L34" s="429"/>
      <c r="M34" s="429"/>
      <c r="N34" s="429"/>
      <c r="O34" s="429"/>
    </row>
    <row r="35" spans="1:15" ht="12.75" customHeight="1">
      <c r="A35" s="459" t="s">
        <v>670</v>
      </c>
      <c r="B35" s="460" t="s">
        <v>671</v>
      </c>
      <c r="C35" s="454"/>
      <c r="D35" s="454"/>
      <c r="E35" s="455">
        <f>C35-D35</f>
        <v>0</v>
      </c>
      <c r="F35" s="456"/>
      <c r="G35" s="429"/>
      <c r="H35" s="429"/>
      <c r="I35" s="429"/>
      <c r="J35" s="429"/>
      <c r="K35" s="429"/>
      <c r="L35" s="429"/>
      <c r="M35" s="429"/>
      <c r="N35" s="429"/>
      <c r="O35" s="429"/>
    </row>
    <row r="36" spans="1:15" ht="12.75" customHeight="1">
      <c r="A36" s="459" t="s">
        <v>672</v>
      </c>
      <c r="B36" s="460" t="s">
        <v>673</v>
      </c>
      <c r="C36" s="454"/>
      <c r="D36" s="454"/>
      <c r="E36" s="455">
        <f>C36-D36</f>
        <v>0</v>
      </c>
      <c r="F36" s="456"/>
      <c r="G36" s="429"/>
      <c r="H36" s="429"/>
      <c r="I36" s="429"/>
      <c r="J36" s="429"/>
      <c r="K36" s="429"/>
      <c r="L36" s="429"/>
      <c r="M36" s="429"/>
      <c r="N36" s="429"/>
      <c r="O36" s="429"/>
    </row>
    <row r="37" spans="1:15" ht="12.75" customHeight="1">
      <c r="A37" s="459" t="s">
        <v>674</v>
      </c>
      <c r="B37" s="460" t="s">
        <v>675</v>
      </c>
      <c r="C37" s="454"/>
      <c r="D37" s="454"/>
      <c r="E37" s="455">
        <f>C37-D37</f>
        <v>0</v>
      </c>
      <c r="F37" s="456"/>
      <c r="G37" s="429"/>
      <c r="H37" s="429"/>
      <c r="I37" s="429"/>
      <c r="J37" s="429"/>
      <c r="K37" s="429"/>
      <c r="L37" s="429"/>
      <c r="M37" s="429"/>
      <c r="N37" s="429"/>
      <c r="O37" s="429"/>
    </row>
    <row r="38" spans="1:15" ht="12.75" customHeight="1">
      <c r="A38" s="459" t="s">
        <v>676</v>
      </c>
      <c r="B38" s="460" t="s">
        <v>677</v>
      </c>
      <c r="C38" s="461">
        <f>SUM(C39:C42)</f>
        <v>319</v>
      </c>
      <c r="D38" s="466">
        <f>SUM(D39:D42)</f>
        <v>9</v>
      </c>
      <c r="E38" s="467">
        <f>SUM(E39:E42)</f>
        <v>310</v>
      </c>
      <c r="F38" s="456"/>
      <c r="G38" s="462"/>
      <c r="H38" s="462"/>
      <c r="I38" s="462"/>
      <c r="J38" s="462"/>
      <c r="K38" s="462"/>
      <c r="L38" s="462"/>
      <c r="M38" s="462"/>
      <c r="N38" s="462"/>
      <c r="O38" s="462"/>
    </row>
    <row r="39" spans="1:15" ht="12.75" customHeight="1">
      <c r="A39" s="459" t="s">
        <v>678</v>
      </c>
      <c r="B39" s="460" t="s">
        <v>679</v>
      </c>
      <c r="C39" s="454"/>
      <c r="D39" s="454"/>
      <c r="E39" s="455">
        <f>C39-D39</f>
        <v>0</v>
      </c>
      <c r="F39" s="456"/>
      <c r="G39" s="429"/>
      <c r="H39" s="429"/>
      <c r="I39" s="429"/>
      <c r="J39" s="429"/>
      <c r="K39" s="429"/>
      <c r="L39" s="429"/>
      <c r="M39" s="429"/>
      <c r="N39" s="429"/>
      <c r="O39" s="429"/>
    </row>
    <row r="40" spans="1:15" ht="12.75" customHeight="1">
      <c r="A40" s="459" t="s">
        <v>680</v>
      </c>
      <c r="B40" s="460" t="s">
        <v>681</v>
      </c>
      <c r="C40" s="454"/>
      <c r="D40" s="454"/>
      <c r="E40" s="455">
        <f>C40-D40</f>
        <v>0</v>
      </c>
      <c r="F40" s="456"/>
      <c r="G40" s="429"/>
      <c r="H40" s="429"/>
      <c r="I40" s="429"/>
      <c r="J40" s="429"/>
      <c r="K40" s="429"/>
      <c r="L40" s="429"/>
      <c r="M40" s="429"/>
      <c r="N40" s="429"/>
      <c r="O40" s="429"/>
    </row>
    <row r="41" spans="1:15" ht="12.75" customHeight="1">
      <c r="A41" s="459" t="s">
        <v>682</v>
      </c>
      <c r="B41" s="460" t="s">
        <v>683</v>
      </c>
      <c r="C41" s="454"/>
      <c r="D41" s="454"/>
      <c r="E41" s="455">
        <f>C41-D41</f>
        <v>0</v>
      </c>
      <c r="F41" s="456"/>
      <c r="G41" s="429"/>
      <c r="H41" s="429"/>
      <c r="I41" s="429"/>
      <c r="J41" s="429"/>
      <c r="K41" s="429"/>
      <c r="L41" s="429"/>
      <c r="M41" s="429"/>
      <c r="N41" s="429"/>
      <c r="O41" s="429"/>
    </row>
    <row r="42" spans="1:15" ht="12.75" customHeight="1">
      <c r="A42" s="459" t="s">
        <v>684</v>
      </c>
      <c r="B42" s="460" t="s">
        <v>685</v>
      </c>
      <c r="C42" s="454">
        <v>319</v>
      </c>
      <c r="D42" s="454">
        <v>9</v>
      </c>
      <c r="E42" s="455">
        <f>C42-D42</f>
        <v>310</v>
      </c>
      <c r="F42" s="456"/>
      <c r="G42" s="429"/>
      <c r="H42" s="429"/>
      <c r="I42" s="429"/>
      <c r="J42" s="429"/>
      <c r="K42" s="429"/>
      <c r="L42" s="429"/>
      <c r="M42" s="429"/>
      <c r="N42" s="429"/>
      <c r="O42" s="429"/>
    </row>
    <row r="43" spans="1:15" ht="12.75" customHeight="1">
      <c r="A43" s="463" t="s">
        <v>686</v>
      </c>
      <c r="B43" s="453" t="s">
        <v>687</v>
      </c>
      <c r="C43" s="458">
        <f>C24+C28+C29+C31+C30+C32+C33+C38</f>
        <v>1665</v>
      </c>
      <c r="D43" s="458">
        <f>D24+D28+D29+D31+D30+D32+D33+D38</f>
        <v>255</v>
      </c>
      <c r="E43" s="464">
        <f>E24+E28+E29+E31+E30+E32+E33+E38</f>
        <v>1410</v>
      </c>
      <c r="F43" s="456"/>
      <c r="G43" s="462"/>
      <c r="H43" s="462"/>
      <c r="I43" s="462"/>
      <c r="J43" s="462"/>
      <c r="K43" s="462"/>
      <c r="L43" s="462"/>
      <c r="M43" s="462"/>
      <c r="N43" s="462"/>
      <c r="O43" s="462"/>
    </row>
    <row r="44" spans="1:15" ht="12.75" customHeight="1">
      <c r="A44" s="451" t="s">
        <v>688</v>
      </c>
      <c r="B44" s="457" t="s">
        <v>689</v>
      </c>
      <c r="C44" s="468">
        <f>C43+C21+C19+C9</f>
        <v>1709</v>
      </c>
      <c r="D44" s="468">
        <f>D43+D21+D19+D9</f>
        <v>259</v>
      </c>
      <c r="E44" s="464">
        <f>E43+E21+E19+E9</f>
        <v>1450</v>
      </c>
      <c r="F44" s="456"/>
      <c r="G44" s="462"/>
      <c r="H44" s="462"/>
      <c r="I44" s="462"/>
      <c r="J44" s="462"/>
      <c r="K44" s="462"/>
      <c r="L44" s="462"/>
      <c r="M44" s="462"/>
      <c r="N44" s="462"/>
      <c r="O44" s="462"/>
    </row>
    <row r="45" spans="1:27" ht="12.75" customHeight="1">
      <c r="A45" s="469"/>
      <c r="B45" s="470"/>
      <c r="C45" s="471"/>
      <c r="D45" s="471"/>
      <c r="E45" s="471"/>
      <c r="F45" s="456"/>
      <c r="G45" s="472"/>
      <c r="H45" s="472"/>
      <c r="I45" s="472"/>
      <c r="J45" s="472"/>
      <c r="K45" s="472"/>
      <c r="L45" s="472"/>
      <c r="M45" s="472"/>
      <c r="N45" s="472"/>
      <c r="O45" s="472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</row>
    <row r="46" spans="1:27" ht="12.75" customHeight="1">
      <c r="A46" s="469"/>
      <c r="B46" s="470"/>
      <c r="C46" s="471"/>
      <c r="D46" s="471"/>
      <c r="E46" s="471"/>
      <c r="F46" s="456"/>
      <c r="G46" s="472"/>
      <c r="H46" s="472"/>
      <c r="I46" s="472"/>
      <c r="J46" s="472"/>
      <c r="K46" s="472"/>
      <c r="L46" s="472"/>
      <c r="M46" s="472"/>
      <c r="N46" s="472"/>
      <c r="O46" s="472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</row>
    <row r="47" spans="1:15" ht="12.75" customHeight="1">
      <c r="A47" s="469" t="s">
        <v>690</v>
      </c>
      <c r="B47" s="470"/>
      <c r="C47" s="474"/>
      <c r="D47" s="474"/>
      <c r="E47" s="474"/>
      <c r="F47" s="447" t="s">
        <v>280</v>
      </c>
      <c r="G47" s="429"/>
      <c r="H47" s="429"/>
      <c r="I47" s="429"/>
      <c r="J47" s="429"/>
      <c r="K47" s="429"/>
      <c r="L47" s="429"/>
      <c r="M47" s="429"/>
      <c r="N47" s="429"/>
      <c r="O47" s="429"/>
    </row>
    <row r="48" spans="1:15" s="364" customFormat="1" ht="24" customHeight="1">
      <c r="A48" s="443" t="s">
        <v>468</v>
      </c>
      <c r="B48" s="444" t="s">
        <v>11</v>
      </c>
      <c r="C48" s="475" t="s">
        <v>691</v>
      </c>
      <c r="D48" s="446" t="s">
        <v>692</v>
      </c>
      <c r="E48" s="446"/>
      <c r="F48" s="446" t="s">
        <v>693</v>
      </c>
      <c r="G48" s="449"/>
      <c r="H48" s="449"/>
      <c r="I48" s="449"/>
      <c r="J48" s="449"/>
      <c r="K48" s="449"/>
      <c r="L48" s="449"/>
      <c r="M48" s="449"/>
      <c r="N48" s="449"/>
      <c r="O48" s="449"/>
    </row>
    <row r="49" spans="1:15" s="364" customFormat="1" ht="12.75" customHeight="1">
      <c r="A49" s="443"/>
      <c r="B49" s="450"/>
      <c r="C49" s="475"/>
      <c r="D49" s="451" t="s">
        <v>622</v>
      </c>
      <c r="E49" s="451" t="s">
        <v>623</v>
      </c>
      <c r="F49" s="446"/>
      <c r="G49" s="449"/>
      <c r="H49" s="449"/>
      <c r="I49" s="449"/>
      <c r="J49" s="449"/>
      <c r="K49" s="449"/>
      <c r="L49" s="449"/>
      <c r="M49" s="449"/>
      <c r="N49" s="449"/>
      <c r="O49" s="449"/>
    </row>
    <row r="50" spans="1:15" s="364" customFormat="1" ht="12.75" customHeight="1">
      <c r="A50" s="446" t="s">
        <v>17</v>
      </c>
      <c r="B50" s="450" t="s">
        <v>18</v>
      </c>
      <c r="C50" s="446">
        <v>1</v>
      </c>
      <c r="D50" s="446">
        <v>2</v>
      </c>
      <c r="E50" s="476">
        <v>3</v>
      </c>
      <c r="F50" s="476">
        <v>4</v>
      </c>
      <c r="G50" s="449"/>
      <c r="H50" s="449"/>
      <c r="I50" s="449"/>
      <c r="J50" s="449"/>
      <c r="K50" s="449"/>
      <c r="L50" s="449"/>
      <c r="M50" s="449"/>
      <c r="N50" s="449"/>
      <c r="O50" s="449"/>
    </row>
    <row r="51" spans="1:15" ht="12.75" customHeight="1">
      <c r="A51" s="451" t="s">
        <v>694</v>
      </c>
      <c r="B51" s="465"/>
      <c r="C51" s="468"/>
      <c r="D51" s="468"/>
      <c r="E51" s="468"/>
      <c r="F51" s="477"/>
      <c r="G51" s="429"/>
      <c r="H51" s="429"/>
      <c r="I51" s="429"/>
      <c r="J51" s="429"/>
      <c r="K51" s="429"/>
      <c r="L51" s="429"/>
      <c r="M51" s="429"/>
      <c r="N51" s="429"/>
      <c r="O51" s="429"/>
    </row>
    <row r="52" spans="1:16" ht="12.75" customHeight="1">
      <c r="A52" s="459" t="s">
        <v>695</v>
      </c>
      <c r="B52" s="460" t="s">
        <v>696</v>
      </c>
      <c r="C52" s="468">
        <f>SUM(C53:C55)</f>
        <v>0</v>
      </c>
      <c r="D52" s="468">
        <f>SUM(D53:D55)</f>
        <v>0</v>
      </c>
      <c r="E52" s="461">
        <f>C52-D52</f>
        <v>0</v>
      </c>
      <c r="F52" s="458">
        <f>SUM(F53:F55)</f>
        <v>0</v>
      </c>
      <c r="G52" s="462"/>
      <c r="H52" s="462"/>
      <c r="I52" s="462"/>
      <c r="J52" s="462"/>
      <c r="K52" s="462"/>
      <c r="L52" s="462"/>
      <c r="M52" s="462"/>
      <c r="N52" s="462"/>
      <c r="O52" s="462"/>
      <c r="P52" s="375"/>
    </row>
    <row r="53" spans="1:15" ht="12.75" customHeight="1">
      <c r="A53" s="459" t="s">
        <v>697</v>
      </c>
      <c r="B53" s="460" t="s">
        <v>698</v>
      </c>
      <c r="C53" s="454"/>
      <c r="D53" s="454"/>
      <c r="E53" s="461">
        <f>C53-D53</f>
        <v>0</v>
      </c>
      <c r="F53" s="454"/>
      <c r="G53" s="429"/>
      <c r="H53" s="429"/>
      <c r="I53" s="429"/>
      <c r="J53" s="429"/>
      <c r="K53" s="429"/>
      <c r="L53" s="429"/>
      <c r="M53" s="429"/>
      <c r="N53" s="429"/>
      <c r="O53" s="429"/>
    </row>
    <row r="54" spans="1:15" ht="12.75" customHeight="1">
      <c r="A54" s="459" t="s">
        <v>699</v>
      </c>
      <c r="B54" s="460" t="s">
        <v>700</v>
      </c>
      <c r="C54" s="454"/>
      <c r="D54" s="454"/>
      <c r="E54" s="461">
        <f>C54-D54</f>
        <v>0</v>
      </c>
      <c r="F54" s="454"/>
      <c r="G54" s="429"/>
      <c r="H54" s="429"/>
      <c r="I54" s="429"/>
      <c r="J54" s="429"/>
      <c r="K54" s="429"/>
      <c r="L54" s="429"/>
      <c r="M54" s="429"/>
      <c r="N54" s="429"/>
      <c r="O54" s="429"/>
    </row>
    <row r="55" spans="1:15" ht="12.75" customHeight="1">
      <c r="A55" s="459" t="s">
        <v>684</v>
      </c>
      <c r="B55" s="460" t="s">
        <v>701</v>
      </c>
      <c r="C55" s="454"/>
      <c r="D55" s="454"/>
      <c r="E55" s="461">
        <f>C55-D55</f>
        <v>0</v>
      </c>
      <c r="F55" s="454"/>
      <c r="G55" s="429"/>
      <c r="H55" s="429"/>
      <c r="I55" s="429"/>
      <c r="J55" s="429"/>
      <c r="K55" s="429"/>
      <c r="L55" s="429"/>
      <c r="M55" s="429"/>
      <c r="N55" s="429"/>
      <c r="O55" s="429"/>
    </row>
    <row r="56" spans="1:16" ht="12.75" customHeight="1">
      <c r="A56" s="459" t="s">
        <v>702</v>
      </c>
      <c r="B56" s="460" t="s">
        <v>703</v>
      </c>
      <c r="C56" s="468">
        <f>C57+C59</f>
        <v>0</v>
      </c>
      <c r="D56" s="468">
        <f>D57+D59</f>
        <v>0</v>
      </c>
      <c r="E56" s="461">
        <f>C56-D56</f>
        <v>0</v>
      </c>
      <c r="F56" s="468">
        <f>F57+F59</f>
        <v>0</v>
      </c>
      <c r="G56" s="462"/>
      <c r="H56" s="462"/>
      <c r="I56" s="462"/>
      <c r="J56" s="462"/>
      <c r="K56" s="462"/>
      <c r="L56" s="462"/>
      <c r="M56" s="462"/>
      <c r="N56" s="462"/>
      <c r="O56" s="462"/>
      <c r="P56" s="375"/>
    </row>
    <row r="57" spans="1:15" ht="12.75" customHeight="1">
      <c r="A57" s="459" t="s">
        <v>704</v>
      </c>
      <c r="B57" s="460" t="s">
        <v>705</v>
      </c>
      <c r="C57" s="454"/>
      <c r="D57" s="454"/>
      <c r="E57" s="461">
        <f>C57-D57</f>
        <v>0</v>
      </c>
      <c r="F57" s="454"/>
      <c r="G57" s="429"/>
      <c r="H57" s="429"/>
      <c r="I57" s="429"/>
      <c r="J57" s="429"/>
      <c r="K57" s="429"/>
      <c r="L57" s="429"/>
      <c r="M57" s="429"/>
      <c r="N57" s="429"/>
      <c r="O57" s="429"/>
    </row>
    <row r="58" spans="1:15" ht="12.75" customHeight="1">
      <c r="A58" s="478" t="s">
        <v>706</v>
      </c>
      <c r="B58" s="460" t="s">
        <v>707</v>
      </c>
      <c r="C58" s="479"/>
      <c r="D58" s="479"/>
      <c r="E58" s="461">
        <f>C58-D58</f>
        <v>0</v>
      </c>
      <c r="F58" s="479"/>
      <c r="G58" s="429"/>
      <c r="H58" s="429"/>
      <c r="I58" s="429"/>
      <c r="J58" s="429"/>
      <c r="K58" s="429"/>
      <c r="L58" s="429"/>
      <c r="M58" s="429"/>
      <c r="N58" s="429"/>
      <c r="O58" s="429"/>
    </row>
    <row r="59" spans="1:15" ht="12.75" customHeight="1">
      <c r="A59" s="478" t="s">
        <v>708</v>
      </c>
      <c r="B59" s="460" t="s">
        <v>709</v>
      </c>
      <c r="C59" s="454"/>
      <c r="D59" s="454"/>
      <c r="E59" s="461">
        <f>C59-D59</f>
        <v>0</v>
      </c>
      <c r="F59" s="454"/>
      <c r="G59" s="429"/>
      <c r="H59" s="429"/>
      <c r="I59" s="429"/>
      <c r="J59" s="429"/>
      <c r="K59" s="429"/>
      <c r="L59" s="429"/>
      <c r="M59" s="429"/>
      <c r="N59" s="429"/>
      <c r="O59" s="429"/>
    </row>
    <row r="60" spans="1:15" ht="12.75" customHeight="1">
      <c r="A60" s="478" t="s">
        <v>706</v>
      </c>
      <c r="B60" s="460" t="s">
        <v>710</v>
      </c>
      <c r="C60" s="479"/>
      <c r="D60" s="479"/>
      <c r="E60" s="461">
        <f>C60-D60</f>
        <v>0</v>
      </c>
      <c r="F60" s="479"/>
      <c r="G60" s="429"/>
      <c r="H60" s="429"/>
      <c r="I60" s="429"/>
      <c r="J60" s="429"/>
      <c r="K60" s="429"/>
      <c r="L60" s="429"/>
      <c r="M60" s="429"/>
      <c r="N60" s="429"/>
      <c r="O60" s="429"/>
    </row>
    <row r="61" spans="1:15" ht="12.75" customHeight="1">
      <c r="A61" s="459" t="s">
        <v>142</v>
      </c>
      <c r="B61" s="460" t="s">
        <v>711</v>
      </c>
      <c r="C61" s="454"/>
      <c r="D61" s="454"/>
      <c r="E61" s="461">
        <f>C61-D61</f>
        <v>0</v>
      </c>
      <c r="F61" s="480"/>
      <c r="G61" s="429"/>
      <c r="H61" s="429"/>
      <c r="I61" s="429"/>
      <c r="J61" s="429"/>
      <c r="K61" s="429"/>
      <c r="L61" s="429"/>
      <c r="M61" s="429"/>
      <c r="N61" s="429"/>
      <c r="O61" s="429"/>
    </row>
    <row r="62" spans="1:15" ht="12.75" customHeight="1">
      <c r="A62" s="459" t="s">
        <v>145</v>
      </c>
      <c r="B62" s="460" t="s">
        <v>712</v>
      </c>
      <c r="C62" s="454"/>
      <c r="D62" s="454"/>
      <c r="E62" s="461">
        <f>C62-D62</f>
        <v>0</v>
      </c>
      <c r="F62" s="480"/>
      <c r="G62" s="429"/>
      <c r="H62" s="429"/>
      <c r="I62" s="429"/>
      <c r="J62" s="429"/>
      <c r="K62" s="429"/>
      <c r="L62" s="429"/>
      <c r="M62" s="429"/>
      <c r="N62" s="429"/>
      <c r="O62" s="429"/>
    </row>
    <row r="63" spans="1:15" ht="12.75" customHeight="1">
      <c r="A63" s="459" t="s">
        <v>713</v>
      </c>
      <c r="B63" s="460" t="s">
        <v>714</v>
      </c>
      <c r="C63" s="454"/>
      <c r="D63" s="454"/>
      <c r="E63" s="461">
        <f>C63-D63</f>
        <v>0</v>
      </c>
      <c r="F63" s="480"/>
      <c r="G63" s="429"/>
      <c r="H63" s="429"/>
      <c r="I63" s="429"/>
      <c r="J63" s="429"/>
      <c r="K63" s="429"/>
      <c r="L63" s="429"/>
      <c r="M63" s="429"/>
      <c r="N63" s="429"/>
      <c r="O63" s="429"/>
    </row>
    <row r="64" spans="1:15" ht="12.75" customHeight="1">
      <c r="A64" s="459" t="s">
        <v>715</v>
      </c>
      <c r="B64" s="460" t="s">
        <v>716</v>
      </c>
      <c r="C64" s="454"/>
      <c r="D64" s="454"/>
      <c r="E64" s="461">
        <f>C64-D64</f>
        <v>0</v>
      </c>
      <c r="F64" s="480"/>
      <c r="G64" s="429"/>
      <c r="H64" s="429"/>
      <c r="I64" s="429"/>
      <c r="J64" s="429"/>
      <c r="K64" s="429"/>
      <c r="L64" s="429"/>
      <c r="M64" s="429"/>
      <c r="N64" s="429"/>
      <c r="O64" s="429"/>
    </row>
    <row r="65" spans="1:15" ht="12.75" customHeight="1">
      <c r="A65" s="459" t="s">
        <v>717</v>
      </c>
      <c r="B65" s="460" t="s">
        <v>718</v>
      </c>
      <c r="C65" s="479"/>
      <c r="D65" s="479"/>
      <c r="E65" s="461">
        <f>C65-D65</f>
        <v>0</v>
      </c>
      <c r="F65" s="481"/>
      <c r="G65" s="429"/>
      <c r="H65" s="429"/>
      <c r="I65" s="429"/>
      <c r="J65" s="429"/>
      <c r="K65" s="429"/>
      <c r="L65" s="429"/>
      <c r="M65" s="429"/>
      <c r="N65" s="429"/>
      <c r="O65" s="429"/>
    </row>
    <row r="66" spans="1:16" ht="12.75" customHeight="1">
      <c r="A66" s="463" t="s">
        <v>719</v>
      </c>
      <c r="B66" s="453" t="s">
        <v>720</v>
      </c>
      <c r="C66" s="468">
        <f>C52+C56+C61+C62+C63+C64</f>
        <v>0</v>
      </c>
      <c r="D66" s="468">
        <f>D52+D56+D61+D62+D63+D64</f>
        <v>0</v>
      </c>
      <c r="E66" s="461">
        <f>C66-D66</f>
        <v>0</v>
      </c>
      <c r="F66" s="468">
        <f>F52+F56+F61+F62+F63+F64</f>
        <v>0</v>
      </c>
      <c r="G66" s="462"/>
      <c r="H66" s="462"/>
      <c r="I66" s="462"/>
      <c r="J66" s="462"/>
      <c r="K66" s="462"/>
      <c r="L66" s="462"/>
      <c r="M66" s="462"/>
      <c r="N66" s="462"/>
      <c r="O66" s="462"/>
      <c r="P66" s="375"/>
    </row>
    <row r="67" spans="1:15" ht="12.75" customHeight="1">
      <c r="A67" s="451" t="s">
        <v>721</v>
      </c>
      <c r="B67" s="457"/>
      <c r="C67" s="458"/>
      <c r="D67" s="458"/>
      <c r="E67" s="461"/>
      <c r="F67" s="482"/>
      <c r="G67" s="429"/>
      <c r="H67" s="429"/>
      <c r="I67" s="429"/>
      <c r="J67" s="429"/>
      <c r="K67" s="429"/>
      <c r="L67" s="429"/>
      <c r="M67" s="429"/>
      <c r="N67" s="429"/>
      <c r="O67" s="429"/>
    </row>
    <row r="68" spans="1:15" ht="12.75" customHeight="1">
      <c r="A68" s="459" t="s">
        <v>722</v>
      </c>
      <c r="B68" s="483" t="s">
        <v>723</v>
      </c>
      <c r="C68" s="454">
        <v>220</v>
      </c>
      <c r="D68" s="454"/>
      <c r="E68" s="461">
        <f>C68-D68</f>
        <v>220</v>
      </c>
      <c r="F68" s="480"/>
      <c r="G68" s="429"/>
      <c r="H68" s="429"/>
      <c r="I68" s="429"/>
      <c r="J68" s="429"/>
      <c r="K68" s="429"/>
      <c r="L68" s="429"/>
      <c r="M68" s="429"/>
      <c r="N68" s="429"/>
      <c r="O68" s="429"/>
    </row>
    <row r="69" spans="1:15" ht="12.75" customHeight="1">
      <c r="A69" s="451"/>
      <c r="B69" s="457"/>
      <c r="C69" s="458"/>
      <c r="D69" s="458"/>
      <c r="E69" s="461"/>
      <c r="F69" s="482"/>
      <c r="G69" s="429"/>
      <c r="H69" s="429"/>
      <c r="I69" s="429"/>
      <c r="J69" s="429"/>
      <c r="K69" s="429"/>
      <c r="L69" s="429"/>
      <c r="M69" s="429"/>
      <c r="N69" s="429"/>
      <c r="O69" s="429"/>
    </row>
    <row r="70" spans="1:15" ht="12.75" customHeight="1">
      <c r="A70" s="451" t="s">
        <v>724</v>
      </c>
      <c r="B70" s="465"/>
      <c r="C70" s="458"/>
      <c r="D70" s="458"/>
      <c r="E70" s="461"/>
      <c r="F70" s="482"/>
      <c r="G70" s="429"/>
      <c r="H70" s="429"/>
      <c r="I70" s="429"/>
      <c r="J70" s="429"/>
      <c r="K70" s="429"/>
      <c r="L70" s="429"/>
      <c r="M70" s="429"/>
      <c r="N70" s="429"/>
      <c r="O70" s="429"/>
    </row>
    <row r="71" spans="1:16" ht="12.75" customHeight="1">
      <c r="A71" s="459" t="s">
        <v>695</v>
      </c>
      <c r="B71" s="460" t="s">
        <v>725</v>
      </c>
      <c r="C71" s="466">
        <f>SUM(C72:C74)</f>
        <v>263</v>
      </c>
      <c r="D71" s="466">
        <f>SUM(D72:D74)</f>
        <v>24</v>
      </c>
      <c r="E71" s="466">
        <f>SUM(E72:E74)</f>
        <v>239</v>
      </c>
      <c r="F71" s="466">
        <f>SUM(F72:F74)</f>
        <v>0</v>
      </c>
      <c r="G71" s="462"/>
      <c r="H71" s="462"/>
      <c r="I71" s="462"/>
      <c r="J71" s="462"/>
      <c r="K71" s="462"/>
      <c r="L71" s="462"/>
      <c r="M71" s="462"/>
      <c r="N71" s="462"/>
      <c r="O71" s="462"/>
      <c r="P71" s="375"/>
    </row>
    <row r="72" spans="1:15" ht="12.75" customHeight="1">
      <c r="A72" s="459" t="s">
        <v>726</v>
      </c>
      <c r="B72" s="460" t="s">
        <v>727</v>
      </c>
      <c r="C72" s="454">
        <v>263</v>
      </c>
      <c r="D72" s="454">
        <v>24</v>
      </c>
      <c r="E72" s="461">
        <f>C72-D72</f>
        <v>239</v>
      </c>
      <c r="F72" s="480"/>
      <c r="G72" s="429"/>
      <c r="H72" s="429"/>
      <c r="I72" s="429"/>
      <c r="J72" s="429"/>
      <c r="K72" s="429"/>
      <c r="L72" s="429"/>
      <c r="M72" s="429"/>
      <c r="N72" s="429"/>
      <c r="O72" s="429"/>
    </row>
    <row r="73" spans="1:15" ht="12.75" customHeight="1">
      <c r="A73" s="459" t="s">
        <v>728</v>
      </c>
      <c r="B73" s="460" t="s">
        <v>729</v>
      </c>
      <c r="C73" s="454"/>
      <c r="D73" s="454"/>
      <c r="E73" s="461">
        <f>C73-D73</f>
        <v>0</v>
      </c>
      <c r="F73" s="480"/>
      <c r="G73" s="429"/>
      <c r="H73" s="429"/>
      <c r="I73" s="429"/>
      <c r="J73" s="429"/>
      <c r="K73" s="429"/>
      <c r="L73" s="429"/>
      <c r="M73" s="429"/>
      <c r="N73" s="429"/>
      <c r="O73" s="429"/>
    </row>
    <row r="74" spans="1:15" ht="12.75" customHeight="1">
      <c r="A74" s="459" t="s">
        <v>730</v>
      </c>
      <c r="B74" s="460" t="s">
        <v>731</v>
      </c>
      <c r="C74" s="454"/>
      <c r="D74" s="454"/>
      <c r="E74" s="461">
        <f>C74-D74</f>
        <v>0</v>
      </c>
      <c r="F74" s="480"/>
      <c r="G74" s="429"/>
      <c r="H74" s="429"/>
      <c r="I74" s="429"/>
      <c r="J74" s="429"/>
      <c r="K74" s="429"/>
      <c r="L74" s="429"/>
      <c r="M74" s="429"/>
      <c r="N74" s="429"/>
      <c r="O74" s="429"/>
    </row>
    <row r="75" spans="1:16" ht="12.75" customHeight="1">
      <c r="A75" s="459" t="s">
        <v>702</v>
      </c>
      <c r="B75" s="460" t="s">
        <v>732</v>
      </c>
      <c r="C75" s="468">
        <f>C76+C78</f>
        <v>174</v>
      </c>
      <c r="D75" s="468">
        <f>D76+D78</f>
        <v>174</v>
      </c>
      <c r="E75" s="468">
        <f>E76+E78</f>
        <v>0</v>
      </c>
      <c r="F75" s="468">
        <f>F76+F78</f>
        <v>0</v>
      </c>
      <c r="G75" s="462"/>
      <c r="H75" s="462"/>
      <c r="I75" s="462"/>
      <c r="J75" s="462"/>
      <c r="K75" s="462"/>
      <c r="L75" s="462"/>
      <c r="M75" s="462"/>
      <c r="N75" s="462"/>
      <c r="O75" s="462"/>
      <c r="P75" s="375"/>
    </row>
    <row r="76" spans="1:15" ht="12.75" customHeight="1">
      <c r="A76" s="459" t="s">
        <v>733</v>
      </c>
      <c r="B76" s="460" t="s">
        <v>734</v>
      </c>
      <c r="C76" s="484">
        <v>174</v>
      </c>
      <c r="D76" s="454">
        <v>174</v>
      </c>
      <c r="E76" s="461">
        <f>C76-D76</f>
        <v>0</v>
      </c>
      <c r="F76" s="454"/>
      <c r="G76" s="429"/>
      <c r="H76" s="429"/>
      <c r="I76" s="429"/>
      <c r="J76" s="429"/>
      <c r="K76" s="429"/>
      <c r="L76" s="429"/>
      <c r="M76" s="429"/>
      <c r="N76" s="429"/>
      <c r="O76" s="429"/>
    </row>
    <row r="77" spans="1:15" ht="12.75" customHeight="1">
      <c r="A77" s="459" t="s">
        <v>735</v>
      </c>
      <c r="B77" s="460" t="s">
        <v>736</v>
      </c>
      <c r="C77" s="479"/>
      <c r="D77" s="479"/>
      <c r="E77" s="461">
        <f>C77-D77</f>
        <v>0</v>
      </c>
      <c r="F77" s="479"/>
      <c r="G77" s="429"/>
      <c r="H77" s="429"/>
      <c r="I77" s="429"/>
      <c r="J77" s="429"/>
      <c r="K77" s="429"/>
      <c r="L77" s="429"/>
      <c r="M77" s="429"/>
      <c r="N77" s="429"/>
      <c r="O77" s="429"/>
    </row>
    <row r="78" spans="1:15" ht="12.75" customHeight="1">
      <c r="A78" s="459" t="s">
        <v>737</v>
      </c>
      <c r="B78" s="460" t="s">
        <v>738</v>
      </c>
      <c r="C78" s="454"/>
      <c r="D78" s="454"/>
      <c r="E78" s="461">
        <f>C78-D78</f>
        <v>0</v>
      </c>
      <c r="F78" s="454"/>
      <c r="G78" s="429"/>
      <c r="H78" s="429"/>
      <c r="I78" s="429"/>
      <c r="J78" s="429"/>
      <c r="K78" s="429"/>
      <c r="L78" s="429"/>
      <c r="M78" s="429"/>
      <c r="N78" s="429"/>
      <c r="O78" s="429"/>
    </row>
    <row r="79" spans="1:15" ht="12.75" customHeight="1">
      <c r="A79" s="459" t="s">
        <v>706</v>
      </c>
      <c r="B79" s="460" t="s">
        <v>739</v>
      </c>
      <c r="C79" s="479"/>
      <c r="D79" s="479"/>
      <c r="E79" s="461">
        <f>C79-D79</f>
        <v>0</v>
      </c>
      <c r="F79" s="479"/>
      <c r="G79" s="429"/>
      <c r="H79" s="429"/>
      <c r="I79" s="429"/>
      <c r="J79" s="429"/>
      <c r="K79" s="429"/>
      <c r="L79" s="429"/>
      <c r="M79" s="429"/>
      <c r="N79" s="429"/>
      <c r="O79" s="429"/>
    </row>
    <row r="80" spans="1:16" ht="12.75" customHeight="1">
      <c r="A80" s="459" t="s">
        <v>740</v>
      </c>
      <c r="B80" s="460" t="s">
        <v>741</v>
      </c>
      <c r="C80" s="468">
        <f>SUM(C81:C84)</f>
        <v>0</v>
      </c>
      <c r="D80" s="468">
        <f>SUM(D81:D84)</f>
        <v>0</v>
      </c>
      <c r="E80" s="468">
        <f>SUM(E81:E84)</f>
        <v>0</v>
      </c>
      <c r="F80" s="468">
        <f>SUM(F81:F84)</f>
        <v>0</v>
      </c>
      <c r="G80" s="462"/>
      <c r="H80" s="462"/>
      <c r="I80" s="462"/>
      <c r="J80" s="462"/>
      <c r="K80" s="462"/>
      <c r="L80" s="462"/>
      <c r="M80" s="462"/>
      <c r="N80" s="462"/>
      <c r="O80" s="462"/>
      <c r="P80" s="375"/>
    </row>
    <row r="81" spans="1:15" ht="12.75" customHeight="1">
      <c r="A81" s="459" t="s">
        <v>742</v>
      </c>
      <c r="B81" s="460" t="s">
        <v>743</v>
      </c>
      <c r="C81" s="454"/>
      <c r="D81" s="454"/>
      <c r="E81" s="461">
        <f>C81-D81</f>
        <v>0</v>
      </c>
      <c r="F81" s="454"/>
      <c r="G81" s="429"/>
      <c r="H81" s="429"/>
      <c r="I81" s="429"/>
      <c r="J81" s="429"/>
      <c r="K81" s="429"/>
      <c r="L81" s="429"/>
      <c r="M81" s="429"/>
      <c r="N81" s="429"/>
      <c r="O81" s="429"/>
    </row>
    <row r="82" spans="1:15" ht="12.75" customHeight="1">
      <c r="A82" s="459" t="s">
        <v>744</v>
      </c>
      <c r="B82" s="460" t="s">
        <v>745</v>
      </c>
      <c r="C82" s="454"/>
      <c r="D82" s="454"/>
      <c r="E82" s="461">
        <f>C82-D82</f>
        <v>0</v>
      </c>
      <c r="F82" s="454"/>
      <c r="G82" s="429"/>
      <c r="H82" s="429"/>
      <c r="I82" s="429"/>
      <c r="J82" s="429"/>
      <c r="K82" s="429"/>
      <c r="L82" s="429"/>
      <c r="M82" s="429"/>
      <c r="N82" s="429"/>
      <c r="O82" s="429"/>
    </row>
    <row r="83" spans="1:15" ht="12.75" customHeight="1">
      <c r="A83" s="459" t="s">
        <v>746</v>
      </c>
      <c r="B83" s="460" t="s">
        <v>747</v>
      </c>
      <c r="C83" s="454"/>
      <c r="D83" s="454"/>
      <c r="E83" s="461">
        <f>C83-D83</f>
        <v>0</v>
      </c>
      <c r="F83" s="454"/>
      <c r="G83" s="429"/>
      <c r="H83" s="429"/>
      <c r="I83" s="429"/>
      <c r="J83" s="429"/>
      <c r="K83" s="429"/>
      <c r="L83" s="429"/>
      <c r="M83" s="429"/>
      <c r="N83" s="429"/>
      <c r="O83" s="429"/>
    </row>
    <row r="84" spans="1:15" ht="12.75" customHeight="1">
      <c r="A84" s="459" t="s">
        <v>748</v>
      </c>
      <c r="B84" s="460" t="s">
        <v>749</v>
      </c>
      <c r="C84" s="454"/>
      <c r="D84" s="454"/>
      <c r="E84" s="461">
        <f>C84-D84</f>
        <v>0</v>
      </c>
      <c r="F84" s="454"/>
      <c r="G84" s="429"/>
      <c r="H84" s="429"/>
      <c r="I84" s="429"/>
      <c r="J84" s="429"/>
      <c r="K84" s="429"/>
      <c r="L84" s="429"/>
      <c r="M84" s="429"/>
      <c r="N84" s="429"/>
      <c r="O84" s="429"/>
    </row>
    <row r="85" spans="1:16" ht="12.75" customHeight="1">
      <c r="A85" s="459" t="s">
        <v>750</v>
      </c>
      <c r="B85" s="460" t="s">
        <v>751</v>
      </c>
      <c r="C85" s="458">
        <f>SUM(C86:C90)+C94</f>
        <v>262</v>
      </c>
      <c r="D85" s="458">
        <f>SUM(D86:D90)+D94</f>
        <v>262</v>
      </c>
      <c r="E85" s="458">
        <f>SUM(E86:E90)+E94</f>
        <v>0</v>
      </c>
      <c r="F85" s="458">
        <f>SUM(F86:F90)+F94</f>
        <v>0</v>
      </c>
      <c r="G85" s="462"/>
      <c r="H85" s="462"/>
      <c r="I85" s="462"/>
      <c r="J85" s="462"/>
      <c r="K85" s="462"/>
      <c r="L85" s="462"/>
      <c r="M85" s="462"/>
      <c r="N85" s="462"/>
      <c r="O85" s="462"/>
      <c r="P85" s="375"/>
    </row>
    <row r="86" spans="1:15" ht="12.75" customHeight="1">
      <c r="A86" s="459" t="s">
        <v>752</v>
      </c>
      <c r="B86" s="460" t="s">
        <v>753</v>
      </c>
      <c r="C86" s="454"/>
      <c r="D86" s="454"/>
      <c r="E86" s="461">
        <f>C86-D86</f>
        <v>0</v>
      </c>
      <c r="F86" s="454"/>
      <c r="G86" s="429"/>
      <c r="H86" s="429"/>
      <c r="I86" s="429"/>
      <c r="J86" s="429"/>
      <c r="K86" s="429"/>
      <c r="L86" s="429"/>
      <c r="M86" s="429"/>
      <c r="N86" s="429"/>
      <c r="O86" s="429"/>
    </row>
    <row r="87" spans="1:15" ht="12.75" customHeight="1">
      <c r="A87" s="459" t="s">
        <v>754</v>
      </c>
      <c r="B87" s="460" t="s">
        <v>755</v>
      </c>
      <c r="C87" s="484">
        <v>163</v>
      </c>
      <c r="D87" s="454">
        <v>163</v>
      </c>
      <c r="E87" s="461">
        <f>C87-D87</f>
        <v>0</v>
      </c>
      <c r="F87" s="454"/>
      <c r="G87" s="429"/>
      <c r="H87" s="429"/>
      <c r="I87" s="429"/>
      <c r="J87" s="429"/>
      <c r="K87" s="429"/>
      <c r="L87" s="429"/>
      <c r="M87" s="429"/>
      <c r="N87" s="429"/>
      <c r="O87" s="429"/>
    </row>
    <row r="88" spans="1:15" ht="12.75" customHeight="1">
      <c r="A88" s="459" t="s">
        <v>756</v>
      </c>
      <c r="B88" s="460" t="s">
        <v>757</v>
      </c>
      <c r="C88" s="484">
        <v>9</v>
      </c>
      <c r="D88" s="454">
        <v>9</v>
      </c>
      <c r="E88" s="461">
        <f>C88-D88</f>
        <v>0</v>
      </c>
      <c r="F88" s="454"/>
      <c r="G88" s="429"/>
      <c r="H88" s="429"/>
      <c r="I88" s="429"/>
      <c r="J88" s="429"/>
      <c r="K88" s="429"/>
      <c r="L88" s="429"/>
      <c r="M88" s="429"/>
      <c r="N88" s="429"/>
      <c r="O88" s="429"/>
    </row>
    <row r="89" spans="1:15" ht="12.75" customHeight="1">
      <c r="A89" s="459" t="s">
        <v>758</v>
      </c>
      <c r="B89" s="460" t="s">
        <v>759</v>
      </c>
      <c r="C89" s="484">
        <v>64</v>
      </c>
      <c r="D89" s="454">
        <v>64</v>
      </c>
      <c r="E89" s="461">
        <f>C89-D89</f>
        <v>0</v>
      </c>
      <c r="F89" s="454"/>
      <c r="G89" s="429"/>
      <c r="H89" s="429"/>
      <c r="I89" s="429"/>
      <c r="J89" s="429"/>
      <c r="K89" s="429"/>
      <c r="L89" s="429"/>
      <c r="M89" s="429"/>
      <c r="N89" s="429"/>
      <c r="O89" s="429"/>
    </row>
    <row r="90" spans="1:16" ht="12.75" customHeight="1">
      <c r="A90" s="459" t="s">
        <v>760</v>
      </c>
      <c r="B90" s="460" t="s">
        <v>761</v>
      </c>
      <c r="C90" s="468">
        <f>SUM(C91:C93)</f>
        <v>14</v>
      </c>
      <c r="D90" s="468">
        <f>SUM(D91:D93)</f>
        <v>14</v>
      </c>
      <c r="E90" s="468">
        <f>SUM(E91:E93)</f>
        <v>0</v>
      </c>
      <c r="F90" s="468">
        <f>SUM(F91:F93)</f>
        <v>0</v>
      </c>
      <c r="G90" s="462"/>
      <c r="H90" s="462"/>
      <c r="I90" s="462"/>
      <c r="J90" s="462"/>
      <c r="K90" s="462"/>
      <c r="L90" s="462"/>
      <c r="M90" s="462"/>
      <c r="N90" s="462"/>
      <c r="O90" s="462"/>
      <c r="P90" s="375"/>
    </row>
    <row r="91" spans="1:15" ht="12.75" customHeight="1">
      <c r="A91" s="459" t="s">
        <v>762</v>
      </c>
      <c r="B91" s="460" t="s">
        <v>763</v>
      </c>
      <c r="C91" s="454"/>
      <c r="D91" s="454"/>
      <c r="E91" s="461">
        <f>C91-D91</f>
        <v>0</v>
      </c>
      <c r="F91" s="454"/>
      <c r="G91" s="429"/>
      <c r="H91" s="429"/>
      <c r="I91" s="429"/>
      <c r="J91" s="429"/>
      <c r="K91" s="429"/>
      <c r="L91" s="429"/>
      <c r="M91" s="429"/>
      <c r="N91" s="429"/>
      <c r="O91" s="429"/>
    </row>
    <row r="92" spans="1:15" ht="12.75" customHeight="1">
      <c r="A92" s="459" t="s">
        <v>670</v>
      </c>
      <c r="B92" s="460" t="s">
        <v>764</v>
      </c>
      <c r="C92" s="454">
        <v>6</v>
      </c>
      <c r="D92" s="454">
        <v>6</v>
      </c>
      <c r="E92" s="461">
        <f>C92-D92</f>
        <v>0</v>
      </c>
      <c r="F92" s="454"/>
      <c r="G92" s="429"/>
      <c r="H92" s="429"/>
      <c r="I92" s="429"/>
      <c r="J92" s="429"/>
      <c r="K92" s="429"/>
      <c r="L92" s="429"/>
      <c r="M92" s="429"/>
      <c r="N92" s="429"/>
      <c r="O92" s="429"/>
    </row>
    <row r="93" spans="1:15" ht="12.75" customHeight="1">
      <c r="A93" s="459" t="s">
        <v>674</v>
      </c>
      <c r="B93" s="460" t="s">
        <v>765</v>
      </c>
      <c r="C93" s="454">
        <v>8</v>
      </c>
      <c r="D93" s="454">
        <v>8</v>
      </c>
      <c r="E93" s="461">
        <f>C93-D93</f>
        <v>0</v>
      </c>
      <c r="F93" s="454"/>
      <c r="G93" s="429"/>
      <c r="H93" s="429"/>
      <c r="I93" s="429"/>
      <c r="J93" s="429"/>
      <c r="K93" s="429"/>
      <c r="L93" s="429"/>
      <c r="M93" s="429"/>
      <c r="N93" s="429"/>
      <c r="O93" s="429"/>
    </row>
    <row r="94" spans="1:15" ht="12.75" customHeight="1">
      <c r="A94" s="459" t="s">
        <v>766</v>
      </c>
      <c r="B94" s="460" t="s">
        <v>767</v>
      </c>
      <c r="C94" s="454">
        <v>12</v>
      </c>
      <c r="D94" s="454">
        <v>12</v>
      </c>
      <c r="E94" s="461">
        <f>C94-D94</f>
        <v>0</v>
      </c>
      <c r="F94" s="454"/>
      <c r="G94" s="429"/>
      <c r="H94" s="429"/>
      <c r="I94" s="429"/>
      <c r="J94" s="429"/>
      <c r="K94" s="429"/>
      <c r="L94" s="429"/>
      <c r="M94" s="429"/>
      <c r="N94" s="429"/>
      <c r="O94" s="429"/>
    </row>
    <row r="95" spans="1:15" ht="12.75" customHeight="1">
      <c r="A95" s="459" t="s">
        <v>768</v>
      </c>
      <c r="B95" s="460" t="s">
        <v>769</v>
      </c>
      <c r="C95" s="454">
        <v>107</v>
      </c>
      <c r="D95" s="454">
        <v>36</v>
      </c>
      <c r="E95" s="461">
        <f>C95-D95</f>
        <v>71</v>
      </c>
      <c r="F95" s="480"/>
      <c r="G95" s="429"/>
      <c r="H95" s="429"/>
      <c r="I95" s="429"/>
      <c r="J95" s="429"/>
      <c r="K95" s="429"/>
      <c r="L95" s="429"/>
      <c r="M95" s="429"/>
      <c r="N95" s="429"/>
      <c r="O95" s="429"/>
    </row>
    <row r="96" spans="1:16" ht="12.75" customHeight="1">
      <c r="A96" s="463" t="s">
        <v>770</v>
      </c>
      <c r="B96" s="483" t="s">
        <v>771</v>
      </c>
      <c r="C96" s="458">
        <f>C85+C80+C75+C71+C95</f>
        <v>806</v>
      </c>
      <c r="D96" s="458">
        <f>D85+D80+D75+D71+D95</f>
        <v>496</v>
      </c>
      <c r="E96" s="458">
        <f>E85+E80+E75+E71+E95</f>
        <v>310</v>
      </c>
      <c r="F96" s="458">
        <f>F85+F80+F75+F71+F95</f>
        <v>0</v>
      </c>
      <c r="G96" s="462"/>
      <c r="H96" s="462"/>
      <c r="I96" s="462"/>
      <c r="J96" s="462"/>
      <c r="K96" s="462"/>
      <c r="L96" s="462"/>
      <c r="M96" s="462"/>
      <c r="N96" s="462"/>
      <c r="O96" s="462"/>
      <c r="P96" s="375"/>
    </row>
    <row r="97" spans="1:16" ht="12.75" customHeight="1">
      <c r="A97" s="451" t="s">
        <v>772</v>
      </c>
      <c r="B97" s="457" t="s">
        <v>773</v>
      </c>
      <c r="C97" s="458">
        <f>C96+C68+C66</f>
        <v>1026</v>
      </c>
      <c r="D97" s="458">
        <f>D96+D68+D66</f>
        <v>496</v>
      </c>
      <c r="E97" s="458">
        <f>E96+E68+E66</f>
        <v>530</v>
      </c>
      <c r="F97" s="458">
        <f>F96+F68+F66</f>
        <v>0</v>
      </c>
      <c r="G97" s="462"/>
      <c r="H97" s="462"/>
      <c r="I97" s="462"/>
      <c r="J97" s="462"/>
      <c r="K97" s="462"/>
      <c r="L97" s="462"/>
      <c r="M97" s="462"/>
      <c r="N97" s="462"/>
      <c r="O97" s="462"/>
      <c r="P97" s="375"/>
    </row>
    <row r="98" spans="1:15" ht="12.75" customHeight="1">
      <c r="A98" s="474"/>
      <c r="B98" s="485"/>
      <c r="C98" s="486"/>
      <c r="D98" s="486"/>
      <c r="E98" s="486"/>
      <c r="F98" s="487"/>
      <c r="G98" s="429"/>
      <c r="H98" s="429"/>
      <c r="I98" s="429"/>
      <c r="J98" s="429"/>
      <c r="K98" s="429"/>
      <c r="L98" s="429"/>
      <c r="M98" s="429"/>
      <c r="N98" s="429"/>
      <c r="O98" s="429"/>
    </row>
    <row r="99" spans="1:27" ht="12.75" customHeight="1">
      <c r="A99" s="469" t="s">
        <v>774</v>
      </c>
      <c r="B99" s="488"/>
      <c r="C99" s="486"/>
      <c r="D99" s="486"/>
      <c r="E99" s="486"/>
      <c r="F99" s="489" t="s">
        <v>528</v>
      </c>
      <c r="G99" s="472"/>
      <c r="H99" s="472"/>
      <c r="I99" s="472"/>
      <c r="J99" s="472"/>
      <c r="K99" s="472"/>
      <c r="L99" s="472"/>
      <c r="M99" s="472"/>
      <c r="N99" s="472"/>
      <c r="O99" s="472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</row>
    <row r="100" spans="1:16" s="492" customFormat="1" ht="12.75" customHeight="1">
      <c r="A100" s="446" t="s">
        <v>468</v>
      </c>
      <c r="B100" s="457" t="s">
        <v>469</v>
      </c>
      <c r="C100" s="446" t="s">
        <v>775</v>
      </c>
      <c r="D100" s="446" t="s">
        <v>776</v>
      </c>
      <c r="E100" s="446" t="s">
        <v>777</v>
      </c>
      <c r="F100" s="446" t="s">
        <v>778</v>
      </c>
      <c r="G100" s="490"/>
      <c r="H100" s="490"/>
      <c r="I100" s="490"/>
      <c r="J100" s="490"/>
      <c r="K100" s="490"/>
      <c r="L100" s="490"/>
      <c r="M100" s="490"/>
      <c r="N100" s="490"/>
      <c r="O100" s="490"/>
      <c r="P100" s="491"/>
    </row>
    <row r="101" spans="1:16" s="492" customFormat="1" ht="12.75" customHeight="1">
      <c r="A101" s="446" t="s">
        <v>17</v>
      </c>
      <c r="B101" s="457" t="s">
        <v>18</v>
      </c>
      <c r="C101" s="446">
        <v>1</v>
      </c>
      <c r="D101" s="446">
        <v>2</v>
      </c>
      <c r="E101" s="446">
        <v>3</v>
      </c>
      <c r="F101" s="476">
        <v>4</v>
      </c>
      <c r="G101" s="490"/>
      <c r="H101" s="490"/>
      <c r="I101" s="490"/>
      <c r="J101" s="490"/>
      <c r="K101" s="490"/>
      <c r="L101" s="490"/>
      <c r="M101" s="490"/>
      <c r="N101" s="490"/>
      <c r="O101" s="490"/>
      <c r="P101" s="491"/>
    </row>
    <row r="102" spans="1:15" ht="12.75" customHeight="1">
      <c r="A102" s="459" t="s">
        <v>779</v>
      </c>
      <c r="B102" s="460" t="s">
        <v>780</v>
      </c>
      <c r="C102" s="454"/>
      <c r="D102" s="454"/>
      <c r="E102" s="454"/>
      <c r="F102" s="493">
        <f>C102+D102-E102</f>
        <v>0</v>
      </c>
      <c r="G102" s="462"/>
      <c r="H102" s="462"/>
      <c r="I102" s="462"/>
      <c r="J102" s="462"/>
      <c r="K102" s="462"/>
      <c r="L102" s="462"/>
      <c r="M102" s="462"/>
      <c r="N102" s="462"/>
      <c r="O102" s="429"/>
    </row>
    <row r="103" spans="1:15" ht="12.75" customHeight="1">
      <c r="A103" s="459" t="s">
        <v>781</v>
      </c>
      <c r="B103" s="460" t="s">
        <v>782</v>
      </c>
      <c r="C103" s="454"/>
      <c r="D103" s="454"/>
      <c r="E103" s="454"/>
      <c r="F103" s="493">
        <f>C103+D103-E103</f>
        <v>0</v>
      </c>
      <c r="G103" s="429"/>
      <c r="H103" s="429"/>
      <c r="I103" s="429"/>
      <c r="J103" s="429"/>
      <c r="K103" s="429"/>
      <c r="L103" s="429"/>
      <c r="M103" s="429"/>
      <c r="N103" s="429"/>
      <c r="O103" s="429"/>
    </row>
    <row r="104" spans="1:15" ht="12.75" customHeight="1">
      <c r="A104" s="459" t="s">
        <v>783</v>
      </c>
      <c r="B104" s="460" t="s">
        <v>784</v>
      </c>
      <c r="C104" s="454"/>
      <c r="D104" s="454"/>
      <c r="E104" s="454"/>
      <c r="F104" s="493">
        <f>C104+D104-E104</f>
        <v>0</v>
      </c>
      <c r="G104" s="429"/>
      <c r="H104" s="429"/>
      <c r="I104" s="429"/>
      <c r="J104" s="429"/>
      <c r="K104" s="429"/>
      <c r="L104" s="429"/>
      <c r="M104" s="429"/>
      <c r="N104" s="429"/>
      <c r="O104" s="429"/>
    </row>
    <row r="105" spans="1:16" ht="12.75" customHeight="1">
      <c r="A105" s="494" t="s">
        <v>785</v>
      </c>
      <c r="B105" s="457" t="s">
        <v>786</v>
      </c>
      <c r="C105" s="468">
        <f>SUM(C102:C104)</f>
        <v>0</v>
      </c>
      <c r="D105" s="468">
        <f>SUM(D102:D104)</f>
        <v>0</v>
      </c>
      <c r="E105" s="468">
        <f>SUM(E102:E104)</f>
        <v>0</v>
      </c>
      <c r="F105" s="468">
        <f>SUM(F102:F104)</f>
        <v>0</v>
      </c>
      <c r="G105" s="462"/>
      <c r="H105" s="462"/>
      <c r="I105" s="462"/>
      <c r="J105" s="462"/>
      <c r="K105" s="462"/>
      <c r="L105" s="462"/>
      <c r="M105" s="462"/>
      <c r="N105" s="462"/>
      <c r="O105" s="462"/>
      <c r="P105" s="375"/>
    </row>
    <row r="106" spans="1:27" ht="12.75" customHeight="1">
      <c r="A106" s="495" t="s">
        <v>787</v>
      </c>
      <c r="B106" s="496"/>
      <c r="C106" s="469"/>
      <c r="D106" s="469"/>
      <c r="E106" s="469"/>
      <c r="F106" s="447"/>
      <c r="G106" s="472"/>
      <c r="H106" s="472"/>
      <c r="I106" s="472"/>
      <c r="J106" s="472"/>
      <c r="K106" s="472"/>
      <c r="L106" s="472"/>
      <c r="M106" s="472"/>
      <c r="N106" s="472"/>
      <c r="O106" s="472"/>
      <c r="P106" s="473"/>
      <c r="Q106" s="473"/>
      <c r="R106" s="473"/>
      <c r="S106" s="473"/>
      <c r="T106" s="473"/>
      <c r="U106" s="473"/>
      <c r="V106" s="473"/>
      <c r="W106" s="473"/>
      <c r="X106" s="473"/>
      <c r="Y106" s="473"/>
      <c r="Z106" s="473"/>
      <c r="AA106" s="473"/>
    </row>
    <row r="107" spans="1:27" ht="24" customHeight="1">
      <c r="A107" s="497" t="s">
        <v>788</v>
      </c>
      <c r="B107" s="497"/>
      <c r="C107" s="497"/>
      <c r="D107" s="497"/>
      <c r="E107" s="497"/>
      <c r="F107" s="497"/>
      <c r="G107" s="472"/>
      <c r="H107" s="472"/>
      <c r="I107" s="472"/>
      <c r="J107" s="472"/>
      <c r="K107" s="472"/>
      <c r="L107" s="472"/>
      <c r="M107" s="472"/>
      <c r="N107" s="472"/>
      <c r="O107" s="472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</row>
    <row r="108" spans="1:15" ht="12.75" customHeight="1">
      <c r="A108" s="469"/>
      <c r="B108" s="470"/>
      <c r="C108" s="469"/>
      <c r="D108" s="469"/>
      <c r="E108" s="469"/>
      <c r="F108" s="447"/>
      <c r="G108" s="429"/>
      <c r="H108" s="429"/>
      <c r="I108" s="429"/>
      <c r="J108" s="429"/>
      <c r="K108" s="429"/>
      <c r="L108" s="429"/>
      <c r="M108" s="429"/>
      <c r="N108" s="429"/>
      <c r="O108" s="429"/>
    </row>
    <row r="109" spans="1:15" ht="12.75" customHeight="1">
      <c r="A109" s="498">
        <f>+'справка №1-БАЛАНС'!A98</f>
        <v>0</v>
      </c>
      <c r="B109" s="498"/>
      <c r="C109" s="499" t="str">
        <f>+'справка №1-БАЛАНС'!C98</f>
        <v>Съставител: Радостина Цолева</v>
      </c>
      <c r="D109" s="499"/>
      <c r="E109" s="499"/>
      <c r="F109" s="499"/>
      <c r="G109" s="429"/>
      <c r="H109" s="429"/>
      <c r="I109" s="429"/>
      <c r="J109" s="429"/>
      <c r="K109" s="429"/>
      <c r="L109" s="429"/>
      <c r="M109" s="429"/>
      <c r="N109" s="429"/>
      <c r="O109" s="429"/>
    </row>
    <row r="110" spans="1:6" ht="12.75" customHeight="1">
      <c r="A110" s="500"/>
      <c r="B110" s="501"/>
      <c r="C110" s="502"/>
      <c r="D110" s="502"/>
      <c r="E110" s="502"/>
      <c r="F110" s="502"/>
    </row>
    <row r="111" spans="1:6" ht="12.75" customHeight="1">
      <c r="A111" s="500"/>
      <c r="B111" s="501"/>
      <c r="C111" s="499" t="s">
        <v>278</v>
      </c>
      <c r="D111" s="499"/>
      <c r="E111" s="499"/>
      <c r="F111" s="499"/>
    </row>
    <row r="112" spans="1:6" ht="12.75" customHeight="1">
      <c r="A112" s="346"/>
      <c r="B112" s="503"/>
      <c r="C112" s="346"/>
      <c r="D112" s="346"/>
      <c r="E112" s="346"/>
      <c r="F112" s="346"/>
    </row>
    <row r="113" spans="1:6" ht="12.75" customHeight="1">
      <c r="A113" s="346"/>
      <c r="B113" s="503"/>
      <c r="C113" s="346"/>
      <c r="D113" s="346"/>
      <c r="E113" s="346"/>
      <c r="F113" s="346"/>
    </row>
    <row r="114" spans="1:6" ht="12.75" customHeight="1">
      <c r="A114" s="346"/>
      <c r="B114" s="503"/>
      <c r="C114" s="346"/>
      <c r="D114" s="346"/>
      <c r="E114" s="346"/>
      <c r="F114" s="346"/>
    </row>
    <row r="115" spans="1:6" ht="12.75" customHeight="1">
      <c r="A115" s="346"/>
      <c r="B115" s="503"/>
      <c r="C115" s="346"/>
      <c r="D115" s="346"/>
      <c r="E115" s="346"/>
      <c r="F115" s="346"/>
    </row>
    <row r="116" spans="1:6" ht="12.75" customHeight="1">
      <c r="A116" s="429"/>
      <c r="B116" s="504"/>
      <c r="C116" s="429"/>
      <c r="D116" s="429"/>
      <c r="E116" s="429"/>
      <c r="F116" s="429"/>
    </row>
    <row r="117" spans="1:6" ht="12.75" customHeight="1">
      <c r="A117" s="429"/>
      <c r="B117" s="504"/>
      <c r="C117" s="429"/>
      <c r="D117" s="429"/>
      <c r="E117" s="429"/>
      <c r="F117" s="429"/>
    </row>
    <row r="118" spans="1:6" ht="12.75" customHeight="1">
      <c r="A118" s="429"/>
      <c r="B118" s="504"/>
      <c r="C118" s="429"/>
      <c r="D118" s="429"/>
      <c r="E118" s="429"/>
      <c r="F118" s="429"/>
    </row>
    <row r="119" spans="1:6" ht="12.75" customHeight="1">
      <c r="A119" s="429"/>
      <c r="B119" s="504"/>
      <c r="C119" s="429"/>
      <c r="D119" s="429"/>
      <c r="E119" s="429"/>
      <c r="F119" s="429"/>
    </row>
    <row r="120" spans="1:6" ht="12.75" customHeight="1">
      <c r="A120" s="429"/>
      <c r="B120" s="504"/>
      <c r="C120" s="429"/>
      <c r="D120" s="429"/>
      <c r="E120" s="429"/>
      <c r="F120" s="429"/>
    </row>
    <row r="121" spans="1:6" ht="12.75" customHeight="1">
      <c r="A121" s="429"/>
      <c r="B121" s="504"/>
      <c r="C121" s="429"/>
      <c r="D121" s="429"/>
      <c r="E121" s="429"/>
      <c r="F121" s="429"/>
    </row>
    <row r="122" spans="1:6" ht="12.75" customHeight="1">
      <c r="A122" s="429"/>
      <c r="B122" s="504"/>
      <c r="C122" s="429"/>
      <c r="D122" s="429"/>
      <c r="E122" s="429"/>
      <c r="F122" s="429"/>
    </row>
    <row r="123" spans="1:6" ht="12.75" customHeight="1">
      <c r="A123" s="429"/>
      <c r="B123" s="504"/>
      <c r="C123" s="429"/>
      <c r="D123" s="429"/>
      <c r="E123" s="429"/>
      <c r="F123" s="429"/>
    </row>
    <row r="124" spans="1:6" ht="12.75" customHeight="1">
      <c r="A124" s="429"/>
      <c r="B124" s="504"/>
      <c r="C124" s="429"/>
      <c r="D124" s="429"/>
      <c r="E124" s="429"/>
      <c r="F124" s="429"/>
    </row>
    <row r="125" spans="1:6" ht="12.75" customHeight="1">
      <c r="A125" s="429"/>
      <c r="B125" s="504"/>
      <c r="C125" s="429"/>
      <c r="D125" s="429"/>
      <c r="E125" s="429"/>
      <c r="F125" s="429"/>
    </row>
    <row r="126" spans="1:6" ht="12.75" customHeight="1">
      <c r="A126" s="429"/>
      <c r="B126" s="504"/>
      <c r="C126" s="429"/>
      <c r="D126" s="429"/>
      <c r="E126" s="429"/>
      <c r="F126" s="429"/>
    </row>
    <row r="127" spans="1:6" ht="12.75" customHeight="1">
      <c r="A127" s="429"/>
      <c r="B127" s="504"/>
      <c r="C127" s="429"/>
      <c r="D127" s="429"/>
      <c r="E127" s="429"/>
      <c r="F127" s="429"/>
    </row>
    <row r="128" spans="1:6" ht="12.75" customHeight="1">
      <c r="A128" s="429"/>
      <c r="B128" s="504"/>
      <c r="C128" s="429"/>
      <c r="D128" s="429"/>
      <c r="E128" s="429"/>
      <c r="F128" s="429"/>
    </row>
    <row r="129" spans="1:6" ht="12.75" customHeight="1">
      <c r="A129" s="429"/>
      <c r="B129" s="504"/>
      <c r="C129" s="429"/>
      <c r="D129" s="429"/>
      <c r="E129" s="429"/>
      <c r="F129" s="429"/>
    </row>
    <row r="130" spans="1:6" ht="12.75" customHeight="1">
      <c r="A130" s="429"/>
      <c r="B130" s="504"/>
      <c r="C130" s="429"/>
      <c r="D130" s="429"/>
      <c r="E130" s="429"/>
      <c r="F130" s="429"/>
    </row>
    <row r="131" spans="1:6" ht="12.75" customHeight="1">
      <c r="A131" s="429"/>
      <c r="B131" s="504"/>
      <c r="C131" s="429"/>
      <c r="D131" s="429"/>
      <c r="E131" s="429"/>
      <c r="F131" s="429"/>
    </row>
    <row r="132" spans="1:6" ht="12.75" customHeight="1">
      <c r="A132" s="429"/>
      <c r="B132" s="504"/>
      <c r="C132" s="429"/>
      <c r="D132" s="429"/>
      <c r="E132" s="429"/>
      <c r="F132" s="429"/>
    </row>
    <row r="133" spans="1:6" ht="12.75" customHeight="1">
      <c r="A133" s="429"/>
      <c r="B133" s="504"/>
      <c r="C133" s="429"/>
      <c r="D133" s="429"/>
      <c r="E133" s="429"/>
      <c r="F133" s="429"/>
    </row>
    <row r="134" spans="1:6" ht="12.75" customHeight="1">
      <c r="A134" s="429"/>
      <c r="B134" s="504"/>
      <c r="C134" s="429"/>
      <c r="D134" s="429"/>
      <c r="E134" s="429"/>
      <c r="F134" s="429"/>
    </row>
    <row r="135" spans="1:6" ht="12.75" customHeight="1">
      <c r="A135" s="429"/>
      <c r="B135" s="504"/>
      <c r="C135" s="429"/>
      <c r="D135" s="429"/>
      <c r="E135" s="429"/>
      <c r="F135" s="429"/>
    </row>
    <row r="136" spans="1:6" ht="12.75" customHeight="1">
      <c r="A136" s="429"/>
      <c r="B136" s="504"/>
      <c r="C136" s="429"/>
      <c r="D136" s="429"/>
      <c r="E136" s="429"/>
      <c r="F136" s="429"/>
    </row>
    <row r="137" spans="1:6" ht="12.75" customHeight="1">
      <c r="A137" s="429"/>
      <c r="B137" s="504"/>
      <c r="C137" s="429"/>
      <c r="D137" s="429"/>
      <c r="E137" s="429"/>
      <c r="F137" s="429"/>
    </row>
    <row r="138" spans="1:6" ht="12.75" customHeight="1">
      <c r="A138" s="429"/>
      <c r="B138" s="504"/>
      <c r="C138" s="429"/>
      <c r="D138" s="429"/>
      <c r="E138" s="429"/>
      <c r="F138" s="429"/>
    </row>
    <row r="139" spans="1:6" ht="12.75" customHeight="1">
      <c r="A139" s="429"/>
      <c r="B139" s="504"/>
      <c r="C139" s="429"/>
      <c r="D139" s="429"/>
      <c r="E139" s="429"/>
      <c r="F139" s="429"/>
    </row>
    <row r="140" spans="1:6" ht="12.75" customHeight="1">
      <c r="A140" s="429"/>
      <c r="B140" s="504"/>
      <c r="C140" s="429"/>
      <c r="D140" s="429"/>
      <c r="E140" s="429"/>
      <c r="F140" s="429"/>
    </row>
    <row r="141" spans="1:6" ht="12.75" customHeight="1">
      <c r="A141" s="429"/>
      <c r="B141" s="504"/>
      <c r="C141" s="429"/>
      <c r="D141" s="429"/>
      <c r="E141" s="429"/>
      <c r="F141" s="429"/>
    </row>
    <row r="142" spans="1:6" ht="12.75" customHeight="1">
      <c r="A142" s="429"/>
      <c r="B142" s="504"/>
      <c r="C142" s="429"/>
      <c r="D142" s="429"/>
      <c r="E142" s="429"/>
      <c r="F142" s="429"/>
    </row>
    <row r="143" spans="1:6" ht="12.75" customHeight="1">
      <c r="A143" s="429"/>
      <c r="B143" s="504"/>
      <c r="C143" s="429"/>
      <c r="D143" s="429"/>
      <c r="E143" s="429"/>
      <c r="F143" s="429"/>
    </row>
    <row r="144" spans="1:6" ht="12.75" customHeight="1">
      <c r="A144" s="429"/>
      <c r="B144" s="504"/>
      <c r="C144" s="429"/>
      <c r="D144" s="429"/>
      <c r="E144" s="429"/>
      <c r="F144" s="429"/>
    </row>
    <row r="145" spans="1:6" ht="12.75" customHeight="1">
      <c r="A145" s="429"/>
      <c r="B145" s="504"/>
      <c r="C145" s="429"/>
      <c r="D145" s="429"/>
      <c r="E145" s="429"/>
      <c r="F145" s="429"/>
    </row>
    <row r="146" spans="1:6" ht="12.75" customHeight="1">
      <c r="A146" s="429"/>
      <c r="B146" s="504"/>
      <c r="C146" s="429"/>
      <c r="D146" s="429"/>
      <c r="E146" s="429"/>
      <c r="F146" s="429"/>
    </row>
    <row r="147" spans="1:6" ht="12.75" customHeight="1">
      <c r="A147" s="429"/>
      <c r="B147" s="504"/>
      <c r="C147" s="429"/>
      <c r="D147" s="429"/>
      <c r="E147" s="429"/>
      <c r="F147" s="429"/>
    </row>
    <row r="148" spans="1:6" ht="12.75" customHeight="1">
      <c r="A148" s="429"/>
      <c r="B148" s="504"/>
      <c r="C148" s="429"/>
      <c r="D148" s="429"/>
      <c r="E148" s="429"/>
      <c r="F148" s="429"/>
    </row>
    <row r="149" spans="1:6" ht="12.75" customHeight="1">
      <c r="A149" s="429"/>
      <c r="B149" s="504"/>
      <c r="C149" s="429"/>
      <c r="D149" s="429"/>
      <c r="E149" s="429"/>
      <c r="F149" s="429"/>
    </row>
    <row r="150" spans="1:6" ht="12.75" customHeight="1">
      <c r="A150" s="429"/>
      <c r="B150" s="504"/>
      <c r="C150" s="429"/>
      <c r="D150" s="429"/>
      <c r="E150" s="429"/>
      <c r="F150" s="429"/>
    </row>
    <row r="151" spans="1:6" ht="12.75" customHeight="1">
      <c r="A151" s="429"/>
      <c r="B151" s="504"/>
      <c r="C151" s="429"/>
      <c r="D151" s="429"/>
      <c r="E151" s="429"/>
      <c r="F151" s="429"/>
    </row>
    <row r="152" spans="1:6" ht="12.75" customHeight="1">
      <c r="A152" s="429"/>
      <c r="B152" s="504"/>
      <c r="C152" s="429"/>
      <c r="D152" s="429"/>
      <c r="E152" s="429"/>
      <c r="F152" s="429"/>
    </row>
    <row r="153" spans="1:6" ht="12.75" customHeight="1">
      <c r="A153" s="429"/>
      <c r="B153" s="504"/>
      <c r="C153" s="429"/>
      <c r="D153" s="429"/>
      <c r="E153" s="429"/>
      <c r="F153" s="429"/>
    </row>
    <row r="154" spans="1:6" ht="12.75" customHeight="1">
      <c r="A154" s="429"/>
      <c r="B154" s="504"/>
      <c r="C154" s="429"/>
      <c r="D154" s="429"/>
      <c r="E154" s="429"/>
      <c r="F154" s="429"/>
    </row>
    <row r="155" spans="1:6" ht="12.75" customHeight="1">
      <c r="A155" s="429"/>
      <c r="B155" s="504"/>
      <c r="C155" s="429"/>
      <c r="D155" s="429"/>
      <c r="E155" s="429"/>
      <c r="F155" s="429"/>
    </row>
    <row r="156" spans="1:6" ht="12.75" customHeight="1">
      <c r="A156" s="429"/>
      <c r="B156" s="504"/>
      <c r="C156" s="429"/>
      <c r="D156" s="429"/>
      <c r="E156" s="429"/>
      <c r="F156" s="429"/>
    </row>
    <row r="157" spans="1:6" ht="12.75" customHeight="1">
      <c r="A157" s="429"/>
      <c r="B157" s="504"/>
      <c r="C157" s="429"/>
      <c r="D157" s="429"/>
      <c r="E157" s="429"/>
      <c r="F157" s="429"/>
    </row>
    <row r="158" spans="1:6" ht="12.75" customHeight="1">
      <c r="A158" s="429"/>
      <c r="B158" s="504"/>
      <c r="C158" s="429"/>
      <c r="D158" s="429"/>
      <c r="E158" s="429"/>
      <c r="F158" s="429"/>
    </row>
    <row r="159" spans="1:6" ht="12.75" customHeight="1">
      <c r="A159" s="429"/>
      <c r="B159" s="504"/>
      <c r="C159" s="429"/>
      <c r="D159" s="429"/>
      <c r="E159" s="429"/>
      <c r="F159" s="429"/>
    </row>
    <row r="160" spans="1:6" ht="12.75" customHeight="1">
      <c r="A160" s="429"/>
      <c r="B160" s="504"/>
      <c r="C160" s="429"/>
      <c r="D160" s="429"/>
      <c r="E160" s="429"/>
      <c r="F160" s="429"/>
    </row>
    <row r="161" spans="1:6" ht="12.75" customHeight="1">
      <c r="A161" s="429"/>
      <c r="B161" s="504"/>
      <c r="C161" s="429"/>
      <c r="D161" s="429"/>
      <c r="E161" s="429"/>
      <c r="F161" s="429"/>
    </row>
    <row r="162" spans="1:6" ht="12.75" customHeight="1">
      <c r="A162" s="429"/>
      <c r="B162" s="504"/>
      <c r="C162" s="429"/>
      <c r="D162" s="429"/>
      <c r="E162" s="429"/>
      <c r="F162" s="429"/>
    </row>
    <row r="163" spans="1:6" ht="12.75" customHeight="1">
      <c r="A163" s="429"/>
      <c r="B163" s="504"/>
      <c r="C163" s="429"/>
      <c r="D163" s="429"/>
      <c r="E163" s="429"/>
      <c r="F163" s="429"/>
    </row>
    <row r="164" spans="1:6" ht="12.75" customHeight="1">
      <c r="A164" s="429"/>
      <c r="B164" s="504"/>
      <c r="C164" s="429"/>
      <c r="D164" s="429"/>
      <c r="E164" s="429"/>
      <c r="F164" s="429"/>
    </row>
    <row r="165" spans="1:6" ht="12.75" customHeight="1">
      <c r="A165" s="429"/>
      <c r="B165" s="504"/>
      <c r="C165" s="429"/>
      <c r="D165" s="429"/>
      <c r="E165" s="429"/>
      <c r="F165" s="429"/>
    </row>
    <row r="166" spans="1:6" ht="12.75" customHeight="1">
      <c r="A166" s="429"/>
      <c r="B166" s="504"/>
      <c r="C166" s="429"/>
      <c r="D166" s="429"/>
      <c r="E166" s="429"/>
      <c r="F166" s="429"/>
    </row>
    <row r="167" spans="1:6" ht="12.75" customHeight="1">
      <c r="A167" s="429"/>
      <c r="B167" s="504"/>
      <c r="C167" s="429"/>
      <c r="D167" s="429"/>
      <c r="E167" s="429"/>
      <c r="F167" s="429"/>
    </row>
    <row r="168" spans="1:6" ht="12.75" customHeight="1">
      <c r="A168" s="429"/>
      <c r="B168" s="504"/>
      <c r="C168" s="429"/>
      <c r="D168" s="429"/>
      <c r="E168" s="429"/>
      <c r="F168" s="429"/>
    </row>
    <row r="169" spans="1:6" ht="12.75" customHeight="1">
      <c r="A169" s="429"/>
      <c r="B169" s="504"/>
      <c r="C169" s="429"/>
      <c r="D169" s="429"/>
      <c r="E169" s="429"/>
      <c r="F169" s="429"/>
    </row>
    <row r="170" spans="1:6" ht="12.75" customHeight="1">
      <c r="A170" s="429"/>
      <c r="B170" s="504"/>
      <c r="C170" s="429"/>
      <c r="D170" s="429"/>
      <c r="E170" s="429"/>
      <c r="F170" s="429"/>
    </row>
    <row r="171" spans="1:6" ht="12.75" customHeight="1">
      <c r="A171" s="429"/>
      <c r="B171" s="504"/>
      <c r="C171" s="429"/>
      <c r="D171" s="429"/>
      <c r="E171" s="429"/>
      <c r="F171" s="429"/>
    </row>
    <row r="172" spans="1:6" ht="12.75" customHeight="1">
      <c r="A172" s="429"/>
      <c r="B172" s="504"/>
      <c r="C172" s="429"/>
      <c r="D172" s="429"/>
      <c r="E172" s="429"/>
      <c r="F172" s="429"/>
    </row>
    <row r="173" spans="1:6" ht="12.75" customHeight="1">
      <c r="A173" s="429"/>
      <c r="B173" s="504"/>
      <c r="C173" s="429"/>
      <c r="D173" s="429"/>
      <c r="E173" s="429"/>
      <c r="F173" s="429"/>
    </row>
    <row r="174" spans="1:6" ht="12.75" customHeight="1">
      <c r="A174" s="429"/>
      <c r="B174" s="504"/>
      <c r="C174" s="429"/>
      <c r="D174" s="429"/>
      <c r="E174" s="429"/>
      <c r="F174" s="429"/>
    </row>
    <row r="175" spans="1:6" ht="12.75" customHeight="1">
      <c r="A175" s="429"/>
      <c r="B175" s="504"/>
      <c r="C175" s="429"/>
      <c r="D175" s="429"/>
      <c r="E175" s="429"/>
      <c r="F175" s="429"/>
    </row>
    <row r="176" spans="1:6" ht="12.75" customHeight="1">
      <c r="A176" s="429"/>
      <c r="B176" s="504"/>
      <c r="C176" s="429"/>
      <c r="D176" s="429"/>
      <c r="E176" s="429"/>
      <c r="F176" s="429"/>
    </row>
    <row r="177" spans="1:6" ht="12.75" customHeight="1">
      <c r="A177" s="429"/>
      <c r="B177" s="504"/>
      <c r="C177" s="429"/>
      <c r="D177" s="429"/>
      <c r="E177" s="429"/>
      <c r="F177" s="429"/>
    </row>
    <row r="178" spans="1:6" ht="12.75" customHeight="1">
      <c r="A178" s="429"/>
      <c r="B178" s="504"/>
      <c r="C178" s="429"/>
      <c r="D178" s="429"/>
      <c r="E178" s="429"/>
      <c r="F178" s="429"/>
    </row>
    <row r="179" spans="1:6" ht="12.75" customHeight="1">
      <c r="A179" s="429"/>
      <c r="B179" s="504"/>
      <c r="C179" s="429"/>
      <c r="D179" s="429"/>
      <c r="E179" s="429"/>
      <c r="F179" s="429"/>
    </row>
    <row r="180" spans="1:6" ht="12.75" customHeight="1">
      <c r="A180" s="429"/>
      <c r="B180" s="504"/>
      <c r="C180" s="429"/>
      <c r="D180" s="429"/>
      <c r="E180" s="429"/>
      <c r="F180" s="429"/>
    </row>
    <row r="181" spans="1:6" ht="12.75" customHeight="1">
      <c r="A181" s="429"/>
      <c r="B181" s="504"/>
      <c r="C181" s="429"/>
      <c r="D181" s="429"/>
      <c r="E181" s="429"/>
      <c r="F181" s="429"/>
    </row>
    <row r="182" spans="1:6" ht="12.75" customHeight="1">
      <c r="A182" s="429"/>
      <c r="B182" s="504"/>
      <c r="C182" s="429"/>
      <c r="D182" s="429"/>
      <c r="E182" s="429"/>
      <c r="F182" s="429"/>
    </row>
    <row r="183" spans="1:6" ht="12.75" customHeight="1">
      <c r="A183" s="429"/>
      <c r="B183" s="504"/>
      <c r="C183" s="429"/>
      <c r="D183" s="429"/>
      <c r="E183" s="429"/>
      <c r="F183" s="429"/>
    </row>
    <row r="184" spans="1:6" ht="12.75" customHeight="1">
      <c r="A184" s="429"/>
      <c r="B184" s="504"/>
      <c r="C184" s="429"/>
      <c r="D184" s="429"/>
      <c r="E184" s="429"/>
      <c r="F184" s="429"/>
    </row>
    <row r="185" spans="1:6" ht="12.75" customHeight="1">
      <c r="A185" s="429"/>
      <c r="B185" s="504"/>
      <c r="C185" s="429"/>
      <c r="D185" s="429"/>
      <c r="E185" s="429"/>
      <c r="F185" s="429"/>
    </row>
    <row r="186" spans="1:6" ht="12.75" customHeight="1">
      <c r="A186" s="429"/>
      <c r="B186" s="504"/>
      <c r="C186" s="429"/>
      <c r="D186" s="429"/>
      <c r="E186" s="429"/>
      <c r="F186" s="429"/>
    </row>
    <row r="187" spans="1:6" ht="12.75" customHeight="1">
      <c r="A187" s="429"/>
      <c r="B187" s="504"/>
      <c r="C187" s="429"/>
      <c r="D187" s="429"/>
      <c r="E187" s="429"/>
      <c r="F187" s="429"/>
    </row>
    <row r="188" spans="1:6" ht="12.75" customHeight="1">
      <c r="A188" s="429"/>
      <c r="B188" s="504"/>
      <c r="C188" s="429"/>
      <c r="D188" s="429"/>
      <c r="E188" s="429"/>
      <c r="F188" s="429"/>
    </row>
    <row r="189" spans="1:6" ht="12.75" customHeight="1">
      <c r="A189" s="429"/>
      <c r="B189" s="504"/>
      <c r="C189" s="429"/>
      <c r="D189" s="429"/>
      <c r="E189" s="429"/>
      <c r="F189" s="429"/>
    </row>
    <row r="190" spans="1:6" ht="12.75" customHeight="1">
      <c r="A190" s="429"/>
      <c r="B190" s="504"/>
      <c r="C190" s="429"/>
      <c r="D190" s="429"/>
      <c r="E190" s="429"/>
      <c r="F190" s="429"/>
    </row>
    <row r="191" spans="1:6" ht="12.75" customHeight="1">
      <c r="A191" s="429"/>
      <c r="B191" s="504"/>
      <c r="C191" s="429"/>
      <c r="D191" s="429"/>
      <c r="E191" s="429"/>
      <c r="F191" s="429"/>
    </row>
    <row r="192" spans="1:6" ht="12.75" customHeight="1">
      <c r="A192" s="429"/>
      <c r="B192" s="504"/>
      <c r="C192" s="429"/>
      <c r="D192" s="429"/>
      <c r="E192" s="429"/>
      <c r="F192" s="429"/>
    </row>
    <row r="193" spans="1:6" ht="12.75" customHeight="1">
      <c r="A193" s="429"/>
      <c r="B193" s="504"/>
      <c r="C193" s="429"/>
      <c r="D193" s="429"/>
      <c r="E193" s="429"/>
      <c r="F193" s="429"/>
    </row>
    <row r="194" spans="1:6" ht="12.75" customHeight="1">
      <c r="A194" s="429"/>
      <c r="B194" s="504"/>
      <c r="C194" s="429"/>
      <c r="D194" s="429"/>
      <c r="E194" s="429"/>
      <c r="F194" s="429"/>
    </row>
    <row r="195" spans="1:6" ht="12.75" customHeight="1">
      <c r="A195" s="429"/>
      <c r="B195" s="504"/>
      <c r="C195" s="429"/>
      <c r="D195" s="429"/>
      <c r="E195" s="429"/>
      <c r="F195" s="429"/>
    </row>
    <row r="196" spans="1:6" ht="12.75" customHeight="1">
      <c r="A196" s="429"/>
      <c r="B196" s="504"/>
      <c r="C196" s="429"/>
      <c r="D196" s="429"/>
      <c r="E196" s="429"/>
      <c r="F196" s="429"/>
    </row>
    <row r="197" spans="1:6" ht="12.75" customHeight="1">
      <c r="A197" s="429"/>
      <c r="B197" s="504"/>
      <c r="C197" s="429"/>
      <c r="D197" s="429"/>
      <c r="E197" s="429"/>
      <c r="F197" s="429"/>
    </row>
    <row r="198" spans="1:6" ht="12.75" customHeight="1">
      <c r="A198" s="429"/>
      <c r="B198" s="504"/>
      <c r="C198" s="429"/>
      <c r="D198" s="429"/>
      <c r="E198" s="429"/>
      <c r="F198" s="429"/>
    </row>
    <row r="199" spans="1:6" ht="12.75" customHeight="1">
      <c r="A199" s="429"/>
      <c r="B199" s="504"/>
      <c r="C199" s="429"/>
      <c r="D199" s="429"/>
      <c r="E199" s="429"/>
      <c r="F199" s="429"/>
    </row>
    <row r="200" spans="1:6" ht="12.75" customHeight="1">
      <c r="A200" s="429"/>
      <c r="B200" s="504"/>
      <c r="C200" s="429"/>
      <c r="D200" s="429"/>
      <c r="E200" s="429"/>
      <c r="F200" s="429"/>
    </row>
    <row r="201" spans="1:6" ht="12.75" customHeight="1">
      <c r="A201" s="429"/>
      <c r="B201" s="504"/>
      <c r="C201" s="429"/>
      <c r="D201" s="429"/>
      <c r="E201" s="429"/>
      <c r="F201" s="429"/>
    </row>
    <row r="202" spans="1:6" ht="12.75" customHeight="1">
      <c r="A202" s="429"/>
      <c r="B202" s="504"/>
      <c r="C202" s="429"/>
      <c r="D202" s="429"/>
      <c r="E202" s="429"/>
      <c r="F202" s="429"/>
    </row>
    <row r="203" spans="1:6" ht="12.75" customHeight="1">
      <c r="A203" s="429"/>
      <c r="B203" s="504"/>
      <c r="C203" s="429"/>
      <c r="D203" s="429"/>
      <c r="E203" s="429"/>
      <c r="F203" s="429"/>
    </row>
    <row r="204" spans="1:6" ht="12.75" customHeight="1">
      <c r="A204" s="429"/>
      <c r="B204" s="504"/>
      <c r="C204" s="429"/>
      <c r="D204" s="429"/>
      <c r="E204" s="429"/>
      <c r="F204" s="429"/>
    </row>
    <row r="205" spans="1:6" ht="12.75" customHeight="1">
      <c r="A205" s="429"/>
      <c r="B205" s="504"/>
      <c r="C205" s="429"/>
      <c r="D205" s="429"/>
      <c r="E205" s="429"/>
      <c r="F205" s="429"/>
    </row>
    <row r="206" spans="1:6" ht="12.75" customHeight="1">
      <c r="A206" s="429"/>
      <c r="B206" s="504"/>
      <c r="C206" s="429"/>
      <c r="D206" s="429"/>
      <c r="E206" s="429"/>
      <c r="F206" s="429"/>
    </row>
    <row r="207" spans="1:6" ht="12.75" customHeight="1">
      <c r="A207" s="429"/>
      <c r="B207" s="504"/>
      <c r="C207" s="429"/>
      <c r="D207" s="429"/>
      <c r="E207" s="429"/>
      <c r="F207" s="429"/>
    </row>
    <row r="208" spans="1:6" ht="12.75" customHeight="1">
      <c r="A208" s="429"/>
      <c r="B208" s="504"/>
      <c r="C208" s="429"/>
      <c r="D208" s="429"/>
      <c r="E208" s="429"/>
      <c r="F208" s="429"/>
    </row>
    <row r="209" spans="1:6" ht="12.75" customHeight="1">
      <c r="A209" s="429"/>
      <c r="B209" s="504"/>
      <c r="C209" s="429"/>
      <c r="D209" s="429"/>
      <c r="E209" s="429"/>
      <c r="F209" s="429"/>
    </row>
    <row r="210" spans="1:6" ht="12.75" customHeight="1">
      <c r="A210" s="429"/>
      <c r="B210" s="504"/>
      <c r="C210" s="429"/>
      <c r="D210" s="429"/>
      <c r="E210" s="429"/>
      <c r="F210" s="429"/>
    </row>
    <row r="211" spans="1:6" ht="12.75" customHeight="1">
      <c r="A211" s="429"/>
      <c r="B211" s="504"/>
      <c r="C211" s="429"/>
      <c r="D211" s="429"/>
      <c r="E211" s="429"/>
      <c r="F211" s="429"/>
    </row>
    <row r="212" spans="1:6" ht="12.75" customHeight="1">
      <c r="A212" s="429"/>
      <c r="B212" s="504"/>
      <c r="C212" s="429"/>
      <c r="D212" s="429"/>
      <c r="E212" s="429"/>
      <c r="F212" s="429"/>
    </row>
    <row r="213" spans="1:6" ht="12.75" customHeight="1">
      <c r="A213" s="429"/>
      <c r="B213" s="504"/>
      <c r="C213" s="429"/>
      <c r="D213" s="429"/>
      <c r="E213" s="429"/>
      <c r="F213" s="429"/>
    </row>
    <row r="214" spans="1:6" ht="12.75" customHeight="1">
      <c r="A214" s="429"/>
      <c r="B214" s="504"/>
      <c r="C214" s="429"/>
      <c r="D214" s="429"/>
      <c r="E214" s="429"/>
      <c r="F214" s="429"/>
    </row>
    <row r="215" spans="1:6" ht="12.75" customHeight="1">
      <c r="A215" s="429"/>
      <c r="B215" s="504"/>
      <c r="C215" s="429"/>
      <c r="D215" s="429"/>
      <c r="E215" s="429"/>
      <c r="F215" s="429"/>
    </row>
    <row r="216" spans="1:6" ht="12.75" customHeight="1">
      <c r="A216" s="429"/>
      <c r="B216" s="504"/>
      <c r="C216" s="429"/>
      <c r="D216" s="429"/>
      <c r="E216" s="429"/>
      <c r="F216" s="429"/>
    </row>
    <row r="217" spans="1:6" ht="12.75" customHeight="1">
      <c r="A217" s="429"/>
      <c r="B217" s="504"/>
      <c r="C217" s="429"/>
      <c r="D217" s="429"/>
      <c r="E217" s="429"/>
      <c r="F217" s="429"/>
    </row>
    <row r="218" spans="1:6" ht="12.75" customHeight="1">
      <c r="A218" s="429"/>
      <c r="B218" s="504"/>
      <c r="C218" s="429"/>
      <c r="D218" s="429"/>
      <c r="E218" s="429"/>
      <c r="F218" s="429"/>
    </row>
    <row r="219" spans="1:6" ht="12.75" customHeight="1">
      <c r="A219" s="429"/>
      <c r="B219" s="504"/>
      <c r="C219" s="429"/>
      <c r="D219" s="429"/>
      <c r="E219" s="429"/>
      <c r="F219" s="429"/>
    </row>
    <row r="220" spans="1:6" ht="12.75" customHeight="1">
      <c r="A220" s="429"/>
      <c r="B220" s="504"/>
      <c r="C220" s="429"/>
      <c r="D220" s="429"/>
      <c r="E220" s="429"/>
      <c r="F220" s="429"/>
    </row>
    <row r="221" spans="1:6" ht="12.75" customHeight="1">
      <c r="A221" s="429"/>
      <c r="B221" s="504"/>
      <c r="C221" s="429"/>
      <c r="D221" s="429"/>
      <c r="E221" s="429"/>
      <c r="F221" s="429"/>
    </row>
    <row r="222" spans="1:6" ht="12.75" customHeight="1">
      <c r="A222" s="429"/>
      <c r="B222" s="504"/>
      <c r="C222" s="429"/>
      <c r="D222" s="429"/>
      <c r="E222" s="429"/>
      <c r="F222" s="429"/>
    </row>
    <row r="223" spans="1:6" ht="12.75" customHeight="1">
      <c r="A223" s="429"/>
      <c r="B223" s="504"/>
      <c r="C223" s="429"/>
      <c r="D223" s="429"/>
      <c r="E223" s="429"/>
      <c r="F223" s="429"/>
    </row>
    <row r="224" spans="1:6" ht="12.75" customHeight="1">
      <c r="A224" s="429"/>
      <c r="B224" s="504"/>
      <c r="C224" s="429"/>
      <c r="D224" s="429"/>
      <c r="E224" s="429"/>
      <c r="F224" s="429"/>
    </row>
    <row r="225" spans="1:6" ht="12.75" customHeight="1">
      <c r="A225" s="429"/>
      <c r="B225" s="504"/>
      <c r="C225" s="429"/>
      <c r="D225" s="429"/>
      <c r="E225" s="429"/>
      <c r="F225" s="429"/>
    </row>
    <row r="226" spans="1:6" ht="12.75" customHeight="1">
      <c r="A226" s="429"/>
      <c r="B226" s="504"/>
      <c r="C226" s="429"/>
      <c r="D226" s="429"/>
      <c r="E226" s="429"/>
      <c r="F226" s="429"/>
    </row>
    <row r="227" spans="1:6" ht="12.75" customHeight="1">
      <c r="A227" s="429"/>
      <c r="B227" s="504"/>
      <c r="C227" s="429"/>
      <c r="D227" s="429"/>
      <c r="E227" s="429"/>
      <c r="F227" s="429"/>
    </row>
    <row r="228" spans="1:6" ht="12.75" customHeight="1">
      <c r="A228" s="429"/>
      <c r="B228" s="504"/>
      <c r="C228" s="429"/>
      <c r="D228" s="429"/>
      <c r="E228" s="429"/>
      <c r="F228" s="429"/>
    </row>
    <row r="229" spans="1:6" ht="12.75" customHeight="1">
      <c r="A229" s="429"/>
      <c r="B229" s="504"/>
      <c r="C229" s="429"/>
      <c r="D229" s="429"/>
      <c r="E229" s="429"/>
      <c r="F229" s="429"/>
    </row>
    <row r="230" spans="1:6" ht="12.75" customHeight="1">
      <c r="A230" s="429"/>
      <c r="B230" s="504"/>
      <c r="C230" s="429"/>
      <c r="D230" s="429"/>
      <c r="E230" s="429"/>
      <c r="F230" s="429"/>
    </row>
    <row r="231" spans="1:6" ht="12.75" customHeight="1">
      <c r="A231" s="429"/>
      <c r="B231" s="504"/>
      <c r="C231" s="429"/>
      <c r="D231" s="429"/>
      <c r="E231" s="429"/>
      <c r="F231" s="429"/>
    </row>
    <row r="232" spans="1:6" ht="12.75" customHeight="1">
      <c r="A232" s="429"/>
      <c r="B232" s="504"/>
      <c r="C232" s="429"/>
      <c r="D232" s="429"/>
      <c r="E232" s="429"/>
      <c r="F232" s="429"/>
    </row>
    <row r="233" spans="1:6" ht="12.75" customHeight="1">
      <c r="A233" s="429"/>
      <c r="B233" s="504"/>
      <c r="C233" s="429"/>
      <c r="D233" s="429"/>
      <c r="E233" s="429"/>
      <c r="F233" s="429"/>
    </row>
    <row r="234" spans="1:6" ht="12.75" customHeight="1">
      <c r="A234" s="429"/>
      <c r="B234" s="504"/>
      <c r="C234" s="429"/>
      <c r="D234" s="429"/>
      <c r="E234" s="429"/>
      <c r="F234" s="429"/>
    </row>
    <row r="235" spans="1:6" ht="12.75" customHeight="1">
      <c r="A235" s="429"/>
      <c r="B235" s="504"/>
      <c r="C235" s="429"/>
      <c r="D235" s="429"/>
      <c r="E235" s="429"/>
      <c r="F235" s="429"/>
    </row>
    <row r="236" spans="1:6" ht="12.75" customHeight="1">
      <c r="A236" s="429"/>
      <c r="B236" s="504"/>
      <c r="C236" s="429"/>
      <c r="D236" s="429"/>
      <c r="E236" s="429"/>
      <c r="F236" s="429"/>
    </row>
    <row r="237" spans="1:6" ht="12.75" customHeight="1">
      <c r="A237" s="429"/>
      <c r="B237" s="504"/>
      <c r="C237" s="429"/>
      <c r="D237" s="429"/>
      <c r="E237" s="429"/>
      <c r="F237" s="429"/>
    </row>
    <row r="238" spans="1:6" ht="12.75" customHeight="1">
      <c r="A238" s="429"/>
      <c r="B238" s="504"/>
      <c r="C238" s="429"/>
      <c r="D238" s="429"/>
      <c r="E238" s="429"/>
      <c r="F238" s="429"/>
    </row>
    <row r="239" spans="1:6" ht="12.75" customHeight="1">
      <c r="A239" s="429"/>
      <c r="B239" s="504"/>
      <c r="C239" s="429"/>
      <c r="D239" s="429"/>
      <c r="E239" s="429"/>
      <c r="F239" s="429"/>
    </row>
  </sheetData>
  <sheetProtection selectLockedCells="1" selectUnlockedCell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C5" sqref="C5"/>
    </sheetView>
  </sheetViews>
  <sheetFormatPr defaultColWidth="11.00390625" defaultRowHeight="12.75"/>
  <cols>
    <col min="1" max="1" width="52.625" style="375" customWidth="1"/>
    <col min="2" max="2" width="9.125" style="505" customWidth="1"/>
    <col min="3" max="3" width="12.875" style="375" customWidth="1"/>
    <col min="4" max="4" width="12.625" style="375" customWidth="1"/>
    <col min="5" max="5" width="12.875" style="375" customWidth="1"/>
    <col min="6" max="6" width="11.50390625" style="375" customWidth="1"/>
    <col min="7" max="7" width="12.50390625" style="375" customWidth="1"/>
    <col min="8" max="8" width="14.125" style="375" customWidth="1"/>
    <col min="9" max="9" width="14.00390625" style="375" customWidth="1"/>
    <col min="10" max="16384" width="10.625" style="375" customWidth="1"/>
  </cols>
  <sheetData>
    <row r="1" spans="1:9" ht="12.75">
      <c r="A1" s="506"/>
      <c r="B1" s="507"/>
      <c r="C1" s="506"/>
      <c r="D1" s="506"/>
      <c r="E1" s="506"/>
      <c r="F1" s="506"/>
      <c r="G1" s="506"/>
      <c r="H1" s="506"/>
      <c r="I1" s="506"/>
    </row>
    <row r="2" spans="1:9" ht="12.75">
      <c r="A2" s="506"/>
      <c r="B2" s="507"/>
      <c r="C2" s="508"/>
      <c r="D2" s="509"/>
      <c r="E2" s="508" t="s">
        <v>789</v>
      </c>
      <c r="F2" s="508"/>
      <c r="G2" s="508"/>
      <c r="H2" s="506"/>
      <c r="I2" s="506"/>
    </row>
    <row r="3" spans="1:9" ht="12" customHeight="1">
      <c r="A3" s="506"/>
      <c r="B3" s="507"/>
      <c r="C3" s="510" t="s">
        <v>790</v>
      </c>
      <c r="D3" s="510"/>
      <c r="E3" s="510"/>
      <c r="F3" s="510"/>
      <c r="G3" s="510"/>
      <c r="H3" s="506"/>
      <c r="I3" s="506"/>
    </row>
    <row r="4" spans="1:9" ht="15" customHeight="1">
      <c r="A4" s="511" t="s">
        <v>389</v>
      </c>
      <c r="B4" s="512"/>
      <c r="C4" s="137">
        <f>'справка №1-БАЛАНС'!E3</f>
        <v>0</v>
      </c>
      <c r="D4" s="137"/>
      <c r="E4" s="137"/>
      <c r="F4" s="512"/>
      <c r="G4" s="513" t="s">
        <v>3</v>
      </c>
      <c r="H4" s="513"/>
      <c r="I4" s="514">
        <f>'справка №1-БАЛАНС'!H3</f>
        <v>121814067</v>
      </c>
    </row>
    <row r="5" spans="1:9" ht="15" customHeight="1">
      <c r="A5" s="359" t="s">
        <v>8</v>
      </c>
      <c r="B5" s="515"/>
      <c r="C5" s="279">
        <f>+'справка №1-БАЛАНС'!E5</f>
        <v>42094</v>
      </c>
      <c r="D5" s="279"/>
      <c r="E5" s="279"/>
      <c r="F5" s="515"/>
      <c r="G5" s="141" t="s">
        <v>6</v>
      </c>
      <c r="H5" s="516"/>
      <c r="I5" s="517" t="str">
        <f>'справка №1-БАЛАНС'!H4</f>
        <v> </v>
      </c>
    </row>
    <row r="6" spans="1:9" ht="12.75">
      <c r="A6" s="359"/>
      <c r="B6" s="518"/>
      <c r="C6" s="354"/>
      <c r="D6" s="354"/>
      <c r="E6" s="137"/>
      <c r="F6" s="354"/>
      <c r="G6" s="354"/>
      <c r="H6" s="354"/>
      <c r="I6" s="359" t="s">
        <v>791</v>
      </c>
    </row>
    <row r="7" spans="1:9" s="522" customFormat="1" ht="12" customHeight="1">
      <c r="A7" s="519" t="s">
        <v>468</v>
      </c>
      <c r="B7" s="520"/>
      <c r="C7" s="521" t="s">
        <v>792</v>
      </c>
      <c r="D7" s="521"/>
      <c r="E7" s="521"/>
      <c r="F7" s="521" t="s">
        <v>793</v>
      </c>
      <c r="G7" s="521"/>
      <c r="H7" s="521"/>
      <c r="I7" s="521"/>
    </row>
    <row r="8" spans="1:9" s="522" customFormat="1" ht="21.75" customHeight="1">
      <c r="A8" s="519"/>
      <c r="B8" s="523" t="s">
        <v>11</v>
      </c>
      <c r="C8" s="524" t="s">
        <v>794</v>
      </c>
      <c r="D8" s="524" t="s">
        <v>795</v>
      </c>
      <c r="E8" s="524" t="s">
        <v>796</v>
      </c>
      <c r="F8" s="525" t="s">
        <v>797</v>
      </c>
      <c r="G8" s="526" t="s">
        <v>798</v>
      </c>
      <c r="H8" s="526"/>
      <c r="I8" s="526" t="s">
        <v>799</v>
      </c>
    </row>
    <row r="9" spans="1:9" s="522" customFormat="1" ht="15.75" customHeight="1">
      <c r="A9" s="519"/>
      <c r="B9" s="527"/>
      <c r="C9" s="528"/>
      <c r="D9" s="528"/>
      <c r="E9" s="528"/>
      <c r="F9" s="525"/>
      <c r="G9" s="521" t="s">
        <v>539</v>
      </c>
      <c r="H9" s="521" t="s">
        <v>540</v>
      </c>
      <c r="I9" s="526"/>
    </row>
    <row r="10" spans="1:9" s="532" customFormat="1" ht="12.75">
      <c r="A10" s="529" t="s">
        <v>17</v>
      </c>
      <c r="B10" s="530" t="s">
        <v>18</v>
      </c>
      <c r="C10" s="531">
        <v>1</v>
      </c>
      <c r="D10" s="531">
        <v>2</v>
      </c>
      <c r="E10" s="531">
        <v>3</v>
      </c>
      <c r="F10" s="529">
        <v>4</v>
      </c>
      <c r="G10" s="529">
        <v>5</v>
      </c>
      <c r="H10" s="529">
        <v>6</v>
      </c>
      <c r="I10" s="529">
        <v>7</v>
      </c>
    </row>
    <row r="11" spans="1:9" s="532" customFormat="1" ht="12.75">
      <c r="A11" s="533" t="s">
        <v>800</v>
      </c>
      <c r="B11" s="534"/>
      <c r="C11" s="529"/>
      <c r="D11" s="529"/>
      <c r="E11" s="529"/>
      <c r="F11" s="529"/>
      <c r="G11" s="529"/>
      <c r="H11" s="529"/>
      <c r="I11" s="529"/>
    </row>
    <row r="12" spans="1:9" s="532" customFormat="1" ht="12.75">
      <c r="A12" s="535" t="s">
        <v>801</v>
      </c>
      <c r="B12" s="536" t="s">
        <v>802</v>
      </c>
      <c r="C12" s="537"/>
      <c r="D12" s="538"/>
      <c r="E12" s="538"/>
      <c r="F12" s="538"/>
      <c r="G12" s="538"/>
      <c r="H12" s="538"/>
      <c r="I12" s="539">
        <f>F12+G12-H12</f>
        <v>0</v>
      </c>
    </row>
    <row r="13" spans="1:9" s="532" customFormat="1" ht="12.75">
      <c r="A13" s="535" t="s">
        <v>803</v>
      </c>
      <c r="B13" s="536" t="s">
        <v>804</v>
      </c>
      <c r="C13" s="538"/>
      <c r="D13" s="538"/>
      <c r="E13" s="538"/>
      <c r="F13" s="538"/>
      <c r="G13" s="538"/>
      <c r="H13" s="538"/>
      <c r="I13" s="539">
        <f>F13+G13-H13</f>
        <v>0</v>
      </c>
    </row>
    <row r="14" spans="1:9" s="532" customFormat="1" ht="12.75">
      <c r="A14" s="535" t="s">
        <v>603</v>
      </c>
      <c r="B14" s="536" t="s">
        <v>805</v>
      </c>
      <c r="C14" s="540"/>
      <c r="D14" s="540"/>
      <c r="E14" s="540"/>
      <c r="F14" s="540"/>
      <c r="G14" s="540"/>
      <c r="H14" s="540"/>
      <c r="I14" s="539">
        <f>F14+G14-H14</f>
        <v>0</v>
      </c>
    </row>
    <row r="15" spans="1:9" s="532" customFormat="1" ht="12.75">
      <c r="A15" s="535" t="s">
        <v>806</v>
      </c>
      <c r="B15" s="536" t="s">
        <v>807</v>
      </c>
      <c r="C15" s="538"/>
      <c r="D15" s="538"/>
      <c r="E15" s="538"/>
      <c r="F15" s="538"/>
      <c r="G15" s="538"/>
      <c r="H15" s="538"/>
      <c r="I15" s="539">
        <f>F15+G15-H15</f>
        <v>0</v>
      </c>
    </row>
    <row r="16" spans="1:9" s="532" customFormat="1" ht="12.75">
      <c r="A16" s="535" t="s">
        <v>81</v>
      </c>
      <c r="B16" s="536" t="s">
        <v>808</v>
      </c>
      <c r="C16" s="538"/>
      <c r="D16" s="538"/>
      <c r="E16" s="538"/>
      <c r="F16" s="538"/>
      <c r="G16" s="538"/>
      <c r="H16" s="538"/>
      <c r="I16" s="539">
        <f>F16+G16-H16</f>
        <v>0</v>
      </c>
    </row>
    <row r="17" spans="1:9" s="532" customFormat="1" ht="12.75">
      <c r="A17" s="541" t="s">
        <v>571</v>
      </c>
      <c r="B17" s="542" t="s">
        <v>809</v>
      </c>
      <c r="C17" s="529">
        <f>C12+C13+C15+C16</f>
        <v>0</v>
      </c>
      <c r="D17" s="529">
        <f>D12+D13+D15+D16</f>
        <v>0</v>
      </c>
      <c r="E17" s="529">
        <f>E12+E13+E15+E16</f>
        <v>0</v>
      </c>
      <c r="F17" s="529">
        <f>F12+F13+F15+F16</f>
        <v>0</v>
      </c>
      <c r="G17" s="529">
        <f>G12+G13+G15+G16</f>
        <v>0</v>
      </c>
      <c r="H17" s="529">
        <f>H12+H13+H15+H16</f>
        <v>0</v>
      </c>
      <c r="I17" s="539">
        <f>F17+G17-H17</f>
        <v>0</v>
      </c>
    </row>
    <row r="18" spans="1:9" s="532" customFormat="1" ht="12.75">
      <c r="A18" s="533" t="s">
        <v>810</v>
      </c>
      <c r="B18" s="543"/>
      <c r="C18" s="539"/>
      <c r="D18" s="539"/>
      <c r="E18" s="539"/>
      <c r="F18" s="539"/>
      <c r="G18" s="539"/>
      <c r="H18" s="539"/>
      <c r="I18" s="539"/>
    </row>
    <row r="19" spans="1:16" s="532" customFormat="1" ht="12.75">
      <c r="A19" s="535" t="s">
        <v>801</v>
      </c>
      <c r="B19" s="536" t="s">
        <v>811</v>
      </c>
      <c r="C19" s="538"/>
      <c r="D19" s="538"/>
      <c r="E19" s="538"/>
      <c r="F19" s="538"/>
      <c r="G19" s="538"/>
      <c r="H19" s="538"/>
      <c r="I19" s="539">
        <f>F19+G19-H19</f>
        <v>0</v>
      </c>
      <c r="J19" s="544"/>
      <c r="K19" s="544"/>
      <c r="L19" s="544"/>
      <c r="M19" s="544"/>
      <c r="N19" s="544"/>
      <c r="O19" s="544"/>
      <c r="P19" s="544"/>
    </row>
    <row r="20" spans="1:16" s="532" customFormat="1" ht="12.75">
      <c r="A20" s="535" t="s">
        <v>812</v>
      </c>
      <c r="B20" s="536" t="s">
        <v>813</v>
      </c>
      <c r="C20" s="538"/>
      <c r="D20" s="538"/>
      <c r="E20" s="538"/>
      <c r="F20" s="538"/>
      <c r="G20" s="538"/>
      <c r="H20" s="538"/>
      <c r="I20" s="539">
        <f>F20+G20-H20</f>
        <v>0</v>
      </c>
      <c r="J20" s="544"/>
      <c r="K20" s="544"/>
      <c r="L20" s="544"/>
      <c r="M20" s="544"/>
      <c r="N20" s="544"/>
      <c r="O20" s="544"/>
      <c r="P20" s="544"/>
    </row>
    <row r="21" spans="1:16" s="532" customFormat="1" ht="12.75">
      <c r="A21" s="535" t="s">
        <v>814</v>
      </c>
      <c r="B21" s="536" t="s">
        <v>815</v>
      </c>
      <c r="C21" s="538"/>
      <c r="D21" s="538"/>
      <c r="E21" s="538"/>
      <c r="F21" s="538"/>
      <c r="G21" s="538"/>
      <c r="H21" s="538"/>
      <c r="I21" s="539">
        <f>F21+G21-H21</f>
        <v>0</v>
      </c>
      <c r="J21" s="544"/>
      <c r="K21" s="544"/>
      <c r="L21" s="544"/>
      <c r="M21" s="544"/>
      <c r="N21" s="544"/>
      <c r="O21" s="544"/>
      <c r="P21" s="544"/>
    </row>
    <row r="22" spans="1:16" s="532" customFormat="1" ht="12.75">
      <c r="A22" s="535" t="s">
        <v>816</v>
      </c>
      <c r="B22" s="536" t="s">
        <v>817</v>
      </c>
      <c r="C22" s="538"/>
      <c r="D22" s="538"/>
      <c r="E22" s="538"/>
      <c r="F22" s="545"/>
      <c r="G22" s="538"/>
      <c r="H22" s="538"/>
      <c r="I22" s="539">
        <f>F22+G22-H22</f>
        <v>0</v>
      </c>
      <c r="J22" s="544"/>
      <c r="K22" s="544"/>
      <c r="L22" s="544"/>
      <c r="M22" s="544"/>
      <c r="N22" s="544"/>
      <c r="O22" s="544"/>
      <c r="P22" s="544"/>
    </row>
    <row r="23" spans="1:16" s="532" customFormat="1" ht="12.75">
      <c r="A23" s="535" t="s">
        <v>818</v>
      </c>
      <c r="B23" s="536" t="s">
        <v>819</v>
      </c>
      <c r="C23" s="538"/>
      <c r="D23" s="538"/>
      <c r="E23" s="538"/>
      <c r="F23" s="538"/>
      <c r="G23" s="538"/>
      <c r="H23" s="538"/>
      <c r="I23" s="539">
        <f>F23+G23-H23</f>
        <v>0</v>
      </c>
      <c r="J23" s="544"/>
      <c r="K23" s="544"/>
      <c r="L23" s="544"/>
      <c r="M23" s="544"/>
      <c r="N23" s="544"/>
      <c r="O23" s="544"/>
      <c r="P23" s="544"/>
    </row>
    <row r="24" spans="1:16" s="532" customFormat="1" ht="12.75">
      <c r="A24" s="535" t="s">
        <v>820</v>
      </c>
      <c r="B24" s="536" t="s">
        <v>821</v>
      </c>
      <c r="C24" s="538"/>
      <c r="D24" s="538"/>
      <c r="E24" s="538"/>
      <c r="F24" s="538"/>
      <c r="G24" s="538"/>
      <c r="H24" s="538"/>
      <c r="I24" s="539">
        <f>F24+G24-H24</f>
        <v>0</v>
      </c>
      <c r="J24" s="544"/>
      <c r="K24" s="544"/>
      <c r="L24" s="544"/>
      <c r="M24" s="544"/>
      <c r="N24" s="544"/>
      <c r="O24" s="544"/>
      <c r="P24" s="544"/>
    </row>
    <row r="25" spans="1:16" s="532" customFormat="1" ht="12.75">
      <c r="A25" s="546" t="s">
        <v>822</v>
      </c>
      <c r="B25" s="547" t="s">
        <v>823</v>
      </c>
      <c r="C25" s="538"/>
      <c r="D25" s="538"/>
      <c r="E25" s="538"/>
      <c r="F25" s="538"/>
      <c r="G25" s="538"/>
      <c r="H25" s="538"/>
      <c r="I25" s="539">
        <f>F25+G25-H25</f>
        <v>0</v>
      </c>
      <c r="J25" s="544"/>
      <c r="K25" s="544"/>
      <c r="L25" s="544"/>
      <c r="M25" s="544"/>
      <c r="N25" s="544"/>
      <c r="O25" s="544"/>
      <c r="P25" s="544"/>
    </row>
    <row r="26" spans="1:16" s="532" customFormat="1" ht="12.75">
      <c r="A26" s="541" t="s">
        <v>824</v>
      </c>
      <c r="B26" s="542" t="s">
        <v>825</v>
      </c>
      <c r="C26" s="529">
        <f>SUM(C19:C25)</f>
        <v>0</v>
      </c>
      <c r="D26" s="529">
        <f>SUM(D19:D25)</f>
        <v>0</v>
      </c>
      <c r="E26" s="529">
        <f>SUM(E19:E25)</f>
        <v>0</v>
      </c>
      <c r="F26" s="529">
        <f>SUM(F19:F25)</f>
        <v>0</v>
      </c>
      <c r="G26" s="529">
        <f>SUM(G19:G25)</f>
        <v>0</v>
      </c>
      <c r="H26" s="529">
        <f>SUM(H19:H25)</f>
        <v>0</v>
      </c>
      <c r="I26" s="539">
        <f>F26+G26-H26</f>
        <v>0</v>
      </c>
      <c r="J26" s="544"/>
      <c r="K26" s="544"/>
      <c r="L26" s="544"/>
      <c r="M26" s="544"/>
      <c r="N26" s="544"/>
      <c r="O26" s="544"/>
      <c r="P26" s="544"/>
    </row>
    <row r="27" spans="1:16" s="532" customFormat="1" ht="12.75">
      <c r="A27" s="548"/>
      <c r="B27" s="549"/>
      <c r="C27" s="550"/>
      <c r="D27" s="551"/>
      <c r="E27" s="551"/>
      <c r="F27" s="551"/>
      <c r="G27" s="551"/>
      <c r="H27" s="551"/>
      <c r="I27" s="551"/>
      <c r="J27" s="544"/>
      <c r="K27" s="544"/>
      <c r="L27" s="544"/>
      <c r="M27" s="544"/>
      <c r="N27" s="544"/>
      <c r="O27" s="544"/>
      <c r="P27" s="544"/>
    </row>
    <row r="28" spans="1:9" s="532" customFormat="1" ht="12" customHeight="1">
      <c r="A28" s="552" t="s">
        <v>826</v>
      </c>
      <c r="B28" s="552"/>
      <c r="C28" s="552"/>
      <c r="D28" s="552"/>
      <c r="E28" s="552"/>
      <c r="F28" s="552"/>
      <c r="G28" s="552"/>
      <c r="H28" s="552"/>
      <c r="I28" s="552"/>
    </row>
    <row r="29" spans="1:9" s="532" customFormat="1" ht="12.75">
      <c r="A29" s="506"/>
      <c r="B29" s="507"/>
      <c r="C29" s="506"/>
      <c r="D29" s="553"/>
      <c r="E29" s="553"/>
      <c r="F29" s="553"/>
      <c r="G29" s="553"/>
      <c r="H29" s="553"/>
      <c r="I29" s="553"/>
    </row>
    <row r="30" spans="1:10" s="532" customFormat="1" ht="15" customHeight="1">
      <c r="A30" s="508">
        <f>+'справка №1-БАЛАНС'!A98</f>
        <v>0</v>
      </c>
      <c r="B30" s="554"/>
      <c r="C30" s="554"/>
      <c r="D30" s="555" t="s">
        <v>827</v>
      </c>
      <c r="E30" s="556"/>
      <c r="F30" s="556"/>
      <c r="G30" s="556"/>
      <c r="H30" s="557" t="s">
        <v>828</v>
      </c>
      <c r="I30" s="556"/>
      <c r="J30" s="556"/>
    </row>
    <row r="31" spans="1:9" s="532" customFormat="1" ht="12.75">
      <c r="A31" s="424"/>
      <c r="B31" s="558"/>
      <c r="C31" s="424"/>
      <c r="D31" s="433"/>
      <c r="E31" s="433"/>
      <c r="F31" s="433"/>
      <c r="G31" s="433"/>
      <c r="H31" s="433"/>
      <c r="I31" s="433"/>
    </row>
    <row r="32" spans="1:9" s="532" customFormat="1" ht="12.75">
      <c r="A32" s="424"/>
      <c r="B32" s="558"/>
      <c r="C32" s="424"/>
      <c r="D32" s="433"/>
      <c r="E32" s="433"/>
      <c r="F32" s="433"/>
      <c r="G32" s="433"/>
      <c r="H32" s="433"/>
      <c r="I32" s="433"/>
    </row>
    <row r="33" spans="1:9" s="532" customFormat="1" ht="12.75">
      <c r="A33" s="375"/>
      <c r="B33" s="505"/>
      <c r="C33" s="375"/>
      <c r="D33" s="559"/>
      <c r="E33" s="559"/>
      <c r="F33" s="559"/>
      <c r="G33" s="559"/>
      <c r="H33" s="559"/>
      <c r="I33" s="559"/>
    </row>
    <row r="34" spans="1:9" s="532" customFormat="1" ht="12.75">
      <c r="A34" s="375"/>
      <c r="B34" s="505"/>
      <c r="C34" s="375"/>
      <c r="D34" s="559"/>
      <c r="E34" s="559"/>
      <c r="F34" s="559"/>
      <c r="G34" s="559"/>
      <c r="H34" s="559"/>
      <c r="I34" s="559"/>
    </row>
    <row r="35" spans="1:9" s="532" customFormat="1" ht="12.75">
      <c r="A35" s="375"/>
      <c r="B35" s="505"/>
      <c r="C35" s="375"/>
      <c r="D35" s="559"/>
      <c r="E35" s="559"/>
      <c r="F35" s="559"/>
      <c r="G35" s="559"/>
      <c r="H35" s="559"/>
      <c r="I35" s="559"/>
    </row>
    <row r="36" spans="1:9" s="532" customFormat="1" ht="12.75">
      <c r="A36" s="375"/>
      <c r="B36" s="505"/>
      <c r="C36" s="375"/>
      <c r="D36" s="559"/>
      <c r="E36" s="559"/>
      <c r="F36" s="559"/>
      <c r="G36" s="559"/>
      <c r="H36" s="559"/>
      <c r="I36" s="559"/>
    </row>
    <row r="37" spans="1:9" s="532" customFormat="1" ht="12.75">
      <c r="A37" s="375"/>
      <c r="B37" s="505"/>
      <c r="C37" s="375"/>
      <c r="D37" s="559"/>
      <c r="E37" s="559"/>
      <c r="F37" s="559"/>
      <c r="G37" s="559"/>
      <c r="H37" s="559"/>
      <c r="I37" s="559"/>
    </row>
    <row r="38" spans="1:9" s="532" customFormat="1" ht="12.75">
      <c r="A38" s="375"/>
      <c r="B38" s="505"/>
      <c r="C38" s="375"/>
      <c r="D38" s="559"/>
      <c r="E38" s="559"/>
      <c r="F38" s="559"/>
      <c r="G38" s="559"/>
      <c r="H38" s="559"/>
      <c r="I38" s="559"/>
    </row>
    <row r="39" spans="1:9" s="532" customFormat="1" ht="12.75">
      <c r="A39" s="375"/>
      <c r="B39" s="505"/>
      <c r="C39" s="375"/>
      <c r="D39" s="559"/>
      <c r="E39" s="559"/>
      <c r="F39" s="559"/>
      <c r="G39" s="559"/>
      <c r="H39" s="559"/>
      <c r="I39" s="559"/>
    </row>
    <row r="40" spans="1:9" s="532" customFormat="1" ht="12.75">
      <c r="A40" s="375"/>
      <c r="B40" s="505"/>
      <c r="C40" s="375"/>
      <c r="D40" s="559"/>
      <c r="E40" s="559"/>
      <c r="F40" s="559"/>
      <c r="G40" s="559"/>
      <c r="H40" s="559"/>
      <c r="I40" s="559"/>
    </row>
    <row r="41" spans="1:9" s="532" customFormat="1" ht="12.75">
      <c r="A41" s="375"/>
      <c r="B41" s="505"/>
      <c r="C41" s="375"/>
      <c r="D41" s="559"/>
      <c r="E41" s="559"/>
      <c r="F41" s="559"/>
      <c r="G41" s="559"/>
      <c r="H41" s="559"/>
      <c r="I41" s="559"/>
    </row>
    <row r="42" spans="1:9" s="532" customFormat="1" ht="12.75">
      <c r="A42" s="375"/>
      <c r="B42" s="505"/>
      <c r="C42" s="375"/>
      <c r="D42" s="559"/>
      <c r="E42" s="559"/>
      <c r="F42" s="559"/>
      <c r="G42" s="559"/>
      <c r="H42" s="559"/>
      <c r="I42" s="559"/>
    </row>
    <row r="43" spans="1:9" s="532" customFormat="1" ht="12.75">
      <c r="A43" s="375"/>
      <c r="B43" s="505"/>
      <c r="C43" s="375"/>
      <c r="D43" s="559"/>
      <c r="E43" s="559"/>
      <c r="F43" s="559"/>
      <c r="G43" s="559"/>
      <c r="H43" s="559"/>
      <c r="I43" s="559"/>
    </row>
    <row r="44" spans="1:9" s="532" customFormat="1" ht="12.75">
      <c r="A44" s="375"/>
      <c r="B44" s="505"/>
      <c r="C44" s="375"/>
      <c r="D44" s="559"/>
      <c r="E44" s="559"/>
      <c r="F44" s="559"/>
      <c r="G44" s="559"/>
      <c r="H44" s="559"/>
      <c r="I44" s="559"/>
    </row>
    <row r="45" spans="1:9" s="532" customFormat="1" ht="12.75">
      <c r="A45" s="375"/>
      <c r="B45" s="505"/>
      <c r="C45" s="375"/>
      <c r="D45" s="559"/>
      <c r="E45" s="559"/>
      <c r="F45" s="559"/>
      <c r="G45" s="559"/>
      <c r="H45" s="559"/>
      <c r="I45" s="559"/>
    </row>
    <row r="46" spans="1:9" s="532" customFormat="1" ht="12.75">
      <c r="A46" s="375"/>
      <c r="B46" s="505"/>
      <c r="C46" s="375"/>
      <c r="D46" s="559"/>
      <c r="E46" s="559"/>
      <c r="F46" s="559"/>
      <c r="G46" s="559"/>
      <c r="H46" s="559"/>
      <c r="I46" s="559"/>
    </row>
    <row r="47" spans="1:9" s="532" customFormat="1" ht="12.75">
      <c r="A47" s="375"/>
      <c r="B47" s="505"/>
      <c r="C47" s="375"/>
      <c r="D47" s="559"/>
      <c r="E47" s="559"/>
      <c r="F47" s="559"/>
      <c r="G47" s="559"/>
      <c r="H47" s="559"/>
      <c r="I47" s="559"/>
    </row>
    <row r="48" spans="1:9" s="532" customFormat="1" ht="12.75">
      <c r="A48" s="375"/>
      <c r="B48" s="505"/>
      <c r="C48" s="375"/>
      <c r="D48" s="559"/>
      <c r="E48" s="559"/>
      <c r="F48" s="559"/>
      <c r="G48" s="559"/>
      <c r="H48" s="559"/>
      <c r="I48" s="559"/>
    </row>
    <row r="49" spans="1:9" s="532" customFormat="1" ht="12.75">
      <c r="A49" s="375"/>
      <c r="B49" s="505"/>
      <c r="C49" s="375"/>
      <c r="D49" s="559"/>
      <c r="E49" s="559"/>
      <c r="F49" s="559"/>
      <c r="G49" s="559"/>
      <c r="H49" s="559"/>
      <c r="I49" s="559"/>
    </row>
    <row r="50" spans="1:9" s="532" customFormat="1" ht="12.75">
      <c r="A50" s="375"/>
      <c r="B50" s="505"/>
      <c r="C50" s="375"/>
      <c r="D50" s="559"/>
      <c r="E50" s="559"/>
      <c r="F50" s="559"/>
      <c r="G50" s="559"/>
      <c r="H50" s="559"/>
      <c r="I50" s="559"/>
    </row>
    <row r="51" spans="1:9" s="532" customFormat="1" ht="12.75">
      <c r="A51" s="375"/>
      <c r="B51" s="505"/>
      <c r="C51" s="375"/>
      <c r="D51" s="559"/>
      <c r="E51" s="559"/>
      <c r="F51" s="559"/>
      <c r="G51" s="559"/>
      <c r="H51" s="559"/>
      <c r="I51" s="559"/>
    </row>
    <row r="52" spans="1:9" s="532" customFormat="1" ht="12.75">
      <c r="A52" s="375"/>
      <c r="B52" s="505"/>
      <c r="C52" s="375"/>
      <c r="D52" s="559"/>
      <c r="E52" s="559"/>
      <c r="F52" s="559"/>
      <c r="G52" s="559"/>
      <c r="H52" s="559"/>
      <c r="I52" s="559"/>
    </row>
    <row r="53" spans="1:9" s="532" customFormat="1" ht="12.75">
      <c r="A53" s="375"/>
      <c r="B53" s="505"/>
      <c r="C53" s="375"/>
      <c r="D53" s="559"/>
      <c r="E53" s="559"/>
      <c r="F53" s="559"/>
      <c r="G53" s="559"/>
      <c r="H53" s="559"/>
      <c r="I53" s="559"/>
    </row>
    <row r="54" spans="1:9" s="532" customFormat="1" ht="12.75">
      <c r="A54" s="375"/>
      <c r="B54" s="505"/>
      <c r="C54" s="375"/>
      <c r="D54" s="559"/>
      <c r="E54" s="559"/>
      <c r="F54" s="559"/>
      <c r="G54" s="559"/>
      <c r="H54" s="559"/>
      <c r="I54" s="559"/>
    </row>
    <row r="55" spans="1:9" s="532" customFormat="1" ht="12.75">
      <c r="A55" s="375"/>
      <c r="B55" s="505"/>
      <c r="C55" s="375"/>
      <c r="D55" s="559"/>
      <c r="E55" s="559"/>
      <c r="F55" s="559"/>
      <c r="G55" s="559"/>
      <c r="H55" s="559"/>
      <c r="I55" s="559"/>
    </row>
    <row r="56" spans="1:9" s="532" customFormat="1" ht="12.75">
      <c r="A56" s="375"/>
      <c r="B56" s="505"/>
      <c r="C56" s="375"/>
      <c r="D56" s="559"/>
      <c r="E56" s="559"/>
      <c r="F56" s="559"/>
      <c r="G56" s="559"/>
      <c r="H56" s="559"/>
      <c r="I56" s="559"/>
    </row>
    <row r="57" spans="1:9" s="532" customFormat="1" ht="12.75">
      <c r="A57" s="375"/>
      <c r="B57" s="505"/>
      <c r="C57" s="375"/>
      <c r="D57" s="559"/>
      <c r="E57" s="559"/>
      <c r="F57" s="559"/>
      <c r="G57" s="559"/>
      <c r="H57" s="559"/>
      <c r="I57" s="559"/>
    </row>
    <row r="58" spans="1:9" s="532" customFormat="1" ht="12.75">
      <c r="A58" s="375"/>
      <c r="B58" s="505"/>
      <c r="C58" s="375"/>
      <c r="D58" s="559"/>
      <c r="E58" s="559"/>
      <c r="F58" s="559"/>
      <c r="G58" s="559"/>
      <c r="H58" s="559"/>
      <c r="I58" s="559"/>
    </row>
    <row r="59" spans="1:9" s="532" customFormat="1" ht="12.75">
      <c r="A59" s="375"/>
      <c r="B59" s="505"/>
      <c r="C59" s="375"/>
      <c r="D59" s="559"/>
      <c r="E59" s="559"/>
      <c r="F59" s="559"/>
      <c r="G59" s="559"/>
      <c r="H59" s="559"/>
      <c r="I59" s="559"/>
    </row>
    <row r="60" spans="1:9" s="532" customFormat="1" ht="12.75">
      <c r="A60" s="375"/>
      <c r="B60" s="505"/>
      <c r="C60" s="375"/>
      <c r="D60" s="559"/>
      <c r="E60" s="559"/>
      <c r="F60" s="559"/>
      <c r="G60" s="559"/>
      <c r="H60" s="559"/>
      <c r="I60" s="559"/>
    </row>
    <row r="61" spans="1:9" s="532" customFormat="1" ht="12.75">
      <c r="A61" s="375"/>
      <c r="B61" s="505"/>
      <c r="C61" s="375"/>
      <c r="D61" s="559"/>
      <c r="E61" s="559"/>
      <c r="F61" s="559"/>
      <c r="G61" s="559"/>
      <c r="H61" s="559"/>
      <c r="I61" s="559"/>
    </row>
    <row r="62" spans="1:9" s="532" customFormat="1" ht="12.75">
      <c r="A62" s="375"/>
      <c r="B62" s="505"/>
      <c r="C62" s="375"/>
      <c r="D62" s="559"/>
      <c r="E62" s="559"/>
      <c r="F62" s="559"/>
      <c r="G62" s="559"/>
      <c r="H62" s="559"/>
      <c r="I62" s="559"/>
    </row>
    <row r="63" spans="1:9" s="532" customFormat="1" ht="12.75">
      <c r="A63" s="375"/>
      <c r="B63" s="505"/>
      <c r="C63" s="375"/>
      <c r="D63" s="559"/>
      <c r="E63" s="559"/>
      <c r="F63" s="559"/>
      <c r="G63" s="559"/>
      <c r="H63" s="559"/>
      <c r="I63" s="559"/>
    </row>
    <row r="64" spans="1:9" s="532" customFormat="1" ht="12.75">
      <c r="A64" s="375"/>
      <c r="B64" s="505"/>
      <c r="C64" s="375"/>
      <c r="D64" s="559"/>
      <c r="E64" s="559"/>
      <c r="F64" s="559"/>
      <c r="G64" s="559"/>
      <c r="H64" s="559"/>
      <c r="I64" s="559"/>
    </row>
    <row r="65" spans="1:9" s="532" customFormat="1" ht="12.75">
      <c r="A65" s="375"/>
      <c r="B65" s="505"/>
      <c r="C65" s="375"/>
      <c r="D65" s="559"/>
      <c r="E65" s="559"/>
      <c r="F65" s="559"/>
      <c r="G65" s="559"/>
      <c r="H65" s="559"/>
      <c r="I65" s="559"/>
    </row>
    <row r="66" spans="1:9" s="532" customFormat="1" ht="12.75">
      <c r="A66" s="375"/>
      <c r="B66" s="505"/>
      <c r="C66" s="375"/>
      <c r="D66" s="559"/>
      <c r="E66" s="559"/>
      <c r="F66" s="559"/>
      <c r="G66" s="559"/>
      <c r="H66" s="559"/>
      <c r="I66" s="559"/>
    </row>
    <row r="67" spans="1:9" s="532" customFormat="1" ht="12.75">
      <c r="A67" s="375"/>
      <c r="B67" s="505"/>
      <c r="C67" s="375"/>
      <c r="D67" s="559"/>
      <c r="E67" s="559"/>
      <c r="F67" s="559"/>
      <c r="G67" s="559"/>
      <c r="H67" s="559"/>
      <c r="I67" s="559"/>
    </row>
    <row r="68" spans="1:9" s="532" customFormat="1" ht="12.75">
      <c r="A68" s="375"/>
      <c r="B68" s="505"/>
      <c r="C68" s="375"/>
      <c r="D68" s="559"/>
      <c r="E68" s="559"/>
      <c r="F68" s="559"/>
      <c r="G68" s="559"/>
      <c r="H68" s="559"/>
      <c r="I68" s="559"/>
    </row>
    <row r="69" spans="1:9" s="532" customFormat="1" ht="12.75">
      <c r="A69" s="375"/>
      <c r="B69" s="505"/>
      <c r="C69" s="375"/>
      <c r="D69" s="559"/>
      <c r="E69" s="559"/>
      <c r="F69" s="559"/>
      <c r="G69" s="559"/>
      <c r="H69" s="559"/>
      <c r="I69" s="559"/>
    </row>
    <row r="70" spans="1:9" s="532" customFormat="1" ht="12.75">
      <c r="A70" s="375"/>
      <c r="B70" s="505"/>
      <c r="C70" s="375"/>
      <c r="D70" s="559"/>
      <c r="E70" s="559"/>
      <c r="F70" s="559"/>
      <c r="G70" s="559"/>
      <c r="H70" s="559"/>
      <c r="I70" s="559"/>
    </row>
    <row r="71" spans="1:9" s="532" customFormat="1" ht="12.75">
      <c r="A71" s="375"/>
      <c r="B71" s="505"/>
      <c r="C71" s="375"/>
      <c r="D71" s="559"/>
      <c r="E71" s="559"/>
      <c r="F71" s="559"/>
      <c r="G71" s="559"/>
      <c r="H71" s="559"/>
      <c r="I71" s="559"/>
    </row>
    <row r="72" spans="1:9" s="532" customFormat="1" ht="12.75">
      <c r="A72" s="375"/>
      <c r="B72" s="505"/>
      <c r="C72" s="375"/>
      <c r="D72" s="559"/>
      <c r="E72" s="559"/>
      <c r="F72" s="559"/>
      <c r="G72" s="559"/>
      <c r="H72" s="559"/>
      <c r="I72" s="559"/>
    </row>
    <row r="73" spans="1:9" s="532" customFormat="1" ht="12.75">
      <c r="A73" s="375"/>
      <c r="B73" s="505"/>
      <c r="C73" s="375"/>
      <c r="D73" s="559"/>
      <c r="E73" s="559"/>
      <c r="F73" s="559"/>
      <c r="G73" s="559"/>
      <c r="H73" s="559"/>
      <c r="I73" s="559"/>
    </row>
    <row r="74" spans="1:9" s="532" customFormat="1" ht="12.75">
      <c r="A74" s="375"/>
      <c r="B74" s="505"/>
      <c r="C74" s="375"/>
      <c r="D74" s="559"/>
      <c r="E74" s="559"/>
      <c r="F74" s="559"/>
      <c r="G74" s="559"/>
      <c r="H74" s="559"/>
      <c r="I74" s="559"/>
    </row>
    <row r="75" spans="1:9" s="532" customFormat="1" ht="12.75">
      <c r="A75" s="375"/>
      <c r="B75" s="505"/>
      <c r="C75" s="375"/>
      <c r="D75" s="559"/>
      <c r="E75" s="559"/>
      <c r="F75" s="559"/>
      <c r="G75" s="559"/>
      <c r="H75" s="559"/>
      <c r="I75" s="559"/>
    </row>
    <row r="76" spans="1:9" s="532" customFormat="1" ht="12.75">
      <c r="A76" s="375"/>
      <c r="B76" s="505"/>
      <c r="C76" s="375"/>
      <c r="D76" s="559"/>
      <c r="E76" s="559"/>
      <c r="F76" s="559"/>
      <c r="G76" s="559"/>
      <c r="H76" s="559"/>
      <c r="I76" s="559"/>
    </row>
    <row r="77" spans="1:9" s="532" customFormat="1" ht="12.75">
      <c r="A77" s="375"/>
      <c r="B77" s="505"/>
      <c r="C77" s="375"/>
      <c r="D77" s="559"/>
      <c r="E77" s="559"/>
      <c r="F77" s="559"/>
      <c r="G77" s="559"/>
      <c r="H77" s="559"/>
      <c r="I77" s="559"/>
    </row>
    <row r="78" spans="1:9" s="532" customFormat="1" ht="12.75">
      <c r="A78" s="375"/>
      <c r="B78" s="505"/>
      <c r="C78" s="375"/>
      <c r="D78" s="559"/>
      <c r="E78" s="559"/>
      <c r="F78" s="559"/>
      <c r="G78" s="559"/>
      <c r="H78" s="559"/>
      <c r="I78" s="559"/>
    </row>
    <row r="79" spans="1:9" s="532" customFormat="1" ht="12.75">
      <c r="A79" s="375"/>
      <c r="B79" s="505"/>
      <c r="C79" s="375"/>
      <c r="D79" s="559"/>
      <c r="E79" s="559"/>
      <c r="F79" s="559"/>
      <c r="G79" s="559"/>
      <c r="H79" s="559"/>
      <c r="I79" s="559"/>
    </row>
    <row r="80" spans="1:9" s="532" customFormat="1" ht="12.75">
      <c r="A80" s="375"/>
      <c r="B80" s="505"/>
      <c r="C80" s="375"/>
      <c r="D80" s="559"/>
      <c r="E80" s="559"/>
      <c r="F80" s="559"/>
      <c r="G80" s="559"/>
      <c r="H80" s="559"/>
      <c r="I80" s="559"/>
    </row>
    <row r="81" spans="1:9" s="532" customFormat="1" ht="12.75">
      <c r="A81" s="375"/>
      <c r="B81" s="505"/>
      <c r="C81" s="375"/>
      <c r="D81" s="559"/>
      <c r="E81" s="559"/>
      <c r="F81" s="559"/>
      <c r="G81" s="559"/>
      <c r="H81" s="559"/>
      <c r="I81" s="559"/>
    </row>
    <row r="82" spans="1:9" s="532" customFormat="1" ht="12.75">
      <c r="A82" s="375"/>
      <c r="B82" s="505"/>
      <c r="C82" s="375"/>
      <c r="D82" s="559"/>
      <c r="E82" s="559"/>
      <c r="F82" s="559"/>
      <c r="G82" s="559"/>
      <c r="H82" s="559"/>
      <c r="I82" s="559"/>
    </row>
    <row r="83" spans="1:9" s="532" customFormat="1" ht="12.75">
      <c r="A83" s="375"/>
      <c r="B83" s="505"/>
      <c r="C83" s="375"/>
      <c r="D83" s="559"/>
      <c r="E83" s="559"/>
      <c r="F83" s="559"/>
      <c r="G83" s="559"/>
      <c r="H83" s="559"/>
      <c r="I83" s="559"/>
    </row>
    <row r="84" spans="1:9" s="532" customFormat="1" ht="12.75">
      <c r="A84" s="375"/>
      <c r="B84" s="505"/>
      <c r="C84" s="375"/>
      <c r="D84" s="559"/>
      <c r="E84" s="559"/>
      <c r="F84" s="559"/>
      <c r="G84" s="559"/>
      <c r="H84" s="559"/>
      <c r="I84" s="559"/>
    </row>
    <row r="85" spans="1:9" s="532" customFormat="1" ht="12.75">
      <c r="A85" s="375"/>
      <c r="B85" s="505"/>
      <c r="C85" s="375"/>
      <c r="D85" s="559"/>
      <c r="E85" s="559"/>
      <c r="F85" s="559"/>
      <c r="G85" s="559"/>
      <c r="H85" s="559"/>
      <c r="I85" s="559"/>
    </row>
    <row r="86" spans="1:9" s="532" customFormat="1" ht="12.75">
      <c r="A86" s="375"/>
      <c r="B86" s="505"/>
      <c r="C86" s="375"/>
      <c r="D86" s="559"/>
      <c r="E86" s="559"/>
      <c r="F86" s="559"/>
      <c r="G86" s="559"/>
      <c r="H86" s="559"/>
      <c r="I86" s="559"/>
    </row>
    <row r="87" spans="1:9" s="532" customFormat="1" ht="12.75">
      <c r="A87" s="375"/>
      <c r="B87" s="505"/>
      <c r="C87" s="375"/>
      <c r="D87" s="559"/>
      <c r="E87" s="559"/>
      <c r="F87" s="559"/>
      <c r="G87" s="559"/>
      <c r="H87" s="559"/>
      <c r="I87" s="559"/>
    </row>
    <row r="88" spans="1:9" s="532" customFormat="1" ht="12.75">
      <c r="A88" s="375"/>
      <c r="B88" s="505"/>
      <c r="C88" s="375"/>
      <c r="D88" s="559"/>
      <c r="E88" s="559"/>
      <c r="F88" s="559"/>
      <c r="G88" s="559"/>
      <c r="H88" s="559"/>
      <c r="I88" s="559"/>
    </row>
    <row r="89" spans="1:9" s="532" customFormat="1" ht="12.75">
      <c r="A89" s="375"/>
      <c r="B89" s="505"/>
      <c r="C89" s="375"/>
      <c r="D89" s="559"/>
      <c r="E89" s="559"/>
      <c r="F89" s="559"/>
      <c r="G89" s="559"/>
      <c r="H89" s="559"/>
      <c r="I89" s="559"/>
    </row>
    <row r="90" spans="1:9" s="532" customFormat="1" ht="12.75">
      <c r="A90" s="375"/>
      <c r="B90" s="505"/>
      <c r="C90" s="375"/>
      <c r="D90" s="559"/>
      <c r="E90" s="559"/>
      <c r="F90" s="559"/>
      <c r="G90" s="559"/>
      <c r="H90" s="559"/>
      <c r="I90" s="559"/>
    </row>
    <row r="91" spans="1:9" s="532" customFormat="1" ht="12.75">
      <c r="A91" s="375"/>
      <c r="B91" s="505"/>
      <c r="C91" s="375"/>
      <c r="D91" s="559"/>
      <c r="E91" s="559"/>
      <c r="F91" s="559"/>
      <c r="G91" s="559"/>
      <c r="H91" s="559"/>
      <c r="I91" s="559"/>
    </row>
    <row r="92" spans="1:9" s="532" customFormat="1" ht="12.75">
      <c r="A92" s="375"/>
      <c r="B92" s="505"/>
      <c r="C92" s="375"/>
      <c r="D92" s="559"/>
      <c r="E92" s="559"/>
      <c r="F92" s="559"/>
      <c r="G92" s="559"/>
      <c r="H92" s="559"/>
      <c r="I92" s="559"/>
    </row>
    <row r="93" spans="1:9" s="532" customFormat="1" ht="12.75">
      <c r="A93" s="375"/>
      <c r="B93" s="505"/>
      <c r="C93" s="375"/>
      <c r="D93" s="559"/>
      <c r="E93" s="559"/>
      <c r="F93" s="559"/>
      <c r="G93" s="559"/>
      <c r="H93" s="559"/>
      <c r="I93" s="559"/>
    </row>
    <row r="94" spans="1:9" s="532" customFormat="1" ht="12.75">
      <c r="A94" s="375"/>
      <c r="B94" s="505"/>
      <c r="C94" s="375"/>
      <c r="D94" s="559"/>
      <c r="E94" s="559"/>
      <c r="F94" s="559"/>
      <c r="G94" s="559"/>
      <c r="H94" s="559"/>
      <c r="I94" s="559"/>
    </row>
    <row r="95" spans="1:9" s="532" customFormat="1" ht="12.75">
      <c r="A95" s="375"/>
      <c r="B95" s="505"/>
      <c r="C95" s="375"/>
      <c r="D95" s="559"/>
      <c r="E95" s="559"/>
      <c r="F95" s="559"/>
      <c r="G95" s="559"/>
      <c r="H95" s="559"/>
      <c r="I95" s="559"/>
    </row>
    <row r="96" spans="1:9" s="532" customFormat="1" ht="12.75">
      <c r="A96" s="375"/>
      <c r="B96" s="505"/>
      <c r="C96" s="375"/>
      <c r="D96" s="559"/>
      <c r="E96" s="559"/>
      <c r="F96" s="559"/>
      <c r="G96" s="559"/>
      <c r="H96" s="559"/>
      <c r="I96" s="559"/>
    </row>
    <row r="97" spans="1:9" s="532" customFormat="1" ht="12.75">
      <c r="A97" s="375"/>
      <c r="B97" s="505"/>
      <c r="C97" s="375"/>
      <c r="D97" s="559"/>
      <c r="E97" s="559"/>
      <c r="F97" s="559"/>
      <c r="G97" s="559"/>
      <c r="H97" s="559"/>
      <c r="I97" s="559"/>
    </row>
    <row r="98" spans="1:9" s="532" customFormat="1" ht="12.75">
      <c r="A98" s="375"/>
      <c r="B98" s="505"/>
      <c r="C98" s="375"/>
      <c r="D98" s="559"/>
      <c r="E98" s="559"/>
      <c r="F98" s="559"/>
      <c r="G98" s="559"/>
      <c r="H98" s="559"/>
      <c r="I98" s="559"/>
    </row>
    <row r="99" spans="1:9" s="532" customFormat="1" ht="12.75">
      <c r="A99" s="375"/>
      <c r="B99" s="505"/>
      <c r="C99" s="375"/>
      <c r="D99" s="559"/>
      <c r="E99" s="559"/>
      <c r="F99" s="559"/>
      <c r="G99" s="559"/>
      <c r="H99" s="559"/>
      <c r="I99" s="559"/>
    </row>
    <row r="100" spans="1:9" s="532" customFormat="1" ht="12.75">
      <c r="A100" s="375"/>
      <c r="B100" s="505"/>
      <c r="C100" s="375"/>
      <c r="D100" s="559"/>
      <c r="E100" s="559"/>
      <c r="F100" s="559"/>
      <c r="G100" s="559"/>
      <c r="H100" s="559"/>
      <c r="I100" s="559"/>
    </row>
    <row r="101" spans="1:9" s="532" customFormat="1" ht="12.75">
      <c r="A101" s="375"/>
      <c r="B101" s="505"/>
      <c r="C101" s="375"/>
      <c r="D101" s="559"/>
      <c r="E101" s="559"/>
      <c r="F101" s="559"/>
      <c r="G101" s="559"/>
      <c r="H101" s="559"/>
      <c r="I101" s="559"/>
    </row>
    <row r="102" spans="1:9" s="532" customFormat="1" ht="12.75">
      <c r="A102" s="375"/>
      <c r="B102" s="505"/>
      <c r="C102" s="375"/>
      <c r="D102" s="559"/>
      <c r="E102" s="559"/>
      <c r="F102" s="559"/>
      <c r="G102" s="559"/>
      <c r="H102" s="559"/>
      <c r="I102" s="559"/>
    </row>
    <row r="103" spans="1:9" s="532" customFormat="1" ht="12.75">
      <c r="A103" s="375"/>
      <c r="B103" s="505"/>
      <c r="C103" s="375"/>
      <c r="D103" s="559"/>
      <c r="E103" s="559"/>
      <c r="F103" s="559"/>
      <c r="G103" s="559"/>
      <c r="H103" s="559"/>
      <c r="I103" s="559"/>
    </row>
    <row r="104" spans="1:9" s="532" customFormat="1" ht="12.75">
      <c r="A104" s="375"/>
      <c r="B104" s="505"/>
      <c r="C104" s="375"/>
      <c r="D104" s="559"/>
      <c r="E104" s="559"/>
      <c r="F104" s="559"/>
      <c r="G104" s="559"/>
      <c r="H104" s="559"/>
      <c r="I104" s="559"/>
    </row>
    <row r="105" spans="1:9" s="532" customFormat="1" ht="12.75">
      <c r="A105" s="375"/>
      <c r="B105" s="505"/>
      <c r="C105" s="375"/>
      <c r="D105" s="559"/>
      <c r="E105" s="559"/>
      <c r="F105" s="559"/>
      <c r="G105" s="559"/>
      <c r="H105" s="559"/>
      <c r="I105" s="559"/>
    </row>
    <row r="106" spans="1:9" s="532" customFormat="1" ht="12.75">
      <c r="A106" s="375"/>
      <c r="B106" s="505"/>
      <c r="C106" s="375"/>
      <c r="D106" s="559"/>
      <c r="E106" s="559"/>
      <c r="F106" s="559"/>
      <c r="G106" s="559"/>
      <c r="H106" s="559"/>
      <c r="I106" s="559"/>
    </row>
    <row r="107" spans="1:9" s="532" customFormat="1" ht="12.75">
      <c r="A107" s="375"/>
      <c r="B107" s="505"/>
      <c r="C107" s="375"/>
      <c r="D107" s="559"/>
      <c r="E107" s="559"/>
      <c r="F107" s="559"/>
      <c r="G107" s="559"/>
      <c r="H107" s="559"/>
      <c r="I107" s="559"/>
    </row>
    <row r="108" spans="1:9" s="532" customFormat="1" ht="12.75">
      <c r="A108" s="375"/>
      <c r="B108" s="505"/>
      <c r="C108" s="375"/>
      <c r="D108" s="559"/>
      <c r="E108" s="559"/>
      <c r="F108" s="559"/>
      <c r="G108" s="559"/>
      <c r="H108" s="559"/>
      <c r="I108" s="559"/>
    </row>
    <row r="109" spans="1:9" s="532" customFormat="1" ht="12.75">
      <c r="A109" s="375"/>
      <c r="B109" s="505"/>
      <c r="C109" s="375"/>
      <c r="D109" s="559"/>
      <c r="E109" s="559"/>
      <c r="F109" s="559"/>
      <c r="G109" s="559"/>
      <c r="H109" s="559"/>
      <c r="I109" s="559"/>
    </row>
    <row r="110" spans="1:9" s="532" customFormat="1" ht="12.75">
      <c r="A110" s="375"/>
      <c r="B110" s="505"/>
      <c r="C110" s="375"/>
      <c r="D110" s="559"/>
      <c r="E110" s="559"/>
      <c r="F110" s="559"/>
      <c r="G110" s="559"/>
      <c r="H110" s="559"/>
      <c r="I110" s="559"/>
    </row>
    <row r="111" spans="1:9" s="532" customFormat="1" ht="12.75">
      <c r="A111" s="375"/>
      <c r="B111" s="505"/>
      <c r="C111" s="375"/>
      <c r="D111" s="559"/>
      <c r="E111" s="559"/>
      <c r="F111" s="559"/>
      <c r="G111" s="559"/>
      <c r="H111" s="559"/>
      <c r="I111" s="559"/>
    </row>
    <row r="112" spans="1:9" s="532" customFormat="1" ht="12.75">
      <c r="A112" s="375"/>
      <c r="B112" s="505"/>
      <c r="C112" s="375"/>
      <c r="D112" s="559"/>
      <c r="E112" s="559"/>
      <c r="F112" s="559"/>
      <c r="G112" s="559"/>
      <c r="H112" s="559"/>
      <c r="I112" s="559"/>
    </row>
    <row r="113" spans="1:9" s="532" customFormat="1" ht="12.75">
      <c r="A113" s="375"/>
      <c r="B113" s="505"/>
      <c r="C113" s="375"/>
      <c r="D113" s="559"/>
      <c r="E113" s="559"/>
      <c r="F113" s="559"/>
      <c r="G113" s="559"/>
      <c r="H113" s="559"/>
      <c r="I113" s="559"/>
    </row>
    <row r="114" spans="1:9" s="532" customFormat="1" ht="12.75">
      <c r="A114" s="375"/>
      <c r="B114" s="505"/>
      <c r="C114" s="375"/>
      <c r="D114" s="559"/>
      <c r="E114" s="559"/>
      <c r="F114" s="559"/>
      <c r="G114" s="559"/>
      <c r="H114" s="559"/>
      <c r="I114" s="559"/>
    </row>
    <row r="115" spans="1:9" s="532" customFormat="1" ht="12.75">
      <c r="A115" s="375"/>
      <c r="B115" s="505"/>
      <c r="C115" s="375"/>
      <c r="D115" s="559"/>
      <c r="E115" s="559"/>
      <c r="F115" s="559"/>
      <c r="G115" s="559"/>
      <c r="H115" s="559"/>
      <c r="I115" s="559"/>
    </row>
    <row r="116" spans="1:9" s="532" customFormat="1" ht="12.75">
      <c r="A116" s="375"/>
      <c r="B116" s="505"/>
      <c r="C116" s="375"/>
      <c r="D116" s="559"/>
      <c r="E116" s="559"/>
      <c r="F116" s="559"/>
      <c r="G116" s="559"/>
      <c r="H116" s="559"/>
      <c r="I116" s="559"/>
    </row>
    <row r="117" spans="1:9" s="532" customFormat="1" ht="12.75">
      <c r="A117" s="375"/>
      <c r="B117" s="505"/>
      <c r="C117" s="375"/>
      <c r="D117" s="559"/>
      <c r="E117" s="559"/>
      <c r="F117" s="559"/>
      <c r="G117" s="559"/>
      <c r="H117" s="559"/>
      <c r="I117" s="559"/>
    </row>
    <row r="118" spans="1:9" s="532" customFormat="1" ht="12.75">
      <c r="A118" s="375"/>
      <c r="B118" s="505"/>
      <c r="C118" s="375"/>
      <c r="D118" s="559"/>
      <c r="E118" s="559"/>
      <c r="F118" s="559"/>
      <c r="G118" s="559"/>
      <c r="H118" s="559"/>
      <c r="I118" s="559"/>
    </row>
    <row r="119" spans="1:9" s="532" customFormat="1" ht="12.75">
      <c r="A119" s="375"/>
      <c r="B119" s="505"/>
      <c r="C119" s="375"/>
      <c r="D119" s="559"/>
      <c r="E119" s="559"/>
      <c r="F119" s="559"/>
      <c r="G119" s="559"/>
      <c r="H119" s="559"/>
      <c r="I119" s="559"/>
    </row>
    <row r="120" spans="4:9" ht="12.75">
      <c r="D120" s="559"/>
      <c r="E120" s="559"/>
      <c r="F120" s="559"/>
      <c r="G120" s="559"/>
      <c r="H120" s="559"/>
      <c r="I120" s="559"/>
    </row>
    <row r="121" spans="4:9" ht="12.75">
      <c r="D121" s="559"/>
      <c r="E121" s="559"/>
      <c r="F121" s="559"/>
      <c r="G121" s="559"/>
      <c r="H121" s="559"/>
      <c r="I121" s="559"/>
    </row>
    <row r="122" spans="4:9" ht="12.75">
      <c r="D122" s="559"/>
      <c r="E122" s="559"/>
      <c r="F122" s="559"/>
      <c r="G122" s="559"/>
      <c r="H122" s="559"/>
      <c r="I122" s="559"/>
    </row>
    <row r="123" spans="4:9" ht="12.75">
      <c r="D123" s="559"/>
      <c r="E123" s="559"/>
      <c r="F123" s="559"/>
      <c r="G123" s="559"/>
      <c r="H123" s="559"/>
      <c r="I123" s="559"/>
    </row>
    <row r="124" spans="4:9" ht="12.75">
      <c r="D124" s="559"/>
      <c r="E124" s="559"/>
      <c r="F124" s="559"/>
      <c r="G124" s="559"/>
      <c r="H124" s="559"/>
      <c r="I124" s="559"/>
    </row>
    <row r="125" spans="4:9" ht="12.75">
      <c r="D125" s="559"/>
      <c r="E125" s="559"/>
      <c r="F125" s="559"/>
      <c r="G125" s="559"/>
      <c r="H125" s="559"/>
      <c r="I125" s="559"/>
    </row>
    <row r="126" spans="4:9" ht="12.75">
      <c r="D126" s="559"/>
      <c r="E126" s="559"/>
      <c r="F126" s="559"/>
      <c r="G126" s="559"/>
      <c r="H126" s="559"/>
      <c r="I126" s="559"/>
    </row>
    <row r="127" spans="4:9" ht="12.75">
      <c r="D127" s="559"/>
      <c r="E127" s="559"/>
      <c r="F127" s="559"/>
      <c r="G127" s="559"/>
      <c r="H127" s="559"/>
      <c r="I127" s="559"/>
    </row>
    <row r="128" spans="4:9" ht="12.75">
      <c r="D128" s="559"/>
      <c r="E128" s="559"/>
      <c r="F128" s="559"/>
      <c r="G128" s="559"/>
      <c r="H128" s="559"/>
      <c r="I128" s="559"/>
    </row>
    <row r="129" spans="4:9" ht="12.75">
      <c r="D129" s="559"/>
      <c r="E129" s="559"/>
      <c r="F129" s="559"/>
      <c r="G129" s="559"/>
      <c r="H129" s="559"/>
      <c r="I129" s="559"/>
    </row>
    <row r="130" spans="4:9" ht="12.75">
      <c r="D130" s="559"/>
      <c r="E130" s="559"/>
      <c r="F130" s="559"/>
      <c r="G130" s="559"/>
      <c r="H130" s="559"/>
      <c r="I130" s="559"/>
    </row>
    <row r="131" spans="4:9" ht="12.75">
      <c r="D131" s="559"/>
      <c r="E131" s="559"/>
      <c r="F131" s="559"/>
      <c r="G131" s="559"/>
      <c r="H131" s="559"/>
      <c r="I131" s="559"/>
    </row>
    <row r="132" spans="4:9" ht="12.75">
      <c r="D132" s="559"/>
      <c r="E132" s="559"/>
      <c r="F132" s="559"/>
      <c r="G132" s="559"/>
      <c r="H132" s="559"/>
      <c r="I132" s="559"/>
    </row>
    <row r="133" spans="4:9" ht="12.75">
      <c r="D133" s="559"/>
      <c r="E133" s="559"/>
      <c r="F133" s="559"/>
      <c r="G133" s="559"/>
      <c r="H133" s="559"/>
      <c r="I133" s="559"/>
    </row>
    <row r="134" spans="4:9" ht="12.75">
      <c r="D134" s="559"/>
      <c r="E134" s="559"/>
      <c r="F134" s="559"/>
      <c r="G134" s="559"/>
      <c r="H134" s="559"/>
      <c r="I134" s="559"/>
    </row>
    <row r="135" spans="4:9" ht="12.75">
      <c r="D135" s="559"/>
      <c r="E135" s="559"/>
      <c r="F135" s="559"/>
      <c r="G135" s="559"/>
      <c r="H135" s="559"/>
      <c r="I135" s="559"/>
    </row>
    <row r="136" spans="4:9" ht="12.75">
      <c r="D136" s="559"/>
      <c r="E136" s="559"/>
      <c r="F136" s="559"/>
      <c r="G136" s="559"/>
      <c r="H136" s="559"/>
      <c r="I136" s="559"/>
    </row>
    <row r="137" spans="4:9" ht="12.75">
      <c r="D137" s="559"/>
      <c r="E137" s="559"/>
      <c r="F137" s="559"/>
      <c r="G137" s="559"/>
      <c r="H137" s="559"/>
      <c r="I137" s="559"/>
    </row>
    <row r="138" spans="4:9" ht="12.75">
      <c r="D138" s="559"/>
      <c r="E138" s="559"/>
      <c r="F138" s="559"/>
      <c r="G138" s="559"/>
      <c r="H138" s="559"/>
      <c r="I138" s="559"/>
    </row>
    <row r="139" spans="4:9" ht="12.75">
      <c r="D139" s="559"/>
      <c r="E139" s="559"/>
      <c r="F139" s="559"/>
      <c r="G139" s="559"/>
      <c r="H139" s="559"/>
      <c r="I139" s="559"/>
    </row>
    <row r="140" spans="4:9" ht="12.75">
      <c r="D140" s="559"/>
      <c r="E140" s="559"/>
      <c r="F140" s="559"/>
      <c r="G140" s="559"/>
      <c r="H140" s="559"/>
      <c r="I140" s="559"/>
    </row>
    <row r="141" spans="4:9" ht="12.75">
      <c r="D141" s="559"/>
      <c r="E141" s="559"/>
      <c r="F141" s="559"/>
      <c r="G141" s="559"/>
      <c r="H141" s="559"/>
      <c r="I141" s="559"/>
    </row>
    <row r="142" spans="4:9" ht="12.75">
      <c r="D142" s="559"/>
      <c r="E142" s="559"/>
      <c r="F142" s="559"/>
      <c r="G142" s="559"/>
      <c r="H142" s="559"/>
      <c r="I142" s="559"/>
    </row>
    <row r="143" spans="4:9" ht="12.75">
      <c r="D143" s="559"/>
      <c r="E143" s="559"/>
      <c r="F143" s="559"/>
      <c r="G143" s="559"/>
      <c r="H143" s="559"/>
      <c r="I143" s="559"/>
    </row>
    <row r="144" spans="4:9" ht="12.75">
      <c r="D144" s="559"/>
      <c r="E144" s="559"/>
      <c r="F144" s="559"/>
      <c r="G144" s="559"/>
      <c r="H144" s="559"/>
      <c r="I144" s="559"/>
    </row>
    <row r="145" spans="4:9" ht="12.75">
      <c r="D145" s="559"/>
      <c r="E145" s="559"/>
      <c r="F145" s="559"/>
      <c r="G145" s="559"/>
      <c r="H145" s="559"/>
      <c r="I145" s="559"/>
    </row>
    <row r="146" spans="4:9" ht="12.75">
      <c r="D146" s="559"/>
      <c r="E146" s="559"/>
      <c r="F146" s="559"/>
      <c r="G146" s="559"/>
      <c r="H146" s="559"/>
      <c r="I146" s="559"/>
    </row>
    <row r="147" spans="4:9" ht="12.75">
      <c r="D147" s="559"/>
      <c r="E147" s="559"/>
      <c r="F147" s="559"/>
      <c r="G147" s="559"/>
      <c r="H147" s="559"/>
      <c r="I147" s="559"/>
    </row>
    <row r="148" spans="4:9" ht="12.75">
      <c r="D148" s="559"/>
      <c r="E148" s="559"/>
      <c r="F148" s="559"/>
      <c r="G148" s="559"/>
      <c r="H148" s="559"/>
      <c r="I148" s="559"/>
    </row>
    <row r="149" spans="4:9" ht="12.75">
      <c r="D149" s="559"/>
      <c r="E149" s="559"/>
      <c r="F149" s="559"/>
      <c r="G149" s="559"/>
      <c r="H149" s="559"/>
      <c r="I149" s="559"/>
    </row>
    <row r="150" spans="4:9" ht="12.75">
      <c r="D150" s="559"/>
      <c r="E150" s="559"/>
      <c r="F150" s="559"/>
      <c r="G150" s="559"/>
      <c r="H150" s="559"/>
      <c r="I150" s="559"/>
    </row>
    <row r="151" spans="4:9" ht="12.75">
      <c r="D151" s="559"/>
      <c r="E151" s="559"/>
      <c r="F151" s="559"/>
      <c r="G151" s="559"/>
      <c r="H151" s="559"/>
      <c r="I151" s="559"/>
    </row>
    <row r="152" spans="4:9" ht="12.75">
      <c r="D152" s="559"/>
      <c r="E152" s="559"/>
      <c r="F152" s="559"/>
      <c r="G152" s="559"/>
      <c r="H152" s="559"/>
      <c r="I152" s="559"/>
    </row>
    <row r="153" spans="4:9" ht="12.75">
      <c r="D153" s="559"/>
      <c r="E153" s="559"/>
      <c r="F153" s="559"/>
      <c r="G153" s="559"/>
      <c r="H153" s="559"/>
      <c r="I153" s="559"/>
    </row>
    <row r="154" spans="4:9" ht="12.75">
      <c r="D154" s="559"/>
      <c r="E154" s="559"/>
      <c r="F154" s="559"/>
      <c r="G154" s="559"/>
      <c r="H154" s="559"/>
      <c r="I154" s="559"/>
    </row>
    <row r="155" spans="4:9" ht="12.75">
      <c r="D155" s="559"/>
      <c r="E155" s="559"/>
      <c r="F155" s="559"/>
      <c r="G155" s="559"/>
      <c r="H155" s="559"/>
      <c r="I155" s="559"/>
    </row>
    <row r="156" spans="4:9" ht="12.75">
      <c r="D156" s="559"/>
      <c r="E156" s="559"/>
      <c r="F156" s="559"/>
      <c r="G156" s="559"/>
      <c r="H156" s="559"/>
      <c r="I156" s="559"/>
    </row>
    <row r="157" spans="4:9" ht="12.75">
      <c r="D157" s="559"/>
      <c r="E157" s="559"/>
      <c r="F157" s="559"/>
      <c r="G157" s="559"/>
      <c r="H157" s="559"/>
      <c r="I157" s="559"/>
    </row>
    <row r="158" spans="4:9" ht="12.75">
      <c r="D158" s="559"/>
      <c r="E158" s="559"/>
      <c r="F158" s="559"/>
      <c r="G158" s="559"/>
      <c r="H158" s="559"/>
      <c r="I158" s="559"/>
    </row>
  </sheetData>
  <sheetProtection sheet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15">
      <selection activeCell="B9" sqref="B9"/>
    </sheetView>
  </sheetViews>
  <sheetFormatPr defaultColWidth="11.00390625" defaultRowHeight="12.75" customHeight="1"/>
  <cols>
    <col min="1" max="1" width="42.00390625" style="560" customWidth="1"/>
    <col min="2" max="2" width="8.125" style="561" customWidth="1"/>
    <col min="3" max="3" width="19.625" style="560" customWidth="1"/>
    <col min="4" max="4" width="20.125" style="560" customWidth="1"/>
    <col min="5" max="5" width="23.625" style="560" customWidth="1"/>
    <col min="6" max="6" width="19.625" style="560" customWidth="1"/>
    <col min="7" max="16384" width="10.625" style="560" customWidth="1"/>
  </cols>
  <sheetData>
    <row r="1" spans="1:6" ht="15.75" customHeight="1">
      <c r="A1" s="562"/>
      <c r="B1" s="563"/>
      <c r="C1" s="562"/>
      <c r="D1" s="562"/>
      <c r="E1" s="562"/>
      <c r="F1" s="562"/>
    </row>
    <row r="2" spans="1:6" ht="12.75" customHeight="1">
      <c r="A2" s="564" t="s">
        <v>829</v>
      </c>
      <c r="B2" s="564"/>
      <c r="C2" s="564"/>
      <c r="D2" s="564"/>
      <c r="E2" s="564"/>
      <c r="F2" s="564"/>
    </row>
    <row r="3" spans="1:6" ht="12.75" customHeight="1">
      <c r="A3" s="564" t="s">
        <v>830</v>
      </c>
      <c r="B3" s="564"/>
      <c r="C3" s="564"/>
      <c r="D3" s="564"/>
      <c r="E3" s="564"/>
      <c r="F3" s="564"/>
    </row>
    <row r="4" spans="1:6" ht="12.75" customHeight="1">
      <c r="A4" s="565" t="s">
        <v>389</v>
      </c>
      <c r="B4" s="137">
        <f>'справка №1-БАЛАНС'!E3</f>
        <v>0</v>
      </c>
      <c r="C4" s="137"/>
      <c r="D4" s="137"/>
      <c r="E4" s="139" t="s">
        <v>3</v>
      </c>
      <c r="F4" s="566">
        <f>'справка №1-БАЛАНС'!H3</f>
        <v>121814067</v>
      </c>
    </row>
    <row r="5" spans="1:13" ht="15" customHeight="1">
      <c r="A5" s="567" t="s">
        <v>831</v>
      </c>
      <c r="B5" s="279">
        <f>+'справка №1-БАЛАНС'!E5</f>
        <v>42094</v>
      </c>
      <c r="C5" s="279"/>
      <c r="D5" s="568"/>
      <c r="E5" s="141" t="s">
        <v>6</v>
      </c>
      <c r="F5" s="569" t="str">
        <f>'справка №1-БАЛАНС'!H4</f>
        <v> </v>
      </c>
      <c r="G5" s="568"/>
      <c r="H5" s="568"/>
      <c r="I5" s="568"/>
      <c r="J5" s="568"/>
      <c r="K5" s="568"/>
      <c r="L5" s="568"/>
      <c r="M5" s="568"/>
    </row>
    <row r="6" spans="2:13" s="570" customFormat="1" ht="9" customHeight="1">
      <c r="B6" s="360"/>
      <c r="C6" s="360"/>
      <c r="D6" s="571"/>
      <c r="E6" s="571"/>
      <c r="F6" s="572" t="s">
        <v>280</v>
      </c>
      <c r="G6" s="571"/>
      <c r="H6" s="571"/>
      <c r="I6" s="571"/>
      <c r="J6" s="571"/>
      <c r="K6" s="571"/>
      <c r="L6" s="571"/>
      <c r="M6" s="571"/>
    </row>
    <row r="7" spans="1:15" s="577" customFormat="1" ht="12.75" customHeight="1">
      <c r="A7" s="573" t="s">
        <v>832</v>
      </c>
      <c r="B7" s="574" t="s">
        <v>11</v>
      </c>
      <c r="C7" s="575" t="s">
        <v>833</v>
      </c>
      <c r="D7" s="575" t="s">
        <v>834</v>
      </c>
      <c r="E7" s="575" t="s">
        <v>835</v>
      </c>
      <c r="F7" s="575" t="s">
        <v>836</v>
      </c>
      <c r="G7" s="576"/>
      <c r="H7" s="576"/>
      <c r="I7" s="576"/>
      <c r="J7" s="576"/>
      <c r="K7" s="576"/>
      <c r="L7" s="576"/>
      <c r="M7" s="576"/>
      <c r="N7" s="576"/>
      <c r="O7" s="576"/>
    </row>
    <row r="8" spans="1:6" s="577" customFormat="1" ht="12.75" customHeight="1">
      <c r="A8" s="575" t="s">
        <v>17</v>
      </c>
      <c r="B8" s="574" t="s">
        <v>18</v>
      </c>
      <c r="C8" s="575">
        <v>1</v>
      </c>
      <c r="D8" s="575">
        <v>2</v>
      </c>
      <c r="E8" s="575">
        <v>3</v>
      </c>
      <c r="F8" s="575">
        <v>4</v>
      </c>
    </row>
    <row r="9" spans="1:6" ht="14.25" customHeight="1">
      <c r="A9" s="578" t="s">
        <v>837</v>
      </c>
      <c r="B9" s="579"/>
      <c r="C9" s="580"/>
      <c r="D9" s="580"/>
      <c r="E9" s="580"/>
      <c r="F9" s="580"/>
    </row>
    <row r="10" spans="1:6" ht="18" customHeight="1">
      <c r="A10" s="581" t="s">
        <v>838</v>
      </c>
      <c r="B10" s="582"/>
      <c r="C10" s="580"/>
      <c r="D10" s="580"/>
      <c r="E10" s="580"/>
      <c r="F10" s="580"/>
    </row>
    <row r="11" spans="1:6" ht="14.25" customHeight="1">
      <c r="A11" s="581" t="s">
        <v>839</v>
      </c>
      <c r="B11" s="582"/>
      <c r="C11" s="583">
        <v>300</v>
      </c>
      <c r="D11" s="583">
        <v>60</v>
      </c>
      <c r="E11" s="583"/>
      <c r="F11" s="584">
        <f>C11-E11</f>
        <v>300</v>
      </c>
    </row>
    <row r="12" spans="1:6" ht="12.75" customHeight="1">
      <c r="A12" s="581" t="s">
        <v>840</v>
      </c>
      <c r="B12" s="582"/>
      <c r="C12" s="583">
        <v>3</v>
      </c>
      <c r="D12" s="583">
        <v>50.49</v>
      </c>
      <c r="E12" s="583"/>
      <c r="F12" s="584">
        <v>0</v>
      </c>
    </row>
    <row r="13" spans="1:6" ht="12.75" customHeight="1">
      <c r="A13" s="581" t="s">
        <v>841</v>
      </c>
      <c r="B13" s="582"/>
      <c r="C13" s="583">
        <v>5</v>
      </c>
      <c r="D13" s="583">
        <v>100</v>
      </c>
      <c r="E13" s="583"/>
      <c r="F13" s="584">
        <v>0</v>
      </c>
    </row>
    <row r="14" spans="1:6" ht="12.75" customHeight="1">
      <c r="A14" s="581" t="s">
        <v>842</v>
      </c>
      <c r="B14" s="582"/>
      <c r="C14" s="583">
        <v>5</v>
      </c>
      <c r="D14" s="583">
        <v>100</v>
      </c>
      <c r="E14" s="583"/>
      <c r="F14" s="584">
        <v>0</v>
      </c>
    </row>
    <row r="15" spans="1:6" ht="12.75" customHeight="1">
      <c r="A15" s="581" t="s">
        <v>843</v>
      </c>
      <c r="B15" s="582"/>
      <c r="C15" s="583">
        <v>14</v>
      </c>
      <c r="D15" s="583">
        <v>70</v>
      </c>
      <c r="E15" s="583"/>
      <c r="F15" s="584">
        <v>0</v>
      </c>
    </row>
    <row r="16" spans="1:6" ht="12.75" customHeight="1">
      <c r="A16" s="581" t="s">
        <v>844</v>
      </c>
      <c r="B16" s="582"/>
      <c r="C16" s="583">
        <v>79</v>
      </c>
      <c r="D16" s="583">
        <v>79</v>
      </c>
      <c r="E16" s="583"/>
      <c r="F16" s="584">
        <v>0</v>
      </c>
    </row>
    <row r="17" spans="1:6" ht="12.75" customHeight="1">
      <c r="A17" s="581">
        <v>7</v>
      </c>
      <c r="B17" s="582"/>
      <c r="C17" s="583"/>
      <c r="D17" s="583"/>
      <c r="E17" s="583"/>
      <c r="F17" s="584">
        <f>C17-E17</f>
        <v>0</v>
      </c>
    </row>
    <row r="18" spans="1:6" ht="12.75" customHeight="1">
      <c r="A18" s="581">
        <v>8</v>
      </c>
      <c r="B18" s="582"/>
      <c r="C18" s="583"/>
      <c r="D18" s="583"/>
      <c r="E18" s="583"/>
      <c r="F18" s="584">
        <f>C18-E18</f>
        <v>0</v>
      </c>
    </row>
    <row r="19" spans="1:6" ht="12.75" customHeight="1">
      <c r="A19" s="581">
        <v>9</v>
      </c>
      <c r="B19" s="582"/>
      <c r="C19" s="583"/>
      <c r="D19" s="583"/>
      <c r="E19" s="583"/>
      <c r="F19" s="584">
        <f>C19-E19</f>
        <v>0</v>
      </c>
    </row>
    <row r="20" spans="1:6" ht="12.75" customHeight="1">
      <c r="A20" s="581">
        <v>10</v>
      </c>
      <c r="B20" s="582"/>
      <c r="C20" s="583"/>
      <c r="D20" s="583"/>
      <c r="E20" s="583"/>
      <c r="F20" s="584">
        <f>C20-E20</f>
        <v>0</v>
      </c>
    </row>
    <row r="21" spans="1:6" ht="12.75" customHeight="1">
      <c r="A21" s="581">
        <v>11</v>
      </c>
      <c r="B21" s="582"/>
      <c r="C21" s="583"/>
      <c r="D21" s="583"/>
      <c r="E21" s="583"/>
      <c r="F21" s="584">
        <f>C21-E21</f>
        <v>0</v>
      </c>
    </row>
    <row r="22" spans="1:6" ht="12.75" customHeight="1">
      <c r="A22" s="581">
        <v>12</v>
      </c>
      <c r="B22" s="582"/>
      <c r="C22" s="583"/>
      <c r="D22" s="583"/>
      <c r="E22" s="583"/>
      <c r="F22" s="584">
        <f>C22-E22</f>
        <v>0</v>
      </c>
    </row>
    <row r="23" spans="1:6" ht="12.75" customHeight="1">
      <c r="A23" s="581">
        <v>13</v>
      </c>
      <c r="B23" s="582"/>
      <c r="C23" s="583"/>
      <c r="D23" s="583"/>
      <c r="E23" s="583"/>
      <c r="F23" s="584">
        <f>C23-E23</f>
        <v>0</v>
      </c>
    </row>
    <row r="24" spans="1:6" ht="12" customHeight="1">
      <c r="A24" s="581">
        <v>14</v>
      </c>
      <c r="B24" s="582"/>
      <c r="C24" s="583"/>
      <c r="D24" s="583"/>
      <c r="E24" s="583"/>
      <c r="F24" s="584">
        <f>C24-E24</f>
        <v>0</v>
      </c>
    </row>
    <row r="25" spans="1:6" ht="12.75" customHeight="1">
      <c r="A25" s="581">
        <v>15</v>
      </c>
      <c r="B25" s="582"/>
      <c r="C25" s="583"/>
      <c r="D25" s="583"/>
      <c r="E25" s="583"/>
      <c r="F25" s="584">
        <f>C25-E25</f>
        <v>0</v>
      </c>
    </row>
    <row r="26" spans="1:16" ht="11.25" customHeight="1">
      <c r="A26" s="585" t="s">
        <v>571</v>
      </c>
      <c r="B26" s="586" t="s">
        <v>845</v>
      </c>
      <c r="C26" s="580">
        <f>SUM(C11:C25)</f>
        <v>406</v>
      </c>
      <c r="D26" s="580"/>
      <c r="E26" s="580">
        <f>SUM(E11:E25)</f>
        <v>0</v>
      </c>
      <c r="F26" s="587">
        <f>SUM(F11:F25)</f>
        <v>300</v>
      </c>
      <c r="G26" s="588"/>
      <c r="H26" s="588"/>
      <c r="I26" s="588"/>
      <c r="J26" s="588"/>
      <c r="K26" s="588"/>
      <c r="L26" s="588"/>
      <c r="M26" s="588"/>
      <c r="N26" s="588"/>
      <c r="O26" s="588"/>
      <c r="P26" s="588"/>
    </row>
    <row r="27" spans="1:6" ht="16.5" customHeight="1">
      <c r="A27" s="581" t="s">
        <v>846</v>
      </c>
      <c r="B27" s="589"/>
      <c r="C27" s="580"/>
      <c r="D27" s="580"/>
      <c r="E27" s="580"/>
      <c r="F27" s="587"/>
    </row>
    <row r="28" spans="1:6" ht="12.75" customHeight="1">
      <c r="A28" s="581" t="s">
        <v>547</v>
      </c>
      <c r="B28" s="589"/>
      <c r="C28" s="583"/>
      <c r="D28" s="583"/>
      <c r="E28" s="583"/>
      <c r="F28" s="584">
        <f>C28-E28</f>
        <v>0</v>
      </c>
    </row>
    <row r="29" spans="1:6" ht="12.75" customHeight="1">
      <c r="A29" s="581" t="s">
        <v>550</v>
      </c>
      <c r="B29" s="589"/>
      <c r="C29" s="583"/>
      <c r="D29" s="583"/>
      <c r="E29" s="583"/>
      <c r="F29" s="584">
        <f>C29-E29</f>
        <v>0</v>
      </c>
    </row>
    <row r="30" spans="1:6" ht="12.75" customHeight="1">
      <c r="A30" s="581" t="s">
        <v>553</v>
      </c>
      <c r="B30" s="589"/>
      <c r="C30" s="583"/>
      <c r="D30" s="583"/>
      <c r="E30" s="583"/>
      <c r="F30" s="584">
        <f>C30-E30</f>
        <v>0</v>
      </c>
    </row>
    <row r="31" spans="1:6" ht="12.75" customHeight="1">
      <c r="A31" s="581" t="s">
        <v>556</v>
      </c>
      <c r="B31" s="589"/>
      <c r="C31" s="583"/>
      <c r="D31" s="583"/>
      <c r="E31" s="583"/>
      <c r="F31" s="584">
        <f>C31-E31</f>
        <v>0</v>
      </c>
    </row>
    <row r="32" spans="1:6" ht="12.75" customHeight="1">
      <c r="A32" s="581">
        <v>5</v>
      </c>
      <c r="B32" s="582"/>
      <c r="C32" s="583"/>
      <c r="D32" s="583"/>
      <c r="E32" s="583"/>
      <c r="F32" s="584">
        <f>C32-E32</f>
        <v>0</v>
      </c>
    </row>
    <row r="33" spans="1:6" ht="12.75" customHeight="1">
      <c r="A33" s="581">
        <v>6</v>
      </c>
      <c r="B33" s="582"/>
      <c r="C33" s="583"/>
      <c r="D33" s="583"/>
      <c r="E33" s="583"/>
      <c r="F33" s="584">
        <f>C33-E33</f>
        <v>0</v>
      </c>
    </row>
    <row r="34" spans="1:6" ht="12.75" customHeight="1">
      <c r="A34" s="581">
        <v>7</v>
      </c>
      <c r="B34" s="582"/>
      <c r="C34" s="583"/>
      <c r="D34" s="583"/>
      <c r="E34" s="583"/>
      <c r="F34" s="584">
        <f>C34-E34</f>
        <v>0</v>
      </c>
    </row>
    <row r="35" spans="1:6" ht="12.75" customHeight="1">
      <c r="A35" s="581">
        <v>8</v>
      </c>
      <c r="B35" s="582"/>
      <c r="C35" s="583"/>
      <c r="D35" s="583"/>
      <c r="E35" s="583"/>
      <c r="F35" s="584">
        <f>C35-E35</f>
        <v>0</v>
      </c>
    </row>
    <row r="36" spans="1:6" ht="12.75" customHeight="1">
      <c r="A36" s="581">
        <v>9</v>
      </c>
      <c r="B36" s="582"/>
      <c r="C36" s="583"/>
      <c r="D36" s="583"/>
      <c r="E36" s="583"/>
      <c r="F36" s="584">
        <f>C36-E36</f>
        <v>0</v>
      </c>
    </row>
    <row r="37" spans="1:6" ht="12.75" customHeight="1">
      <c r="A37" s="581">
        <v>10</v>
      </c>
      <c r="B37" s="582"/>
      <c r="C37" s="583"/>
      <c r="D37" s="583"/>
      <c r="E37" s="583"/>
      <c r="F37" s="584">
        <f>C37-E37</f>
        <v>0</v>
      </c>
    </row>
    <row r="38" spans="1:6" ht="12.75" customHeight="1">
      <c r="A38" s="581">
        <v>11</v>
      </c>
      <c r="B38" s="582"/>
      <c r="C38" s="583"/>
      <c r="D38" s="583"/>
      <c r="E38" s="583"/>
      <c r="F38" s="584">
        <f>C38-E38</f>
        <v>0</v>
      </c>
    </row>
    <row r="39" spans="1:6" ht="12.75" customHeight="1">
      <c r="A39" s="581">
        <v>12</v>
      </c>
      <c r="B39" s="582"/>
      <c r="C39" s="583"/>
      <c r="D39" s="583"/>
      <c r="E39" s="583"/>
      <c r="F39" s="584">
        <f>C39-E39</f>
        <v>0</v>
      </c>
    </row>
    <row r="40" spans="1:6" ht="12.75" customHeight="1">
      <c r="A40" s="581">
        <v>13</v>
      </c>
      <c r="B40" s="582"/>
      <c r="C40" s="583"/>
      <c r="D40" s="583"/>
      <c r="E40" s="583"/>
      <c r="F40" s="584">
        <f>C40-E40</f>
        <v>0</v>
      </c>
    </row>
    <row r="41" spans="1:6" ht="12" customHeight="1">
      <c r="A41" s="581">
        <v>14</v>
      </c>
      <c r="B41" s="582"/>
      <c r="C41" s="583"/>
      <c r="D41" s="583"/>
      <c r="E41" s="583"/>
      <c r="F41" s="584">
        <f>C41-E41</f>
        <v>0</v>
      </c>
    </row>
    <row r="42" spans="1:6" ht="12.75" customHeight="1">
      <c r="A42" s="581">
        <v>15</v>
      </c>
      <c r="B42" s="582"/>
      <c r="C42" s="583"/>
      <c r="D42" s="583"/>
      <c r="E42" s="583"/>
      <c r="F42" s="584">
        <f>C42-E42</f>
        <v>0</v>
      </c>
    </row>
    <row r="43" spans="1:16" ht="15" customHeight="1">
      <c r="A43" s="585" t="s">
        <v>824</v>
      </c>
      <c r="B43" s="586" t="s">
        <v>847</v>
      </c>
      <c r="C43" s="580">
        <f>SUM(C28:C42)</f>
        <v>0</v>
      </c>
      <c r="D43" s="580"/>
      <c r="E43" s="580">
        <f>SUM(E28:E42)</f>
        <v>0</v>
      </c>
      <c r="F43" s="587">
        <f>SUM(F28:F42)</f>
        <v>0</v>
      </c>
      <c r="G43" s="588"/>
      <c r="H43" s="588"/>
      <c r="I43" s="588"/>
      <c r="J43" s="588"/>
      <c r="K43" s="588"/>
      <c r="L43" s="588"/>
      <c r="M43" s="588"/>
      <c r="N43" s="588"/>
      <c r="O43" s="588"/>
      <c r="P43" s="588"/>
    </row>
    <row r="44" spans="1:6" ht="12.75" customHeight="1">
      <c r="A44" s="581" t="s">
        <v>848</v>
      </c>
      <c r="B44" s="589"/>
      <c r="C44" s="580"/>
      <c r="D44" s="580"/>
      <c r="E44" s="580"/>
      <c r="F44" s="587"/>
    </row>
    <row r="45" spans="1:6" ht="12.75" customHeight="1">
      <c r="A45" s="581" t="s">
        <v>849</v>
      </c>
      <c r="B45" s="589"/>
      <c r="C45" s="583">
        <v>5</v>
      </c>
      <c r="D45" s="583">
        <v>100</v>
      </c>
      <c r="E45" s="583"/>
      <c r="F45" s="584">
        <v>0</v>
      </c>
    </row>
    <row r="46" spans="1:6" ht="12.75" customHeight="1">
      <c r="A46" s="581" t="s">
        <v>850</v>
      </c>
      <c r="B46" s="589"/>
      <c r="C46" s="583">
        <v>2</v>
      </c>
      <c r="D46" s="583">
        <v>25</v>
      </c>
      <c r="E46" s="583"/>
      <c r="F46" s="584">
        <v>0</v>
      </c>
    </row>
    <row r="47" spans="1:6" ht="12.75" customHeight="1">
      <c r="A47" s="581" t="s">
        <v>851</v>
      </c>
      <c r="B47" s="589"/>
      <c r="C47" s="583">
        <v>25</v>
      </c>
      <c r="D47" s="583">
        <v>49</v>
      </c>
      <c r="E47" s="583"/>
      <c r="F47" s="584">
        <f>C47-E47</f>
        <v>25</v>
      </c>
    </row>
    <row r="48" spans="1:6" ht="12.75" customHeight="1">
      <c r="A48" s="581">
        <v>4</v>
      </c>
      <c r="B48" s="589"/>
      <c r="C48" s="583"/>
      <c r="D48" s="583"/>
      <c r="E48" s="583"/>
      <c r="F48" s="584">
        <f>C48-E48</f>
        <v>0</v>
      </c>
    </row>
    <row r="49" spans="1:6" ht="12.75" customHeight="1">
      <c r="A49" s="581">
        <v>5</v>
      </c>
      <c r="B49" s="582"/>
      <c r="C49" s="583"/>
      <c r="D49" s="583"/>
      <c r="E49" s="583"/>
      <c r="F49" s="584">
        <f>C49-E49</f>
        <v>0</v>
      </c>
    </row>
    <row r="50" spans="1:6" ht="12.75" customHeight="1">
      <c r="A50" s="581">
        <v>6</v>
      </c>
      <c r="B50" s="582"/>
      <c r="C50" s="583"/>
      <c r="D50" s="583"/>
      <c r="E50" s="583"/>
      <c r="F50" s="584">
        <f>C50-E50</f>
        <v>0</v>
      </c>
    </row>
    <row r="51" spans="1:6" ht="12.75" customHeight="1">
      <c r="A51" s="581">
        <v>7</v>
      </c>
      <c r="B51" s="582"/>
      <c r="C51" s="583"/>
      <c r="D51" s="583"/>
      <c r="E51" s="583"/>
      <c r="F51" s="584">
        <f>C51-E51</f>
        <v>0</v>
      </c>
    </row>
    <row r="52" spans="1:6" ht="12.75" customHeight="1">
      <c r="A52" s="581">
        <v>8</v>
      </c>
      <c r="B52" s="582"/>
      <c r="C52" s="583"/>
      <c r="D52" s="583"/>
      <c r="E52" s="583"/>
      <c r="F52" s="584">
        <f>C52-E52</f>
        <v>0</v>
      </c>
    </row>
    <row r="53" spans="1:6" ht="12.75" customHeight="1">
      <c r="A53" s="581">
        <v>9</v>
      </c>
      <c r="B53" s="582"/>
      <c r="C53" s="583"/>
      <c r="D53" s="583"/>
      <c r="E53" s="583"/>
      <c r="F53" s="584">
        <f>C53-E53</f>
        <v>0</v>
      </c>
    </row>
    <row r="54" spans="1:6" ht="12.75" customHeight="1">
      <c r="A54" s="581">
        <v>10</v>
      </c>
      <c r="B54" s="582"/>
      <c r="C54" s="583"/>
      <c r="D54" s="583"/>
      <c r="E54" s="583"/>
      <c r="F54" s="584">
        <f>C54-E54</f>
        <v>0</v>
      </c>
    </row>
    <row r="55" spans="1:6" ht="12.75" customHeight="1">
      <c r="A55" s="581">
        <v>11</v>
      </c>
      <c r="B55" s="582"/>
      <c r="C55" s="583"/>
      <c r="D55" s="583"/>
      <c r="E55" s="583"/>
      <c r="F55" s="584">
        <f>C55-E55</f>
        <v>0</v>
      </c>
    </row>
    <row r="56" spans="1:6" ht="12.75" customHeight="1">
      <c r="A56" s="581">
        <v>12</v>
      </c>
      <c r="B56" s="582"/>
      <c r="C56" s="583"/>
      <c r="D56" s="583"/>
      <c r="E56" s="583"/>
      <c r="F56" s="584">
        <f>C56-E56</f>
        <v>0</v>
      </c>
    </row>
    <row r="57" spans="1:6" ht="12.75" customHeight="1">
      <c r="A57" s="581">
        <v>13</v>
      </c>
      <c r="B57" s="582"/>
      <c r="C57" s="583"/>
      <c r="D57" s="583"/>
      <c r="E57" s="583"/>
      <c r="F57" s="584">
        <f>C57-E57</f>
        <v>0</v>
      </c>
    </row>
    <row r="58" spans="1:6" ht="12" customHeight="1">
      <c r="A58" s="581">
        <v>14</v>
      </c>
      <c r="B58" s="582"/>
      <c r="C58" s="583"/>
      <c r="D58" s="583"/>
      <c r="E58" s="583"/>
      <c r="F58" s="584">
        <f>C58-E58</f>
        <v>0</v>
      </c>
    </row>
    <row r="59" spans="1:6" ht="12.75" customHeight="1">
      <c r="A59" s="581">
        <v>15</v>
      </c>
      <c r="B59" s="582"/>
      <c r="C59" s="583"/>
      <c r="D59" s="583"/>
      <c r="E59" s="583"/>
      <c r="F59" s="584">
        <f>C59-E59</f>
        <v>0</v>
      </c>
    </row>
    <row r="60" spans="1:16" ht="12" customHeight="1">
      <c r="A60" s="585" t="s">
        <v>852</v>
      </c>
      <c r="B60" s="586" t="s">
        <v>853</v>
      </c>
      <c r="C60" s="580">
        <f>SUM(C45:C59)</f>
        <v>32</v>
      </c>
      <c r="D60" s="580"/>
      <c r="E60" s="580">
        <f>SUM(E45:E59)</f>
        <v>0</v>
      </c>
      <c r="F60" s="587">
        <f>SUM(F45:F59)</f>
        <v>25</v>
      </c>
      <c r="G60" s="588"/>
      <c r="H60" s="588"/>
      <c r="I60" s="588"/>
      <c r="J60" s="588"/>
      <c r="K60" s="588"/>
      <c r="L60" s="588"/>
      <c r="M60" s="588"/>
      <c r="N60" s="588"/>
      <c r="O60" s="588"/>
      <c r="P60" s="588"/>
    </row>
    <row r="61" spans="1:6" ht="18.75" customHeight="1">
      <c r="A61" s="581" t="s">
        <v>854</v>
      </c>
      <c r="B61" s="589"/>
      <c r="C61" s="580"/>
      <c r="D61" s="580"/>
      <c r="E61" s="580"/>
      <c r="F61" s="587"/>
    </row>
    <row r="62" spans="1:6" ht="12.75" customHeight="1">
      <c r="A62" s="581" t="s">
        <v>855</v>
      </c>
      <c r="B62" s="589"/>
      <c r="C62" s="583">
        <v>1</v>
      </c>
      <c r="D62" s="583">
        <v>9</v>
      </c>
      <c r="E62" s="583"/>
      <c r="F62" s="584">
        <v>9</v>
      </c>
    </row>
    <row r="63" spans="1:6" ht="12.75" customHeight="1">
      <c r="A63" s="581" t="s">
        <v>550</v>
      </c>
      <c r="B63" s="589"/>
      <c r="C63" s="583"/>
      <c r="D63" s="583"/>
      <c r="E63" s="583"/>
      <c r="F63" s="584">
        <f>C63-E63</f>
        <v>0</v>
      </c>
    </row>
    <row r="64" spans="1:6" ht="12.75" customHeight="1">
      <c r="A64" s="581" t="s">
        <v>553</v>
      </c>
      <c r="B64" s="589"/>
      <c r="C64" s="583"/>
      <c r="D64" s="583"/>
      <c r="E64" s="583"/>
      <c r="F64" s="584">
        <f>C64-E64</f>
        <v>0</v>
      </c>
    </row>
    <row r="65" spans="1:6" ht="12.75" customHeight="1">
      <c r="A65" s="581" t="s">
        <v>556</v>
      </c>
      <c r="B65" s="589"/>
      <c r="C65" s="583"/>
      <c r="D65" s="583"/>
      <c r="E65" s="583"/>
      <c r="F65" s="584">
        <f>C65-E65</f>
        <v>0</v>
      </c>
    </row>
    <row r="66" spans="1:6" ht="12.75" customHeight="1">
      <c r="A66" s="581">
        <v>5</v>
      </c>
      <c r="B66" s="582"/>
      <c r="C66" s="583"/>
      <c r="D66" s="583"/>
      <c r="E66" s="583"/>
      <c r="F66" s="584">
        <f>C66-E66</f>
        <v>0</v>
      </c>
    </row>
    <row r="67" spans="1:6" ht="12.75" customHeight="1">
      <c r="A67" s="581">
        <v>6</v>
      </c>
      <c r="B67" s="582"/>
      <c r="C67" s="583"/>
      <c r="D67" s="583"/>
      <c r="E67" s="583"/>
      <c r="F67" s="584">
        <f>C67-E67</f>
        <v>0</v>
      </c>
    </row>
    <row r="68" spans="1:6" ht="12.75" customHeight="1">
      <c r="A68" s="581">
        <v>7</v>
      </c>
      <c r="B68" s="582"/>
      <c r="C68" s="583"/>
      <c r="D68" s="583"/>
      <c r="E68" s="583"/>
      <c r="F68" s="584">
        <f>C68-E68</f>
        <v>0</v>
      </c>
    </row>
    <row r="69" spans="1:6" ht="12.75" customHeight="1">
      <c r="A69" s="581">
        <v>8</v>
      </c>
      <c r="B69" s="582"/>
      <c r="C69" s="583"/>
      <c r="D69" s="583"/>
      <c r="E69" s="583"/>
      <c r="F69" s="584">
        <f>C69-E69</f>
        <v>0</v>
      </c>
    </row>
    <row r="70" spans="1:6" ht="12.75" customHeight="1">
      <c r="A70" s="581">
        <v>9</v>
      </c>
      <c r="B70" s="582"/>
      <c r="C70" s="583"/>
      <c r="D70" s="583"/>
      <c r="E70" s="583"/>
      <c r="F70" s="584">
        <f>C70-E70</f>
        <v>0</v>
      </c>
    </row>
    <row r="71" spans="1:6" ht="12.75" customHeight="1">
      <c r="A71" s="581">
        <v>10</v>
      </c>
      <c r="B71" s="582"/>
      <c r="C71" s="583"/>
      <c r="D71" s="583"/>
      <c r="E71" s="583"/>
      <c r="F71" s="584">
        <f>C71-E71</f>
        <v>0</v>
      </c>
    </row>
    <row r="72" spans="1:6" ht="12.75" customHeight="1">
      <c r="A72" s="581">
        <v>11</v>
      </c>
      <c r="B72" s="582"/>
      <c r="C72" s="583"/>
      <c r="D72" s="583"/>
      <c r="E72" s="583"/>
      <c r="F72" s="584">
        <f>C72-E72</f>
        <v>0</v>
      </c>
    </row>
    <row r="73" spans="1:6" ht="12.75" customHeight="1">
      <c r="A73" s="581">
        <v>12</v>
      </c>
      <c r="B73" s="582"/>
      <c r="C73" s="583"/>
      <c r="D73" s="583"/>
      <c r="E73" s="583"/>
      <c r="F73" s="584">
        <f>C73-E73</f>
        <v>0</v>
      </c>
    </row>
    <row r="74" spans="1:6" ht="12.75" customHeight="1">
      <c r="A74" s="581">
        <v>13</v>
      </c>
      <c r="B74" s="582"/>
      <c r="C74" s="583"/>
      <c r="D74" s="583"/>
      <c r="E74" s="583"/>
      <c r="F74" s="584">
        <f>C74-E74</f>
        <v>0</v>
      </c>
    </row>
    <row r="75" spans="1:6" ht="12" customHeight="1">
      <c r="A75" s="581">
        <v>14</v>
      </c>
      <c r="B75" s="582"/>
      <c r="C75" s="583"/>
      <c r="D75" s="583"/>
      <c r="E75" s="583"/>
      <c r="F75" s="584">
        <f>C75-E75</f>
        <v>0</v>
      </c>
    </row>
    <row r="76" spans="1:6" ht="12.75" customHeight="1">
      <c r="A76" s="581">
        <v>15</v>
      </c>
      <c r="B76" s="582"/>
      <c r="C76" s="583"/>
      <c r="D76" s="583"/>
      <c r="E76" s="583"/>
      <c r="F76" s="584">
        <f>C76-E76</f>
        <v>0</v>
      </c>
    </row>
    <row r="77" spans="1:16" ht="14.25" customHeight="1">
      <c r="A77" s="585" t="s">
        <v>588</v>
      </c>
      <c r="B77" s="586" t="s">
        <v>856</v>
      </c>
      <c r="C77" s="580">
        <f>SUM(C62:C76)</f>
        <v>1</v>
      </c>
      <c r="D77" s="580"/>
      <c r="E77" s="580">
        <f>SUM(E62:E76)</f>
        <v>0</v>
      </c>
      <c r="F77" s="587">
        <f>SUM(F62:F76)</f>
        <v>9</v>
      </c>
      <c r="G77" s="588"/>
      <c r="H77" s="588"/>
      <c r="I77" s="588"/>
      <c r="J77" s="588"/>
      <c r="K77" s="588"/>
      <c r="L77" s="588"/>
      <c r="M77" s="588"/>
      <c r="N77" s="588"/>
      <c r="O77" s="588"/>
      <c r="P77" s="588"/>
    </row>
    <row r="78" spans="1:16" ht="20.25" customHeight="1">
      <c r="A78" s="590" t="s">
        <v>857</v>
      </c>
      <c r="B78" s="586" t="s">
        <v>858</v>
      </c>
      <c r="C78" s="580">
        <f>C77+C60+C43+C26</f>
        <v>439</v>
      </c>
      <c r="D78" s="580"/>
      <c r="E78" s="580">
        <f>E77+E60+E43+E26</f>
        <v>0</v>
      </c>
      <c r="F78" s="587">
        <f>F77+F60+F43+F26</f>
        <v>334</v>
      </c>
      <c r="G78" s="588"/>
      <c r="H78" s="588"/>
      <c r="I78" s="588"/>
      <c r="J78" s="588"/>
      <c r="K78" s="588"/>
      <c r="L78" s="588"/>
      <c r="M78" s="588"/>
      <c r="N78" s="588"/>
      <c r="O78" s="588"/>
      <c r="P78" s="588"/>
    </row>
    <row r="79" spans="1:6" ht="15" customHeight="1">
      <c r="A79" s="578" t="s">
        <v>859</v>
      </c>
      <c r="B79" s="586"/>
      <c r="C79" s="580"/>
      <c r="D79" s="580"/>
      <c r="E79" s="580"/>
      <c r="F79" s="587"/>
    </row>
    <row r="80" spans="1:6" ht="14.25" customHeight="1">
      <c r="A80" s="581" t="s">
        <v>838</v>
      </c>
      <c r="B80" s="589"/>
      <c r="C80" s="580"/>
      <c r="D80" s="580"/>
      <c r="E80" s="580"/>
      <c r="F80" s="587"/>
    </row>
    <row r="81" spans="1:6" ht="12.75" customHeight="1">
      <c r="A81" s="581" t="s">
        <v>860</v>
      </c>
      <c r="B81" s="589"/>
      <c r="C81" s="583">
        <v>21</v>
      </c>
      <c r="D81" s="583">
        <v>97</v>
      </c>
      <c r="E81" s="583"/>
      <c r="F81" s="584">
        <v>0</v>
      </c>
    </row>
    <row r="82" spans="1:6" ht="12.75" customHeight="1">
      <c r="A82" s="581" t="s">
        <v>861</v>
      </c>
      <c r="B82" s="589"/>
      <c r="C82" s="583"/>
      <c r="D82" s="583"/>
      <c r="E82" s="583"/>
      <c r="F82" s="584">
        <f>C82-E82</f>
        <v>0</v>
      </c>
    </row>
    <row r="83" spans="1:6" ht="12.75" customHeight="1">
      <c r="A83" s="581" t="s">
        <v>553</v>
      </c>
      <c r="B83" s="589"/>
      <c r="C83" s="583"/>
      <c r="D83" s="583"/>
      <c r="E83" s="583"/>
      <c r="F83" s="584">
        <f>C83-E83</f>
        <v>0</v>
      </c>
    </row>
    <row r="84" spans="1:6" ht="12.75" customHeight="1">
      <c r="A84" s="581" t="s">
        <v>556</v>
      </c>
      <c r="B84" s="589"/>
      <c r="C84" s="583"/>
      <c r="D84" s="583"/>
      <c r="E84" s="583"/>
      <c r="F84" s="584">
        <f>C84-E84</f>
        <v>0</v>
      </c>
    </row>
    <row r="85" spans="1:6" ht="12.75" customHeight="1">
      <c r="A85" s="581">
        <v>5</v>
      </c>
      <c r="B85" s="582"/>
      <c r="C85" s="583"/>
      <c r="D85" s="583"/>
      <c r="E85" s="583"/>
      <c r="F85" s="584">
        <f>C85-E85</f>
        <v>0</v>
      </c>
    </row>
    <row r="86" spans="1:6" ht="12.75" customHeight="1">
      <c r="A86" s="581">
        <v>6</v>
      </c>
      <c r="B86" s="582"/>
      <c r="C86" s="583"/>
      <c r="D86" s="583"/>
      <c r="E86" s="583"/>
      <c r="F86" s="584">
        <f>C86-E86</f>
        <v>0</v>
      </c>
    </row>
    <row r="87" spans="1:6" ht="12.75" customHeight="1">
      <c r="A87" s="581">
        <v>7</v>
      </c>
      <c r="B87" s="582"/>
      <c r="C87" s="583"/>
      <c r="D87" s="583"/>
      <c r="E87" s="583"/>
      <c r="F87" s="584">
        <f>C87-E87</f>
        <v>0</v>
      </c>
    </row>
    <row r="88" spans="1:6" ht="12.75" customHeight="1">
      <c r="A88" s="581">
        <v>8</v>
      </c>
      <c r="B88" s="582"/>
      <c r="C88" s="583"/>
      <c r="D88" s="583"/>
      <c r="E88" s="583"/>
      <c r="F88" s="584">
        <f>C88-E88</f>
        <v>0</v>
      </c>
    </row>
    <row r="89" spans="1:6" ht="12" customHeight="1">
      <c r="A89" s="581">
        <v>9</v>
      </c>
      <c r="B89" s="582"/>
      <c r="C89" s="583"/>
      <c r="D89" s="583"/>
      <c r="E89" s="583"/>
      <c r="F89" s="584">
        <f>C89-E89</f>
        <v>0</v>
      </c>
    </row>
    <row r="90" spans="1:6" ht="12.75" customHeight="1">
      <c r="A90" s="581">
        <v>10</v>
      </c>
      <c r="B90" s="582"/>
      <c r="C90" s="583"/>
      <c r="D90" s="583"/>
      <c r="E90" s="583"/>
      <c r="F90" s="584">
        <f>C90-E90</f>
        <v>0</v>
      </c>
    </row>
    <row r="91" spans="1:6" ht="12.75" customHeight="1">
      <c r="A91" s="581">
        <v>11</v>
      </c>
      <c r="B91" s="582"/>
      <c r="C91" s="583"/>
      <c r="D91" s="583"/>
      <c r="E91" s="583"/>
      <c r="F91" s="584">
        <f>C91-E91</f>
        <v>0</v>
      </c>
    </row>
    <row r="92" spans="1:6" ht="12.75" customHeight="1">
      <c r="A92" s="581">
        <v>12</v>
      </c>
      <c r="B92" s="582"/>
      <c r="C92" s="583"/>
      <c r="D92" s="583"/>
      <c r="E92" s="583"/>
      <c r="F92" s="584">
        <f>C92-E92</f>
        <v>0</v>
      </c>
    </row>
    <row r="93" spans="1:6" ht="12.75" customHeight="1">
      <c r="A93" s="581">
        <v>13</v>
      </c>
      <c r="B93" s="582"/>
      <c r="C93" s="583"/>
      <c r="D93" s="583"/>
      <c r="E93" s="583"/>
      <c r="F93" s="584">
        <f>C93-E93</f>
        <v>0</v>
      </c>
    </row>
    <row r="94" spans="1:6" ht="12" customHeight="1">
      <c r="A94" s="581">
        <v>14</v>
      </c>
      <c r="B94" s="582"/>
      <c r="C94" s="583"/>
      <c r="D94" s="583"/>
      <c r="E94" s="583"/>
      <c r="F94" s="584">
        <f>C94-E94</f>
        <v>0</v>
      </c>
    </row>
    <row r="95" spans="1:6" ht="12.75" customHeight="1">
      <c r="A95" s="581">
        <v>15</v>
      </c>
      <c r="B95" s="582"/>
      <c r="C95" s="583"/>
      <c r="D95" s="583"/>
      <c r="E95" s="583"/>
      <c r="F95" s="584">
        <f>C95-E95</f>
        <v>0</v>
      </c>
    </row>
    <row r="96" spans="1:16" ht="15" customHeight="1">
      <c r="A96" s="585" t="s">
        <v>571</v>
      </c>
      <c r="B96" s="586" t="s">
        <v>862</v>
      </c>
      <c r="C96" s="580">
        <f>SUM(C81:C95)</f>
        <v>21</v>
      </c>
      <c r="D96" s="580"/>
      <c r="E96" s="580">
        <f>SUM(E81:E95)</f>
        <v>0</v>
      </c>
      <c r="F96" s="587">
        <f>SUM(F81:F95)</f>
        <v>0</v>
      </c>
      <c r="G96" s="588"/>
      <c r="H96" s="588"/>
      <c r="I96" s="588"/>
      <c r="J96" s="588"/>
      <c r="K96" s="588"/>
      <c r="L96" s="588"/>
      <c r="M96" s="588"/>
      <c r="N96" s="588"/>
      <c r="O96" s="588"/>
      <c r="P96" s="588"/>
    </row>
    <row r="97" spans="1:6" ht="15.75" customHeight="1">
      <c r="A97" s="581" t="s">
        <v>846</v>
      </c>
      <c r="B97" s="589"/>
      <c r="C97" s="580"/>
      <c r="D97" s="580"/>
      <c r="E97" s="580"/>
      <c r="F97" s="587"/>
    </row>
    <row r="98" spans="1:6" ht="12.75" customHeight="1">
      <c r="A98" s="581" t="s">
        <v>547</v>
      </c>
      <c r="B98" s="589"/>
      <c r="C98" s="583"/>
      <c r="D98" s="583"/>
      <c r="E98" s="583"/>
      <c r="F98" s="584">
        <f>C98-E98</f>
        <v>0</v>
      </c>
    </row>
    <row r="99" spans="1:6" ht="12.75" customHeight="1">
      <c r="A99" s="581" t="s">
        <v>550</v>
      </c>
      <c r="B99" s="589"/>
      <c r="C99" s="583"/>
      <c r="D99" s="583"/>
      <c r="E99" s="583"/>
      <c r="F99" s="584">
        <f>C99-E99</f>
        <v>0</v>
      </c>
    </row>
    <row r="100" spans="1:6" ht="12.75" customHeight="1">
      <c r="A100" s="581" t="s">
        <v>553</v>
      </c>
      <c r="B100" s="589"/>
      <c r="C100" s="583"/>
      <c r="D100" s="583"/>
      <c r="E100" s="583"/>
      <c r="F100" s="584">
        <f>C100-E100</f>
        <v>0</v>
      </c>
    </row>
    <row r="101" spans="1:6" ht="12.75" customHeight="1">
      <c r="A101" s="581" t="s">
        <v>556</v>
      </c>
      <c r="B101" s="589"/>
      <c r="C101" s="583"/>
      <c r="D101" s="583"/>
      <c r="E101" s="583"/>
      <c r="F101" s="584">
        <f>C101-E101</f>
        <v>0</v>
      </c>
    </row>
    <row r="102" spans="1:6" ht="12.75" customHeight="1">
      <c r="A102" s="581">
        <v>5</v>
      </c>
      <c r="B102" s="582"/>
      <c r="C102" s="583"/>
      <c r="D102" s="583"/>
      <c r="E102" s="583"/>
      <c r="F102" s="584">
        <f>C102-E102</f>
        <v>0</v>
      </c>
    </row>
    <row r="103" spans="1:6" ht="12.75" customHeight="1">
      <c r="A103" s="581">
        <v>6</v>
      </c>
      <c r="B103" s="582"/>
      <c r="C103" s="583"/>
      <c r="D103" s="583"/>
      <c r="E103" s="583"/>
      <c r="F103" s="584">
        <f>C103-E103</f>
        <v>0</v>
      </c>
    </row>
    <row r="104" spans="1:6" ht="12.75" customHeight="1">
      <c r="A104" s="581">
        <v>7</v>
      </c>
      <c r="B104" s="582"/>
      <c r="C104" s="583"/>
      <c r="D104" s="583"/>
      <c r="E104" s="583"/>
      <c r="F104" s="584">
        <f>C104-E104</f>
        <v>0</v>
      </c>
    </row>
    <row r="105" spans="1:6" ht="12.75" customHeight="1">
      <c r="A105" s="581">
        <v>8</v>
      </c>
      <c r="B105" s="582"/>
      <c r="C105" s="583"/>
      <c r="D105" s="583"/>
      <c r="E105" s="583"/>
      <c r="F105" s="584">
        <f>C105-E105</f>
        <v>0</v>
      </c>
    </row>
    <row r="106" spans="1:6" ht="12" customHeight="1">
      <c r="A106" s="581">
        <v>9</v>
      </c>
      <c r="B106" s="582"/>
      <c r="C106" s="583"/>
      <c r="D106" s="583"/>
      <c r="E106" s="583"/>
      <c r="F106" s="584">
        <f>C106-E106</f>
        <v>0</v>
      </c>
    </row>
    <row r="107" spans="1:6" ht="12.75" customHeight="1">
      <c r="A107" s="581">
        <v>10</v>
      </c>
      <c r="B107" s="582"/>
      <c r="C107" s="583"/>
      <c r="D107" s="583"/>
      <c r="E107" s="583"/>
      <c r="F107" s="584">
        <f>C107-E107</f>
        <v>0</v>
      </c>
    </row>
    <row r="108" spans="1:6" ht="12.75" customHeight="1">
      <c r="A108" s="581">
        <v>11</v>
      </c>
      <c r="B108" s="582"/>
      <c r="C108" s="583"/>
      <c r="D108" s="583"/>
      <c r="E108" s="583"/>
      <c r="F108" s="584">
        <f>C108-E108</f>
        <v>0</v>
      </c>
    </row>
    <row r="109" spans="1:6" ht="12.75" customHeight="1">
      <c r="A109" s="581">
        <v>12</v>
      </c>
      <c r="B109" s="582"/>
      <c r="C109" s="583"/>
      <c r="D109" s="583"/>
      <c r="E109" s="583"/>
      <c r="F109" s="584">
        <f>C109-E109</f>
        <v>0</v>
      </c>
    </row>
    <row r="110" spans="1:6" ht="12.75" customHeight="1">
      <c r="A110" s="581">
        <v>13</v>
      </c>
      <c r="B110" s="582"/>
      <c r="C110" s="583"/>
      <c r="D110" s="583"/>
      <c r="E110" s="583"/>
      <c r="F110" s="584">
        <f>C110-E110</f>
        <v>0</v>
      </c>
    </row>
    <row r="111" spans="1:6" ht="12" customHeight="1">
      <c r="A111" s="581">
        <v>14</v>
      </c>
      <c r="B111" s="582"/>
      <c r="C111" s="583"/>
      <c r="D111" s="583"/>
      <c r="E111" s="583"/>
      <c r="F111" s="584">
        <f>C111-E111</f>
        <v>0</v>
      </c>
    </row>
    <row r="112" spans="1:6" ht="12.75" customHeight="1">
      <c r="A112" s="581">
        <v>15</v>
      </c>
      <c r="B112" s="582"/>
      <c r="C112" s="583"/>
      <c r="D112" s="583"/>
      <c r="E112" s="583"/>
      <c r="F112" s="584">
        <f>C112-E112</f>
        <v>0</v>
      </c>
    </row>
    <row r="113" spans="1:16" ht="11.25" customHeight="1">
      <c r="A113" s="585" t="s">
        <v>824</v>
      </c>
      <c r="B113" s="586" t="s">
        <v>863</v>
      </c>
      <c r="C113" s="580">
        <f>SUM(C98:C112)</f>
        <v>0</v>
      </c>
      <c r="D113" s="580"/>
      <c r="E113" s="580">
        <f>SUM(E98:E112)</f>
        <v>0</v>
      </c>
      <c r="F113" s="587">
        <f>SUM(F98:F112)</f>
        <v>0</v>
      </c>
      <c r="G113" s="588"/>
      <c r="H113" s="588"/>
      <c r="I113" s="588"/>
      <c r="J113" s="588"/>
      <c r="K113" s="588"/>
      <c r="L113" s="588"/>
      <c r="M113" s="588"/>
      <c r="N113" s="588"/>
      <c r="O113" s="588"/>
      <c r="P113" s="588"/>
    </row>
    <row r="114" spans="1:6" ht="15" customHeight="1">
      <c r="A114" s="581" t="s">
        <v>848</v>
      </c>
      <c r="B114" s="589"/>
      <c r="C114" s="580"/>
      <c r="D114" s="580"/>
      <c r="E114" s="580"/>
      <c r="F114" s="587"/>
    </row>
    <row r="115" spans="1:6" ht="12.75" customHeight="1">
      <c r="A115" s="581" t="s">
        <v>547</v>
      </c>
      <c r="B115" s="589"/>
      <c r="C115" s="583"/>
      <c r="D115" s="583"/>
      <c r="E115" s="583"/>
      <c r="F115" s="584">
        <f>C115-E115</f>
        <v>0</v>
      </c>
    </row>
    <row r="116" spans="1:6" ht="12.75" customHeight="1">
      <c r="A116" s="581" t="s">
        <v>550</v>
      </c>
      <c r="B116" s="589"/>
      <c r="C116" s="583"/>
      <c r="D116" s="583"/>
      <c r="E116" s="583"/>
      <c r="F116" s="584">
        <f>C116-E116</f>
        <v>0</v>
      </c>
    </row>
    <row r="117" spans="1:6" ht="12.75" customHeight="1">
      <c r="A117" s="581" t="s">
        <v>553</v>
      </c>
      <c r="B117" s="589"/>
      <c r="C117" s="583"/>
      <c r="D117" s="583"/>
      <c r="E117" s="583"/>
      <c r="F117" s="584">
        <f>C117-E117</f>
        <v>0</v>
      </c>
    </row>
    <row r="118" spans="1:6" ht="12.75" customHeight="1">
      <c r="A118" s="581" t="s">
        <v>556</v>
      </c>
      <c r="B118" s="589"/>
      <c r="C118" s="583"/>
      <c r="D118" s="583"/>
      <c r="E118" s="583"/>
      <c r="F118" s="584">
        <f>C118-E118</f>
        <v>0</v>
      </c>
    </row>
    <row r="119" spans="1:6" ht="12.75" customHeight="1">
      <c r="A119" s="581">
        <v>5</v>
      </c>
      <c r="B119" s="582"/>
      <c r="C119" s="583"/>
      <c r="D119" s="583"/>
      <c r="E119" s="583"/>
      <c r="F119" s="584">
        <f>C119-E119</f>
        <v>0</v>
      </c>
    </row>
    <row r="120" spans="1:6" ht="12.75" customHeight="1">
      <c r="A120" s="581">
        <v>6</v>
      </c>
      <c r="B120" s="582"/>
      <c r="C120" s="583"/>
      <c r="D120" s="583"/>
      <c r="E120" s="583"/>
      <c r="F120" s="584">
        <f>C120-E120</f>
        <v>0</v>
      </c>
    </row>
    <row r="121" spans="1:6" ht="12.75" customHeight="1">
      <c r="A121" s="581">
        <v>7</v>
      </c>
      <c r="B121" s="582"/>
      <c r="C121" s="583"/>
      <c r="D121" s="583"/>
      <c r="E121" s="583"/>
      <c r="F121" s="584">
        <f>C121-E121</f>
        <v>0</v>
      </c>
    </row>
    <row r="122" spans="1:6" ht="12.75" customHeight="1">
      <c r="A122" s="581">
        <v>8</v>
      </c>
      <c r="B122" s="582"/>
      <c r="C122" s="583"/>
      <c r="D122" s="583"/>
      <c r="E122" s="583"/>
      <c r="F122" s="584">
        <f>C122-E122</f>
        <v>0</v>
      </c>
    </row>
    <row r="123" spans="1:6" ht="12" customHeight="1">
      <c r="A123" s="581">
        <v>9</v>
      </c>
      <c r="B123" s="582"/>
      <c r="C123" s="583"/>
      <c r="D123" s="583"/>
      <c r="E123" s="583"/>
      <c r="F123" s="584">
        <f>C123-E123</f>
        <v>0</v>
      </c>
    </row>
    <row r="124" spans="1:6" ht="12.75" customHeight="1">
      <c r="A124" s="581">
        <v>10</v>
      </c>
      <c r="B124" s="582"/>
      <c r="C124" s="583"/>
      <c r="D124" s="583"/>
      <c r="E124" s="583"/>
      <c r="F124" s="584">
        <f>C124-E124</f>
        <v>0</v>
      </c>
    </row>
    <row r="125" spans="1:6" ht="12.75" customHeight="1">
      <c r="A125" s="581">
        <v>11</v>
      </c>
      <c r="B125" s="582"/>
      <c r="C125" s="583"/>
      <c r="D125" s="583"/>
      <c r="E125" s="583"/>
      <c r="F125" s="584">
        <f>C125-E125</f>
        <v>0</v>
      </c>
    </row>
    <row r="126" spans="1:6" ht="12.75" customHeight="1">
      <c r="A126" s="581">
        <v>12</v>
      </c>
      <c r="B126" s="582"/>
      <c r="C126" s="583"/>
      <c r="D126" s="583"/>
      <c r="E126" s="583"/>
      <c r="F126" s="584">
        <f>C126-E126</f>
        <v>0</v>
      </c>
    </row>
    <row r="127" spans="1:6" ht="12.75" customHeight="1">
      <c r="A127" s="581">
        <v>13</v>
      </c>
      <c r="B127" s="582"/>
      <c r="C127" s="583"/>
      <c r="D127" s="583"/>
      <c r="E127" s="583"/>
      <c r="F127" s="584">
        <f>C127-E127</f>
        <v>0</v>
      </c>
    </row>
    <row r="128" spans="1:6" ht="12" customHeight="1">
      <c r="A128" s="581">
        <v>14</v>
      </c>
      <c r="B128" s="582"/>
      <c r="C128" s="583"/>
      <c r="D128" s="583"/>
      <c r="E128" s="583"/>
      <c r="F128" s="584">
        <f>C128-E128</f>
        <v>0</v>
      </c>
    </row>
    <row r="129" spans="1:6" ht="12.75" customHeight="1">
      <c r="A129" s="581">
        <v>15</v>
      </c>
      <c r="B129" s="582"/>
      <c r="C129" s="583"/>
      <c r="D129" s="583"/>
      <c r="E129" s="583"/>
      <c r="F129" s="584">
        <f>C129-E129</f>
        <v>0</v>
      </c>
    </row>
    <row r="130" spans="1:16" ht="15.75" customHeight="1">
      <c r="A130" s="585" t="s">
        <v>852</v>
      </c>
      <c r="B130" s="586" t="s">
        <v>864</v>
      </c>
      <c r="C130" s="580">
        <f>SUM(C115:C129)</f>
        <v>0</v>
      </c>
      <c r="D130" s="580"/>
      <c r="E130" s="580">
        <f>SUM(E115:E129)</f>
        <v>0</v>
      </c>
      <c r="F130" s="587">
        <f>SUM(F115:F129)</f>
        <v>0</v>
      </c>
      <c r="G130" s="588"/>
      <c r="H130" s="588"/>
      <c r="I130" s="588"/>
      <c r="J130" s="588"/>
      <c r="K130" s="588"/>
      <c r="L130" s="588"/>
      <c r="M130" s="588"/>
      <c r="N130" s="588"/>
      <c r="O130" s="588"/>
      <c r="P130" s="588"/>
    </row>
    <row r="131" spans="1:6" ht="12.75" customHeight="1">
      <c r="A131" s="581" t="s">
        <v>854</v>
      </c>
      <c r="B131" s="589"/>
      <c r="C131" s="580"/>
      <c r="D131" s="580"/>
      <c r="E131" s="580"/>
      <c r="F131" s="587"/>
    </row>
    <row r="132" spans="1:6" ht="12.75" customHeight="1">
      <c r="A132" s="581" t="s">
        <v>547</v>
      </c>
      <c r="B132" s="589"/>
      <c r="C132" s="583"/>
      <c r="D132" s="583"/>
      <c r="E132" s="583"/>
      <c r="F132" s="584">
        <f>C132-E132</f>
        <v>0</v>
      </c>
    </row>
    <row r="133" spans="1:6" ht="12.75" customHeight="1">
      <c r="A133" s="581" t="s">
        <v>550</v>
      </c>
      <c r="B133" s="589"/>
      <c r="C133" s="583"/>
      <c r="D133" s="583"/>
      <c r="E133" s="583"/>
      <c r="F133" s="584">
        <f>C133-E133</f>
        <v>0</v>
      </c>
    </row>
    <row r="134" spans="1:6" ht="12.75" customHeight="1">
      <c r="A134" s="581" t="s">
        <v>553</v>
      </c>
      <c r="B134" s="589"/>
      <c r="C134" s="583"/>
      <c r="D134" s="583"/>
      <c r="E134" s="583"/>
      <c r="F134" s="584">
        <f>C134-E134</f>
        <v>0</v>
      </c>
    </row>
    <row r="135" spans="1:6" ht="12.75" customHeight="1">
      <c r="A135" s="581" t="s">
        <v>556</v>
      </c>
      <c r="B135" s="589"/>
      <c r="C135" s="583"/>
      <c r="D135" s="583"/>
      <c r="E135" s="583"/>
      <c r="F135" s="584">
        <f>C135-E135</f>
        <v>0</v>
      </c>
    </row>
    <row r="136" spans="1:6" ht="12.75" customHeight="1">
      <c r="A136" s="581">
        <v>5</v>
      </c>
      <c r="B136" s="582"/>
      <c r="C136" s="583"/>
      <c r="D136" s="583"/>
      <c r="E136" s="583"/>
      <c r="F136" s="584">
        <f>C136-E136</f>
        <v>0</v>
      </c>
    </row>
    <row r="137" spans="1:6" ht="12.75" customHeight="1">
      <c r="A137" s="581">
        <v>6</v>
      </c>
      <c r="B137" s="582"/>
      <c r="C137" s="583"/>
      <c r="D137" s="583"/>
      <c r="E137" s="583"/>
      <c r="F137" s="584">
        <f>C137-E137</f>
        <v>0</v>
      </c>
    </row>
    <row r="138" spans="1:6" ht="12.75" customHeight="1">
      <c r="A138" s="581">
        <v>7</v>
      </c>
      <c r="B138" s="582"/>
      <c r="C138" s="583"/>
      <c r="D138" s="583"/>
      <c r="E138" s="583"/>
      <c r="F138" s="584">
        <f>C138-E138</f>
        <v>0</v>
      </c>
    </row>
    <row r="139" spans="1:6" ht="12.75" customHeight="1">
      <c r="A139" s="581">
        <v>8</v>
      </c>
      <c r="B139" s="582"/>
      <c r="C139" s="583"/>
      <c r="D139" s="583"/>
      <c r="E139" s="583"/>
      <c r="F139" s="584">
        <f>C139-E139</f>
        <v>0</v>
      </c>
    </row>
    <row r="140" spans="1:6" ht="12" customHeight="1">
      <c r="A140" s="581">
        <v>9</v>
      </c>
      <c r="B140" s="582"/>
      <c r="C140" s="583"/>
      <c r="D140" s="583"/>
      <c r="E140" s="583"/>
      <c r="F140" s="584">
        <f>C140-E140</f>
        <v>0</v>
      </c>
    </row>
    <row r="141" spans="1:6" ht="12.75" customHeight="1">
      <c r="A141" s="581">
        <v>10</v>
      </c>
      <c r="B141" s="582"/>
      <c r="C141" s="583"/>
      <c r="D141" s="583"/>
      <c r="E141" s="583"/>
      <c r="F141" s="584">
        <f>C141-E141</f>
        <v>0</v>
      </c>
    </row>
    <row r="142" spans="1:6" ht="12.75" customHeight="1">
      <c r="A142" s="581">
        <v>11</v>
      </c>
      <c r="B142" s="582"/>
      <c r="C142" s="583"/>
      <c r="D142" s="583"/>
      <c r="E142" s="583"/>
      <c r="F142" s="584">
        <f>C142-E142</f>
        <v>0</v>
      </c>
    </row>
    <row r="143" spans="1:6" ht="12.75" customHeight="1">
      <c r="A143" s="581">
        <v>12</v>
      </c>
      <c r="B143" s="582"/>
      <c r="C143" s="583"/>
      <c r="D143" s="583"/>
      <c r="E143" s="583"/>
      <c r="F143" s="584">
        <f>C143-E143</f>
        <v>0</v>
      </c>
    </row>
    <row r="144" spans="1:6" ht="12.75" customHeight="1">
      <c r="A144" s="581">
        <v>13</v>
      </c>
      <c r="B144" s="582"/>
      <c r="C144" s="583"/>
      <c r="D144" s="583"/>
      <c r="E144" s="583"/>
      <c r="F144" s="584">
        <f>C144-E144</f>
        <v>0</v>
      </c>
    </row>
    <row r="145" spans="1:6" ht="12" customHeight="1">
      <c r="A145" s="581">
        <v>14</v>
      </c>
      <c r="B145" s="582"/>
      <c r="C145" s="583"/>
      <c r="D145" s="583"/>
      <c r="E145" s="583"/>
      <c r="F145" s="584">
        <f>C145-E145</f>
        <v>0</v>
      </c>
    </row>
    <row r="146" spans="1:6" ht="12.75" customHeight="1">
      <c r="A146" s="581">
        <v>15</v>
      </c>
      <c r="B146" s="582"/>
      <c r="C146" s="583"/>
      <c r="D146" s="583"/>
      <c r="E146" s="583"/>
      <c r="F146" s="584">
        <f>C146-E146</f>
        <v>0</v>
      </c>
    </row>
    <row r="147" spans="1:16" ht="17.25" customHeight="1">
      <c r="A147" s="585" t="s">
        <v>588</v>
      </c>
      <c r="B147" s="586" t="s">
        <v>865</v>
      </c>
      <c r="C147" s="580">
        <f>SUM(C132:C146)</f>
        <v>0</v>
      </c>
      <c r="D147" s="580"/>
      <c r="E147" s="580">
        <f>SUM(E132:E146)</f>
        <v>0</v>
      </c>
      <c r="F147" s="587">
        <f>SUM(F132:F146)</f>
        <v>0</v>
      </c>
      <c r="G147" s="588"/>
      <c r="H147" s="588"/>
      <c r="I147" s="588"/>
      <c r="J147" s="588"/>
      <c r="K147" s="588"/>
      <c r="L147" s="588"/>
      <c r="M147" s="588"/>
      <c r="N147" s="588"/>
      <c r="O147" s="588"/>
      <c r="P147" s="588"/>
    </row>
    <row r="148" spans="1:16" ht="19.5" customHeight="1">
      <c r="A148" s="590" t="s">
        <v>866</v>
      </c>
      <c r="B148" s="586" t="s">
        <v>867</v>
      </c>
      <c r="C148" s="580">
        <f>C147+C130+C113+C96</f>
        <v>21</v>
      </c>
      <c r="D148" s="580"/>
      <c r="E148" s="580">
        <f>E147+E130+E113+E96</f>
        <v>0</v>
      </c>
      <c r="F148" s="587">
        <f>F147+F130+F113+F96</f>
        <v>0</v>
      </c>
      <c r="G148" s="588"/>
      <c r="H148" s="588"/>
      <c r="I148" s="588"/>
      <c r="J148" s="588"/>
      <c r="K148" s="588"/>
      <c r="L148" s="588"/>
      <c r="M148" s="588"/>
      <c r="N148" s="588"/>
      <c r="O148" s="588"/>
      <c r="P148" s="588"/>
    </row>
    <row r="149" spans="1:16" ht="19.5" customHeight="1">
      <c r="A149" s="591"/>
      <c r="B149" s="592"/>
      <c r="C149" s="593"/>
      <c r="D149" s="593"/>
      <c r="E149" s="593"/>
      <c r="F149" s="594"/>
      <c r="G149" s="588"/>
      <c r="H149" s="588"/>
      <c r="I149" s="588"/>
      <c r="J149" s="588"/>
      <c r="K149" s="588"/>
      <c r="L149" s="588"/>
      <c r="M149" s="588"/>
      <c r="N149" s="588"/>
      <c r="O149" s="588"/>
      <c r="P149" s="588"/>
    </row>
    <row r="150" spans="1:6" ht="12.75" customHeight="1">
      <c r="A150" s="595" t="str">
        <f>+'справка №1-БАЛАНС'!A98</f>
        <v>Дата на съставяне: 29.04.2015г.</v>
      </c>
      <c r="B150" s="596"/>
      <c r="C150" s="499" t="str">
        <f>+'справка №1-БАЛАНС'!C98</f>
        <v>Съставител: Радостина Цолева</v>
      </c>
      <c r="D150" s="499"/>
      <c r="E150" s="499"/>
      <c r="F150" s="499"/>
    </row>
    <row r="151" spans="1:6" ht="12.75" customHeight="1">
      <c r="A151" s="597"/>
      <c r="B151" s="598"/>
      <c r="C151" s="597"/>
      <c r="D151" s="597"/>
      <c r="E151" s="597"/>
      <c r="F151" s="597"/>
    </row>
    <row r="152" spans="1:6" ht="12.75" customHeight="1">
      <c r="A152" s="597"/>
      <c r="B152" s="598"/>
      <c r="C152" s="499" t="s">
        <v>278</v>
      </c>
      <c r="D152" s="499"/>
      <c r="E152" s="499"/>
      <c r="F152" s="499"/>
    </row>
    <row r="153" spans="3:5" ht="12.75" customHeight="1">
      <c r="C153" s="599"/>
      <c r="E153" s="599"/>
    </row>
  </sheetData>
  <sheetProtection selectLockedCells="1" selectUnlockedCells="1"/>
  <mergeCells count="7">
    <mergeCell ref="A2:F2"/>
    <mergeCell ref="A3:F3"/>
    <mergeCell ref="B4:D4"/>
    <mergeCell ref="B5:C5"/>
    <mergeCell ref="B6:C6"/>
    <mergeCell ref="C150:F150"/>
    <mergeCell ref="C152:F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10000000000000000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2015-04-30T14:18:08Z</cp:lastPrinted>
  <dcterms:created xsi:type="dcterms:W3CDTF">2000-06-29T13:02:40Z</dcterms:created>
  <dcterms:modified xsi:type="dcterms:W3CDTF">2015-04-30T14:59:02Z</dcterms:modified>
  <cp:category/>
  <cp:version/>
  <cp:contentType/>
  <cp:contentStatus/>
  <cp:revision>405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726983382</vt:r8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