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1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  <sheet name="Лист1" sheetId="6" r:id="rId6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AДСИЦ'!$A$1:$I$49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<sst xmlns="http://schemas.openxmlformats.org/spreadsheetml/2006/main" count="3419" uniqueCount="877">
  <si>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</si>
  <si>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</si>
  <si>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</si>
  <si>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</si>
  <si>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</si>
  <si>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</si>
  <si>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</si>
  <si>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</si>
  <si>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</si>
  <si>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</si>
  <si>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</si>
  <si>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</si>
  <si>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</si>
  <si>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</si>
  <si>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</si>
  <si>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</si>
  <si>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</si>
  <si>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</si>
  <si>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</si>
  <si>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</si>
  <si>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</si>
  <si>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</si>
  <si>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</si>
  <si>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</si>
  <si>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</si>
  <si>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</si>
  <si>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</si>
  <si>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</si>
  <si>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</si>
  <si>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</si>
  <si>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</si>
  <si>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</si>
  <si>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</si>
  <si>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</si>
  <si>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</si>
  <si>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</si>
  <si>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</si>
  <si>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</si>
  <si>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</si>
  <si>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</si>
  <si>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</si>
  <si>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</si>
  <si>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</si>
  <si>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</si>
  <si>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</si>
  <si>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</si>
  <si>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</si>
  <si>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</si>
  <si>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</si>
  <si>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</si>
  <si>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</si>
  <si>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</si>
  <si>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</si>
  <si>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</si>
  <si>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</si>
  <si>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</si>
  <si>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</si>
  <si>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</si>
  <si>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</si>
  <si>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</si>
  <si>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</si>
  <si>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</si>
  <si>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</si>
  <si>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</si>
  <si>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</si>
  <si>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</si>
  <si>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</si>
  <si>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</si>
  <si>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</si>
  <si>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</si>
  <si>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</si>
  <si>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</si>
  <si>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</si>
  <si>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</si>
  <si>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</si>
  <si>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</si>
  <si>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</si>
  <si>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</si>
  <si>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</si>
  <si>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</si>
  <si>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</si>
  <si>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</si>
  <si>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</si>
  <si>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</si>
  <si>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</si>
  <si>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</si>
  <si>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</si>
  <si>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</si>
  <si>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</si>
  <si>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</si>
  <si>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</si>
  <si>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</si>
  <si>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</si>
  <si>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</si>
  <si>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</si>
  <si>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</si>
  <si>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</si>
  <si>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</si>
  <si>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</si>
  <si>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</si>
  <si>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</si>
  <si>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</si>
  <si>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</si>
  <si>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</si>
  <si>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</si>
  <si>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</si>
  <si>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</si>
  <si>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</si>
  <si>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</si>
  <si>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</si>
  <si>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</si>
  <si>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</si>
  <si>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</si>
  <si>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</si>
  <si>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</si>
  <si>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</si>
  <si>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</si>
  <si>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</si>
  <si>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</si>
  <si>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</si>
  <si>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</si>
  <si>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</si>
  <si>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</si>
  <si>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</si>
  <si>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</si>
  <si>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</si>
  <si>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</si>
  <si>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</si>
  <si>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</si>
  <si>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</si>
  <si>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</si>
  <si>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</si>
  <si>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</si>
  <si>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</si>
  <si>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</si>
  <si>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</si>
  <si>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</si>
  <si>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</si>
  <si>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</si>
  <si>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</si>
  <si>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</si>
  <si>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</si>
  <si>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</si>
  <si>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</si>
  <si>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</si>
  <si>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</si>
  <si>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</si>
  <si>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</si>
  <si>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</si>
  <si>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</si>
  <si>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</si>
  <si>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</si>
  <si>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</si>
  <si>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</si>
  <si>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</si>
  <si>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</si>
  <si>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</si>
  <si>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</si>
  <si>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</si>
  <si>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</si>
  <si>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</si>
  <si>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</si>
  <si>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</si>
  <si>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</si>
  <si>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</si>
  <si>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</si>
  <si>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</si>
  <si>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</si>
  <si>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</si>
  <si>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</si>
  <si>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</si>
  <si>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</si>
  <si>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</si>
  <si>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</si>
  <si>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</si>
  <si>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</si>
  <si>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</si>
  <si>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</si>
  <si>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</si>
  <si>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</si>
  <si>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</si>
  <si>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</si>
  <si>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</si>
  <si>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</si>
  <si>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</si>
  <si>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</si>
  <si>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</si>
  <si>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</si>
  <si>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</si>
  <si>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</si>
  <si>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</si>
  <si>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</si>
  <si>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</si>
  <si>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</si>
  <si>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</si>
  <si>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</si>
  <si>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</si>
  <si>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</si>
  <si>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</si>
  <si>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</si>
  <si>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</si>
  <si>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</si>
  <si>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</si>
  <si>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</si>
  <si>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</si>
  <si>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</si>
  <si>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</si>
  <si>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</si>
  <si>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</si>
  <si>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</si>
  <si>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</si>
  <si>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</si>
  <si>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</si>
  <si>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</si>
  <si>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</si>
  <si>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</si>
  <si>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</si>
  <si>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</si>
  <si>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</si>
  <si>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</si>
  <si>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</si>
  <si>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</si>
  <si>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</si>
  <si>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</si>
  <si>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</si>
  <si>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</si>
  <si>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</si>
  <si>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</si>
  <si>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</si>
  <si>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</si>
  <si>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</si>
  <si>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</si>
  <si>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</si>
  <si>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</si>
  <si>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</si>
  <si>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</si>
  <si>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</si>
  <si>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</si>
  <si>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</si>
  <si>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</si>
  <si>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</si>
  <si>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</si>
  <si>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</si>
  <si>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</si>
  <si>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</si>
  <si>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</si>
  <si>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</si>
  <si>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</si>
  <si>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</si>
  <si>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</si>
  <si>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</si>
  <si>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</si>
  <si>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</si>
  <si>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</si>
  <si>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</si>
  <si>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</si>
  <si>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</si>
  <si>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</si>
  <si>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</si>
  <si>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</si>
  <si>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</si>
  <si>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</si>
  <si>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</si>
  <si>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</si>
  <si>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</si>
  <si>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</si>
  <si>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</si>
  <si>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</si>
  <si>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</si>
  <si>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</si>
  <si>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</si>
  <si>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</si>
  <si>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</si>
  <si>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</si>
  <si>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</si>
  <si>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</si>
  <si>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</si>
  <si>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</si>
  <si>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</si>
  <si>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</si>
  <si>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</si>
  <si>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</si>
  <si>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</si>
  <si>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</si>
  <si>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</si>
  <si>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</si>
  <si>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</si>
  <si>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</si>
  <si>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</si>
  <si>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</si>
  <si>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</si>
  <si>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</si>
  <si>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</si>
  <si>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</si>
  <si>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</si>
  <si>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</si>
  <si>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</si>
  <si>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</si>
  <si>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</si>
  <si>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</si>
  <si>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</si>
  <si>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</si>
  <si>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</si>
  <si>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</si>
  <si>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</si>
  <si>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</si>
  <si>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</si>
  <si>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</si>
  <si>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</si>
  <si>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</si>
  <si>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</si>
  <si>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</si>
  <si>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</si>
  <si>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</si>
  <si>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</si>
  <si>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</si>
  <si>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</si>
  <si>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</si>
  <si>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</si>
  <si>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</si>
  <si>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</si>
  <si>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</si>
  <si>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</si>
  <si>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</si>
  <si>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</si>
  <si>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</si>
  <si>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</si>
  <si>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</si>
  <si>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</si>
  <si>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</si>
  <si>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</si>
  <si>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</si>
  <si>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</si>
  <si>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</si>
  <si>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</si>
  <si>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</si>
  <si>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</si>
  <si>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</si>
  <si>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</si>
  <si>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</si>
  <si>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</si>
  <si>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</si>
  <si>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</si>
  <si>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</si>
  <si>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</si>
  <si>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</si>
  <si>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</si>
  <si>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</si>
  <si>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</si>
  <si>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</si>
  <si>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</si>
  <si>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</si>
  <si>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</si>
  <si>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</si>
  <si>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</si>
  <si>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</si>
  <si>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</si>
  <si>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</si>
  <si>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</si>
  <si>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</si>
  <si>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</si>
  <si>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</si>
  <si>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</si>
  <si>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</si>
  <si>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</si>
  <si>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</si>
  <si>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</si>
  <si>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</si>
  <si>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</si>
  <si>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</si>
  <si>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</si>
  <si>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</si>
  <si>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</si>
  <si>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</si>
  <si>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</si>
  <si>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</si>
  <si>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</si>
  <si>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</si>
  <si>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</si>
  <si>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</si>
  <si>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</si>
  <si>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</si>
  <si>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</si>
  <si>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</si>
  <si>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</si>
  <si>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</si>
  <si>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</si>
  <si>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</si>
  <si>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</si>
  <si>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</si>
  <si>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</si>
  <si>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</si>
  <si>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</si>
  <si>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</si>
  <si>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</si>
  <si>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</si>
  <si>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</si>
  <si>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</si>
  <si>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</si>
  <si>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</si>
  <si>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</si>
  <si>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</si>
  <si>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</si>
  <si>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</si>
  <si>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</si>
  <si>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</si>
  <si>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</si>
  <si>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</si>
  <si>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</si>
  <si>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</si>
  <si>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</si>
  <si>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</si>
  <si>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</si>
  <si>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</si>
  <si>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</si>
  <si>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</si>
  <si>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</si>
  <si>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</si>
  <si>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</si>
  <si>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</si>
  <si>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</si>
  <si>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</si>
  <si>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</si>
  <si>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</si>
  <si>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</si>
  <si>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</si>
  <si>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</si>
  <si>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</si>
  <si>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</si>
  <si>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</si>
  <si>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</si>
  <si>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</si>
  <si>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</si>
  <si>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</si>
  <si>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</si>
  <si>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</si>
  <si>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</si>
  <si>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</si>
  <si>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</si>
  <si>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</si>
  <si>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</si>
  <si>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</si>
  <si>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</si>
  <si>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</si>
  <si>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</si>
  <si>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</si>
  <si>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</si>
  <si>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</si>
  <si>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</si>
  <si>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</si>
  <si>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</si>
  <si>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</si>
  <si>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</si>
  <si>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</si>
  <si>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</si>
  <si>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</si>
  <si>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</si>
  <si>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</si>
  <si>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</si>
  <si>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</si>
  <si>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</si>
  <si>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</si>
  <si>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</si>
  <si>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</si>
  <si>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</si>
  <si>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</si>
  <si>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</si>
  <si>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</si>
  <si>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</si>
  <si>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</si>
  <si>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</si>
  <si>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</si>
  <si>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</si>
  <si>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</si>
  <si>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</si>
  <si>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</si>
  <si>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</si>
  <si>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</si>
  <si>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</si>
  <si>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</si>
  <si>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</si>
  <si>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</si>
  <si>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</si>
  <si>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</si>
  <si>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</si>
  <si>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</si>
  <si>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</si>
  <si>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</si>
  <si>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</si>
  <si>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</si>
  <si>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</si>
  <si>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</si>
  <si>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</si>
  <si>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</si>
  <si>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</si>
  <si>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</si>
  <si>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</si>
  <si>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</si>
  <si>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</si>
  <si>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</si>
  <si>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</si>
  <si>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</si>
  <si>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</si>
  <si>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</si>
  <si>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</si>
  <si>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</si>
  <si>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</si>
  <si>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</si>
  <si>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</si>
  <si>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</si>
  <si>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</si>
  <si>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</si>
  <si>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</si>
  <si>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</si>
  <si>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</si>
  <si>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</si>
  <si>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</si>
  <si>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</si>
  <si>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</si>
  <si>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</si>
  <si>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</si>
  <si>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</si>
  <si>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</si>
  <si>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</si>
  <si>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</si>
  <si>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</si>
  <si>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</si>
  <si>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</si>
  <si>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</si>
  <si>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</si>
  <si>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</si>
  <si>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</si>
  <si>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</si>
  <si>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</si>
  <si>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</si>
  <si>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</si>
  <si>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</si>
  <si>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</si>
  <si>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</si>
  <si>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</si>
  <si>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</si>
  <si>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</si>
  <si>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</si>
  <si>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</si>
  <si>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</si>
  <si>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</si>
  <si>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</si>
  <si>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</si>
  <si>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</si>
  <si>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</si>
  <si>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</si>
  <si>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</si>
  <si>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</si>
  <si>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</si>
  <si>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</si>
  <si>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</si>
  <si>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</si>
  <si>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</si>
  <si>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</si>
  <si>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</si>
  <si>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</si>
  <si>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</si>
  <si>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</si>
  <si>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</si>
  <si>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</si>
  <si>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</si>
  <si>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</si>
  <si>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</si>
  <si>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</si>
  <si>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</si>
  <si>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</si>
  <si>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</si>
  <si>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</si>
  <si>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</si>
  <si>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</si>
  <si>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</si>
  <si>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</si>
  <si>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</si>
  <si>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</si>
  <si>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</si>
  <si>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</si>
  <si>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</si>
  <si>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</si>
  <si>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</si>
  <si>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</si>
  <si>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</si>
  <si>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</si>
  <si>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</si>
  <si>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</si>
  <si>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</si>
  <si>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</si>
  <si>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</si>
  <si>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</si>
  <si>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</si>
  <si>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</si>
  <si>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</si>
  <si>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</si>
  <si>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</si>
  <si>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</si>
  <si>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</si>
  <si>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</si>
  <si>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</si>
  <si>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</si>
  <si>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</si>
  <si>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</si>
  <si>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</si>
  <si>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</si>
  <si>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</si>
  <si>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</si>
  <si>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</si>
  <si>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</si>
  <si>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</si>
  <si>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</si>
  <si>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</si>
  <si>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</si>
  <si>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</si>
  <si>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</si>
  <si>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</si>
  <si>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</si>
  <si>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</si>
  <si>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</si>
  <si>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</si>
  <si>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</si>
  <si>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</si>
  <si>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</si>
  <si>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</si>
  <si>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</si>
  <si>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</si>
  <si>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</si>
  <si>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</si>
  <si>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</si>
  <si>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</si>
  <si>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</si>
  <si>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</si>
  <si>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</si>
  <si>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</si>
  <si>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</si>
  <si>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</si>
  <si>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</si>
  <si>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</si>
  <si>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</si>
  <si>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</si>
  <si>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</si>
  <si>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</si>
  <si>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</si>
  <si>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</si>
  <si>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</si>
  <si>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</si>
  <si>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</si>
  <si>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</si>
  <si>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</si>
  <si>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</si>
  <si>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</si>
  <si>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</si>
  <si>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</si>
  <si>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</si>
  <si>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</si>
  <si>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</si>
  <si>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</si>
  <si>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</si>
  <si>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</si>
  <si>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</si>
  <si>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</si>
  <si>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</si>
  <si>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</si>
  <si>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</si>
  <si>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</si>
  <si>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</si>
  <si>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</si>
  <si>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</si>
  <si>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</si>
  <si>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</si>
  <si>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</si>
  <si>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</si>
  <si>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</si>
  <si>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</si>
  <si>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</si>
  <si>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</si>
  <si>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</si>
  <si>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</si>
  <si>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</si>
  <si>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</si>
  <si>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</si>
  <si>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</si>
  <si>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</si>
  <si>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</si>
  <si>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</si>
  <si>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</si>
  <si>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</si>
  <si>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</si>
  <si>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</si>
  <si>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</si>
  <si>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</si>
  <si>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</si>
  <si>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</si>
  <si>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</si>
  <si>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</si>
  <si>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</si>
  <si>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</si>
  <si>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</si>
  <si>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</si>
  <si>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</si>
  <si>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</si>
  <si>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</si>
  <si>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</si>
  <si>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</si>
  <si>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</si>
  <si>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</si>
  <si>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</si>
  <si>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</si>
  <si>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</si>
  <si>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</si>
  <si>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</si>
  <si>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</si>
  <si>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</si>
  <si>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</si>
  <si>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</si>
  <si>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</si>
  <si>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</si>
  <si>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</si>
  <si>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</si>
  <si>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</si>
  <si>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</si>
  <si>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</si>
  <si>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</si>
  <si>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</si>
  <si>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</si>
  <si>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</si>
  <si>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</si>
  <si>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</si>
  <si>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</si>
  <si>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</si>
  <si>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</si>
  <si>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</si>
  <si>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</si>
  <si>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</si>
  <si>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</si>
  <si>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</si>
  <si>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</si>
  <si>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</si>
  <si>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</si>
  <si>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</si>
  <si>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</si>
  <si>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</si>
  <si>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</si>
  <si>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</si>
  <si>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</si>
  <si>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</si>
  <si>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</si>
  <si>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</si>
  <si>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</si>
  <si>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</si>
  <si>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</si>
  <si>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</si>
  <si>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</si>
  <si>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</si>
  <si>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</si>
  <si>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</si>
  <si>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</si>
  <si>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</si>
  <si>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</si>
  <si>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</si>
  <si>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</si>
  <si>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</si>
  <si>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</si>
  <si>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</si>
  <si>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</si>
  <si>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</si>
  <si>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</si>
  <si>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</si>
  <si>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</si>
  <si>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</si>
  <si>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</si>
  <si>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</si>
  <si>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</si>
  <si>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</si>
  <si>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</si>
  <si>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</si>
  <si>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</si>
  <si>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</si>
  <si>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</si>
  <si>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</si>
  <si>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</si>
  <si>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</si>
  <si>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</si>
  <si>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</si>
  <si>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</si>
  <si>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</si>
  <si>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</si>
  <si>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</si>
  <si>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</si>
  <si>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</si>
  <si>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</si>
  <si>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</si>
  <si>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</si>
  <si>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</si>
  <si>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</si>
  <si>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</si>
  <si>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</si>
  <si>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</si>
  <si>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</si>
  <si>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</si>
  <si>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</si>
  <si>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</si>
  <si>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</si>
  <si>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</si>
  <si>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</si>
  <si>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</si>
  <si>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</si>
  <si>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</si>
  <si>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</si>
  <si>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</si>
  <si>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</si>
  <si>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</si>
  <si>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</si>
  <si>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</si>
  <si>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</si>
  <si>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</si>
  <si>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</si>
  <si>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</si>
  <si>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</si>
  <si>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</si>
  <si>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</si>
  <si>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</si>
  <si>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</si>
  <si>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</si>
  <si>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</si>
  <si>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</si>
  <si>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</si>
  <si>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</si>
  <si>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</si>
  <si>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</si>
  <si>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</si>
  <si>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</si>
  <si>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</si>
  <si>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</si>
  <si>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</si>
  <si>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</si>
  <si>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</si>
  <si>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</si>
  <si>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</si>
  <si>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</si>
  <si>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</si>
  <si>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</si>
  <si>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</si>
  <si>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</si>
  <si>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</si>
  <si>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</si>
  <si>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</si>
  <si>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</si>
  <si>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</si>
  <si>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Справка за притежаваните търговски недвижими имоти (ТНИ)* от ДСИЦ с наименование Кепитъл Холдинг Груп АДСИЦ, за периада от 01.01.2021 до 31.12.2021</t>
  </si>
  <si>
    <t>Балансова стойност на притежаваните ТНИ към 31.12.2021 г. в хил. лв.</t>
  </si>
  <si>
    <t>ТНИ 11, притежавани от ДСИЦ</t>
  </si>
  <si>
    <t>ТНИ 12, притежавани от ДСИЦ</t>
  </si>
  <si>
    <t>ТНИ 13, притежавани от ДСИЦ</t>
  </si>
  <si>
    <t>бул.Източен 80</t>
  </si>
  <si>
    <t>ул.Иван Вазов 55</t>
  </si>
  <si>
    <t>УПИ 740</t>
  </si>
  <si>
    <t>Подз.гараж</t>
  </si>
  <si>
    <t>бул.Хр.Ботев 49</t>
  </si>
  <si>
    <t>бул.Хр.Ботев 51-53</t>
  </si>
  <si>
    <t>ФИТНЕС</t>
  </si>
  <si>
    <t>Паркинг</t>
  </si>
  <si>
    <t>Ц.Дюстабанов 61</t>
  </si>
  <si>
    <t>Апартамент Оазис</t>
  </si>
  <si>
    <t>Апартамент Маджестик</t>
  </si>
  <si>
    <t>Велинград</t>
  </si>
  <si>
    <t>Марково</t>
  </si>
  <si>
    <t>земя</t>
  </si>
  <si>
    <t>ТНИ 14, притежавани от ДСИЦ</t>
  </si>
  <si>
    <t>ТНИ 15, притежавани от ДСИЦ</t>
  </si>
  <si>
    <t>ТНИ 16, притежавани от ДСИЦ</t>
  </si>
  <si>
    <t>ТНИ 17,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</si>
  <si>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с инвестиционна цел</t>
    </r>
    <r>
      <rPr>
        <b/>
        <sz val="11"/>
        <rFont val="Times New Roman"/>
        <family val="1"/>
      </rPr>
      <t xml:space="preserve"> с наименование Кепитъл Холдинг, ЕИК 175060449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</si>
  <si>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с инвестиционна цел</t>
    </r>
    <r>
      <rPr>
        <b/>
        <sz val="11"/>
        <rFont val="Times New Roman"/>
        <family val="1"/>
      </rPr>
      <t xml:space="preserve"> с наименование Кепитъл Холдинг Груп АДСИЦ, ЕИК 175060449</t>
    </r>
  </si>
  <si>
    <t>Весела Шополова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</si>
</sst>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"/>
    <numFmt numFmtId="197" formatCode="0.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6" fillId="26" borderId="1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3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7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72" fillId="0" borderId="19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7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72" fillId="0" borderId="28" xfId="0" applyNumberFormat="1" applyFont="1" applyBorder="1" applyAlignment="1">
      <alignment horizontal="right" vertical="center"/>
    </xf>
    <xf numFmtId="0" fontId="72" fillId="0" borderId="19" xfId="0" applyFont="1" applyBorder="1" applyAlignment="1">
      <alignment vertical="center"/>
    </xf>
    <xf numFmtId="3" fontId="72" fillId="0" borderId="19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1" fontId="72" fillId="0" borderId="19" xfId="0" applyNumberFormat="1" applyFont="1" applyBorder="1" applyAlignment="1">
      <alignment vertical="center"/>
    </xf>
    <xf numFmtId="4" fontId="13" fillId="0" borderId="19" xfId="0" applyNumberFormat="1" applyFont="1" applyFill="1" applyBorder="1" applyAlignment="1">
      <alignment horizontal="right" vertical="center" wrapText="1"/>
    </xf>
    <xf numFmtId="1" fontId="13" fillId="0" borderId="19" xfId="0" applyNumberFormat="1" applyFont="1" applyFill="1" applyBorder="1" applyAlignment="1">
      <alignment horizontal="right" vertical="center" wrapText="1"/>
    </xf>
    <xf numFmtId="1" fontId="13" fillId="0" borderId="29" xfId="0" applyNumberFormat="1" applyFont="1" applyFill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4" fontId="13" fillId="0" borderId="28" xfId="0" applyNumberFormat="1" applyFont="1" applyBorder="1" applyAlignment="1">
      <alignment horizontal="right" vertical="center" wrapText="1"/>
    </xf>
    <xf numFmtId="1" fontId="13" fillId="0" borderId="30" xfId="0" applyNumberFormat="1" applyFont="1" applyFill="1" applyBorder="1" applyAlignment="1">
      <alignment horizontal="right" vertical="center" wrapText="1"/>
    </xf>
    <xf numFmtId="3" fontId="13" fillId="0" borderId="28" xfId="0" applyNumberFormat="1" applyFont="1" applyBorder="1" applyAlignment="1">
      <alignment horizontal="righ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14" fontId="73" fillId="0" borderId="0" xfId="0" applyNumberFormat="1" applyFont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Финансов отчет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15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36.140625" style="49" customWidth="1"/>
    <col min="2" max="2" width="31.7109375" style="49" customWidth="1"/>
    <col min="3" max="3" width="28.00390625" style="49" customWidth="1"/>
    <col min="4" max="4" width="11.8515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7" t="s">
        <v>851</v>
      </c>
      <c r="C1" s="98"/>
      <c r="D1" s="98"/>
      <c r="E1" s="98"/>
      <c r="F1" s="98"/>
      <c r="G1" s="98"/>
      <c r="H1" s="98"/>
      <c r="I1" s="99"/>
    </row>
    <row r="2" spans="1:9" s="44" customFormat="1" ht="42.75">
      <c r="A2" s="68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69" t="s">
        <v>834</v>
      </c>
      <c r="H2" s="46" t="s">
        <v>819</v>
      </c>
      <c r="I2" s="47" t="s">
        <v>852</v>
      </c>
    </row>
    <row r="3" spans="1:18" s="44" customFormat="1" ht="30">
      <c r="A3" s="61" t="s">
        <v>824</v>
      </c>
      <c r="B3" s="51" t="s">
        <v>821</v>
      </c>
      <c r="C3" s="50" t="s">
        <v>817</v>
      </c>
      <c r="D3" s="84">
        <v>115</v>
      </c>
      <c r="E3" s="85">
        <v>729.8</v>
      </c>
      <c r="F3" s="85"/>
      <c r="G3" s="85"/>
      <c r="H3" s="85">
        <v>0</v>
      </c>
      <c r="I3" s="86">
        <v>729.8</v>
      </c>
      <c r="J3" s="44" t="s">
        <v>856</v>
      </c>
      <c r="Q3" s="52"/>
      <c r="R3" s="52"/>
    </row>
    <row r="4" spans="1:10" s="44" customFormat="1" ht="30">
      <c r="A4" s="62" t="s">
        <v>825</v>
      </c>
      <c r="B4" s="51" t="s">
        <v>821</v>
      </c>
      <c r="C4" s="50" t="s">
        <v>835</v>
      </c>
      <c r="D4" s="87">
        <v>6403.35</v>
      </c>
      <c r="E4" s="71">
        <f>3174.1+920.135</f>
        <v>4094.2349999999997</v>
      </c>
      <c r="F4" s="71">
        <v>1504.899</v>
      </c>
      <c r="G4" s="71"/>
      <c r="H4" s="82">
        <v>187</v>
      </c>
      <c r="I4" s="86">
        <f>3361.2+2425.034</f>
        <v>5786.234</v>
      </c>
      <c r="J4" s="44" t="s">
        <v>857</v>
      </c>
    </row>
    <row r="5" spans="1:12" s="44" customFormat="1" ht="26.25" customHeight="1">
      <c r="A5" s="62" t="s">
        <v>826</v>
      </c>
      <c r="B5" s="51" t="s">
        <v>821</v>
      </c>
      <c r="C5" s="50" t="s">
        <v>835</v>
      </c>
      <c r="D5" s="87">
        <v>1885</v>
      </c>
      <c r="E5" s="71">
        <v>0</v>
      </c>
      <c r="F5" s="71">
        <v>1503.9</v>
      </c>
      <c r="G5" s="71"/>
      <c r="H5" s="82">
        <v>0</v>
      </c>
      <c r="I5" s="86">
        <v>1503.9</v>
      </c>
      <c r="J5" s="44" t="s">
        <v>861</v>
      </c>
      <c r="L5" s="44" t="s">
        <v>869</v>
      </c>
    </row>
    <row r="6" spans="1:10" s="44" customFormat="1" ht="30">
      <c r="A6" s="61" t="s">
        <v>838</v>
      </c>
      <c r="B6" s="51" t="s">
        <v>821</v>
      </c>
      <c r="C6" s="50" t="s">
        <v>835</v>
      </c>
      <c r="D6" s="87">
        <v>843</v>
      </c>
      <c r="E6" s="83">
        <v>0</v>
      </c>
      <c r="F6" s="81">
        <v>1234.26</v>
      </c>
      <c r="G6" s="71"/>
      <c r="H6" s="82">
        <v>0</v>
      </c>
      <c r="I6" s="86">
        <v>1234.26</v>
      </c>
      <c r="J6" s="44" t="s">
        <v>861</v>
      </c>
    </row>
    <row r="7" spans="1:10" s="44" customFormat="1" ht="30">
      <c r="A7" s="61" t="s">
        <v>839</v>
      </c>
      <c r="B7" s="51" t="s">
        <v>821</v>
      </c>
      <c r="C7" s="50" t="s">
        <v>817</v>
      </c>
      <c r="D7" s="87">
        <v>642</v>
      </c>
      <c r="E7" s="71">
        <v>472.1</v>
      </c>
      <c r="F7" s="71"/>
      <c r="G7" s="71"/>
      <c r="H7" s="82">
        <v>2</v>
      </c>
      <c r="I7" s="86">
        <v>474.1</v>
      </c>
      <c r="J7" s="44" t="s">
        <v>859</v>
      </c>
    </row>
    <row r="8" spans="1:11" s="44" customFormat="1" ht="31.5" customHeight="1">
      <c r="A8" s="61" t="s">
        <v>840</v>
      </c>
      <c r="B8" s="51" t="s">
        <v>821</v>
      </c>
      <c r="C8" s="50" t="s">
        <v>835</v>
      </c>
      <c r="D8" s="87">
        <v>2065</v>
      </c>
      <c r="E8" s="71">
        <v>2386.7</v>
      </c>
      <c r="F8" s="71"/>
      <c r="G8" s="71"/>
      <c r="H8" s="82">
        <v>2</v>
      </c>
      <c r="I8" s="86">
        <v>2388.5</v>
      </c>
      <c r="J8" s="44" t="s">
        <v>858</v>
      </c>
      <c r="K8" s="44" t="s">
        <v>869</v>
      </c>
    </row>
    <row r="9" spans="1:11" s="44" customFormat="1" ht="30">
      <c r="A9" s="61" t="s">
        <v>841</v>
      </c>
      <c r="B9" s="51" t="s">
        <v>821</v>
      </c>
      <c r="C9" s="50" t="s">
        <v>835</v>
      </c>
      <c r="D9" s="87">
        <v>12861.22</v>
      </c>
      <c r="E9" s="71">
        <f>20766.7+46.325-E8</f>
        <v>18426.325</v>
      </c>
      <c r="F9" s="71">
        <v>-4.149</v>
      </c>
      <c r="G9" s="71"/>
      <c r="H9" s="82"/>
      <c r="I9" s="86">
        <f>20769.1+42.176-I8</f>
        <v>18422.775999999998</v>
      </c>
      <c r="J9" s="44" t="s">
        <v>858</v>
      </c>
      <c r="K9" s="44" t="s">
        <v>860</v>
      </c>
    </row>
    <row r="10" spans="1:11" s="44" customFormat="1" ht="28.5" customHeight="1">
      <c r="A10" s="61" t="s">
        <v>842</v>
      </c>
      <c r="B10" s="51" t="s">
        <v>821</v>
      </c>
      <c r="C10" s="50" t="s">
        <v>835</v>
      </c>
      <c r="D10" s="87">
        <v>1730</v>
      </c>
      <c r="E10" s="71">
        <v>994.1</v>
      </c>
      <c r="F10" s="71"/>
      <c r="G10" s="71"/>
      <c r="H10" s="82">
        <v>-22</v>
      </c>
      <c r="I10" s="86">
        <v>971.8</v>
      </c>
      <c r="J10" s="44" t="s">
        <v>862</v>
      </c>
      <c r="K10" s="44" t="s">
        <v>869</v>
      </c>
    </row>
    <row r="11" spans="1:10" s="44" customFormat="1" ht="30">
      <c r="A11" s="61" t="s">
        <v>843</v>
      </c>
      <c r="B11" s="51" t="s">
        <v>821</v>
      </c>
      <c r="C11" s="50" t="s">
        <v>835</v>
      </c>
      <c r="D11" s="87">
        <v>3816</v>
      </c>
      <c r="E11" s="71">
        <f>3438.6</f>
        <v>3438.6</v>
      </c>
      <c r="F11" s="71"/>
      <c r="G11" s="71"/>
      <c r="H11" s="71">
        <v>2</v>
      </c>
      <c r="I11" s="86">
        <v>3440</v>
      </c>
      <c r="J11" s="44" t="s">
        <v>862</v>
      </c>
    </row>
    <row r="12" spans="1:11" s="44" customFormat="1" ht="30">
      <c r="A12" s="61" t="s">
        <v>844</v>
      </c>
      <c r="B12" s="51" t="s">
        <v>821</v>
      </c>
      <c r="C12" s="50" t="s">
        <v>817</v>
      </c>
      <c r="D12" s="87">
        <v>3154</v>
      </c>
      <c r="E12" s="71">
        <f>1507.2+247.274</f>
        <v>1754.4740000000002</v>
      </c>
      <c r="F12" s="71"/>
      <c r="G12" s="71"/>
      <c r="H12" s="71">
        <v>-1183</v>
      </c>
      <c r="I12" s="86">
        <f>323.925+247.274</f>
        <v>571.1990000000001</v>
      </c>
      <c r="J12" s="44" t="s">
        <v>863</v>
      </c>
      <c r="K12" s="44" t="s">
        <v>864</v>
      </c>
    </row>
    <row r="13" spans="1:10" s="44" customFormat="1" ht="30">
      <c r="A13" s="61" t="s">
        <v>853</v>
      </c>
      <c r="B13" s="51" t="s">
        <v>821</v>
      </c>
      <c r="C13" s="50" t="s">
        <v>835</v>
      </c>
      <c r="D13" s="87">
        <v>71.97</v>
      </c>
      <c r="E13" s="71">
        <v>70.2</v>
      </c>
      <c r="F13" s="71"/>
      <c r="G13" s="71"/>
      <c r="H13" s="71"/>
      <c r="I13" s="86">
        <v>70.9</v>
      </c>
      <c r="J13" s="44" t="s">
        <v>865</v>
      </c>
    </row>
    <row r="14" spans="1:10" s="44" customFormat="1" ht="30">
      <c r="A14" s="61" t="s">
        <v>854</v>
      </c>
      <c r="B14" s="51" t="s">
        <v>821</v>
      </c>
      <c r="C14" s="50" t="s">
        <v>835</v>
      </c>
      <c r="D14" s="88">
        <v>48.77</v>
      </c>
      <c r="E14" s="79">
        <v>53.5</v>
      </c>
      <c r="F14" s="79"/>
      <c r="G14" s="79"/>
      <c r="H14" s="79">
        <v>2</v>
      </c>
      <c r="I14" s="89">
        <v>55.7</v>
      </c>
      <c r="J14" s="44" t="s">
        <v>865</v>
      </c>
    </row>
    <row r="15" spans="1:10" s="44" customFormat="1" ht="30">
      <c r="A15" s="61" t="s">
        <v>855</v>
      </c>
      <c r="B15" s="51" t="s">
        <v>821</v>
      </c>
      <c r="C15" s="50" t="s">
        <v>835</v>
      </c>
      <c r="D15" s="87">
        <v>45</v>
      </c>
      <c r="E15" s="79">
        <v>51.1</v>
      </c>
      <c r="F15" s="79"/>
      <c r="G15" s="79"/>
      <c r="H15" s="79">
        <v>2</v>
      </c>
      <c r="I15" s="89">
        <v>53.1</v>
      </c>
      <c r="J15" s="44" t="s">
        <v>866</v>
      </c>
    </row>
    <row r="16" spans="1:11" s="44" customFormat="1" ht="24.75" customHeight="1">
      <c r="A16" s="61" t="s">
        <v>870</v>
      </c>
      <c r="B16" s="51" t="s">
        <v>821</v>
      </c>
      <c r="C16" s="50" t="s">
        <v>835</v>
      </c>
      <c r="D16" s="87">
        <v>10732</v>
      </c>
      <c r="E16" s="79">
        <v>393.8</v>
      </c>
      <c r="F16" s="79"/>
      <c r="G16" s="79"/>
      <c r="H16" s="79">
        <v>21</v>
      </c>
      <c r="I16" s="89">
        <v>414.5</v>
      </c>
      <c r="J16" s="44" t="s">
        <v>867</v>
      </c>
      <c r="K16" s="44" t="s">
        <v>869</v>
      </c>
    </row>
    <row r="17" spans="1:10" s="44" customFormat="1" ht="30">
      <c r="A17" s="61" t="s">
        <v>871</v>
      </c>
      <c r="B17" s="51" t="s">
        <v>821</v>
      </c>
      <c r="C17" s="50" t="s">
        <v>835</v>
      </c>
      <c r="D17" s="80">
        <v>6139.26</v>
      </c>
      <c r="E17" s="90">
        <f>6974.1-E16</f>
        <v>6580.3</v>
      </c>
      <c r="F17" s="79"/>
      <c r="G17" s="79"/>
      <c r="H17" s="79">
        <v>35</v>
      </c>
      <c r="I17" s="89">
        <f>7029.7-I16</f>
        <v>6615.2</v>
      </c>
      <c r="J17" s="44" t="s">
        <v>867</v>
      </c>
    </row>
    <row r="18" spans="1:10" s="44" customFormat="1" ht="30">
      <c r="A18" s="61" t="s">
        <v>872</v>
      </c>
      <c r="B18" s="51" t="s">
        <v>821</v>
      </c>
      <c r="C18" s="50" t="s">
        <v>817</v>
      </c>
      <c r="D18" s="88">
        <v>1820</v>
      </c>
      <c r="E18" s="79">
        <v>6.872</v>
      </c>
      <c r="F18" s="79"/>
      <c r="G18" s="79"/>
      <c r="H18" s="79">
        <v>4</v>
      </c>
      <c r="I18" s="89">
        <v>10.633</v>
      </c>
      <c r="J18" s="44" t="s">
        <v>868</v>
      </c>
    </row>
    <row r="19" spans="1:10" s="44" customFormat="1" ht="30">
      <c r="A19" s="61" t="s">
        <v>873</v>
      </c>
      <c r="B19" s="51" t="s">
        <v>821</v>
      </c>
      <c r="C19" s="50" t="s">
        <v>817</v>
      </c>
      <c r="D19" s="88">
        <v>9555</v>
      </c>
      <c r="E19" s="79">
        <f>36.04+0.9</f>
        <v>36.94</v>
      </c>
      <c r="F19" s="79"/>
      <c r="G19" s="79"/>
      <c r="H19" s="79">
        <v>161</v>
      </c>
      <c r="I19" s="89">
        <f>197.1+0.9</f>
        <v>198</v>
      </c>
      <c r="J19" s="44" t="s">
        <v>868</v>
      </c>
    </row>
    <row r="20" spans="1:9" s="44" customFormat="1" ht="33" customHeight="1" thickBot="1">
      <c r="A20" s="63" t="s">
        <v>829</v>
      </c>
      <c r="B20" s="70"/>
      <c r="C20" s="64"/>
      <c r="D20" s="66">
        <f>SUM(D3:D19)</f>
        <v>61926.57</v>
      </c>
      <c r="E20" s="72">
        <f>SUM(E3:E19)</f>
        <v>39489.046</v>
      </c>
      <c r="F20" s="72">
        <f>SUM(F3:F13)</f>
        <v>4238.91</v>
      </c>
      <c r="G20" s="72">
        <f>SUM(G3:G13)</f>
        <v>0</v>
      </c>
      <c r="H20" s="72">
        <f>SUM(H3:H19)</f>
        <v>-787</v>
      </c>
      <c r="I20" s="73">
        <f>SUM(I3:I19)</f>
        <v>42940.60199999999</v>
      </c>
    </row>
    <row r="21" spans="1:9" s="44" customFormat="1" ht="16.5" customHeight="1" thickBot="1">
      <c r="A21" s="56"/>
      <c r="B21" s="56"/>
      <c r="C21" s="57"/>
      <c r="D21" s="58"/>
      <c r="E21" s="74"/>
      <c r="F21" s="74"/>
      <c r="G21" s="74"/>
      <c r="H21" s="74"/>
      <c r="I21" s="75"/>
    </row>
    <row r="22" spans="1:9" s="44" customFormat="1" ht="76.5" customHeight="1" thickBot="1">
      <c r="A22" s="65" t="s">
        <v>875</v>
      </c>
      <c r="B22" s="51" t="s">
        <v>821</v>
      </c>
      <c r="C22" s="50" t="s">
        <v>817</v>
      </c>
      <c r="D22" s="84">
        <v>115</v>
      </c>
      <c r="E22" s="85">
        <v>729.8</v>
      </c>
      <c r="F22" s="85"/>
      <c r="G22" s="85"/>
      <c r="H22" s="85">
        <v>0</v>
      </c>
      <c r="I22" s="86">
        <v>729.8</v>
      </c>
    </row>
    <row r="23" spans="1:18" s="48" customFormat="1" ht="76.5" customHeight="1" thickBot="1">
      <c r="A23" s="65" t="s">
        <v>875</v>
      </c>
      <c r="B23" s="51" t="s">
        <v>821</v>
      </c>
      <c r="C23" s="50" t="s">
        <v>835</v>
      </c>
      <c r="D23" s="87">
        <v>6403.35</v>
      </c>
      <c r="E23" s="71">
        <f>3174.1+920.135</f>
        <v>4094.2349999999997</v>
      </c>
      <c r="F23" s="71">
        <v>1504.899</v>
      </c>
      <c r="G23" s="71"/>
      <c r="H23" s="82">
        <v>187</v>
      </c>
      <c r="I23" s="86">
        <f>3361.2+2425.034</f>
        <v>5786.234</v>
      </c>
      <c r="Q23" s="49"/>
      <c r="R23" s="49"/>
    </row>
    <row r="24" spans="1:18" s="48" customFormat="1" ht="76.5" customHeight="1" thickBot="1">
      <c r="A24" s="65" t="s">
        <v>875</v>
      </c>
      <c r="B24" s="51" t="s">
        <v>821</v>
      </c>
      <c r="C24" s="50" t="s">
        <v>835</v>
      </c>
      <c r="D24" s="87">
        <v>1885</v>
      </c>
      <c r="E24" s="71">
        <v>0</v>
      </c>
      <c r="F24" s="71">
        <v>1503.9</v>
      </c>
      <c r="G24" s="71"/>
      <c r="H24" s="82">
        <v>0</v>
      </c>
      <c r="I24" s="86">
        <v>1503.9</v>
      </c>
      <c r="Q24" s="49"/>
      <c r="R24" s="49"/>
    </row>
    <row r="25" spans="1:18" s="48" customFormat="1" ht="76.5" customHeight="1" thickBot="1">
      <c r="A25" s="65" t="s">
        <v>875</v>
      </c>
      <c r="B25" s="51" t="s">
        <v>821</v>
      </c>
      <c r="C25" s="50" t="s">
        <v>835</v>
      </c>
      <c r="D25" s="87">
        <v>843</v>
      </c>
      <c r="E25" s="83">
        <v>0</v>
      </c>
      <c r="F25" s="81">
        <v>1234.26</v>
      </c>
      <c r="G25" s="71"/>
      <c r="H25" s="82">
        <v>0</v>
      </c>
      <c r="I25" s="86">
        <v>1234.26</v>
      </c>
      <c r="Q25" s="49"/>
      <c r="R25" s="49"/>
    </row>
    <row r="26" spans="1:18" s="48" customFormat="1" ht="76.5" customHeight="1" thickBot="1">
      <c r="A26" s="65" t="s">
        <v>875</v>
      </c>
      <c r="B26" s="51" t="s">
        <v>821</v>
      </c>
      <c r="C26" s="50" t="s">
        <v>817</v>
      </c>
      <c r="D26" s="87">
        <v>642</v>
      </c>
      <c r="E26" s="71">
        <v>472.1</v>
      </c>
      <c r="F26" s="71"/>
      <c r="G26" s="71"/>
      <c r="H26" s="82">
        <v>2</v>
      </c>
      <c r="I26" s="86">
        <v>474.1</v>
      </c>
      <c r="Q26" s="49"/>
      <c r="R26" s="49"/>
    </row>
    <row r="27" spans="1:18" s="48" customFormat="1" ht="76.5" customHeight="1" thickBot="1">
      <c r="A27" s="65" t="s">
        <v>875</v>
      </c>
      <c r="B27" s="51" t="s">
        <v>821</v>
      </c>
      <c r="C27" s="50" t="s">
        <v>835</v>
      </c>
      <c r="D27" s="87">
        <v>2065</v>
      </c>
      <c r="E27" s="71">
        <v>2386.7</v>
      </c>
      <c r="F27" s="71"/>
      <c r="G27" s="71"/>
      <c r="H27" s="82">
        <v>2</v>
      </c>
      <c r="I27" s="86">
        <v>2388.5</v>
      </c>
      <c r="Q27" s="49"/>
      <c r="R27" s="49"/>
    </row>
    <row r="28" spans="1:18" s="48" customFormat="1" ht="76.5" customHeight="1" thickBot="1">
      <c r="A28" s="65" t="s">
        <v>875</v>
      </c>
      <c r="B28" s="51" t="s">
        <v>821</v>
      </c>
      <c r="C28" s="50" t="s">
        <v>835</v>
      </c>
      <c r="D28" s="87">
        <v>12861.22</v>
      </c>
      <c r="E28" s="71">
        <f>20766.7+46.325-E27</f>
        <v>18426.325</v>
      </c>
      <c r="F28" s="71">
        <v>-4.149</v>
      </c>
      <c r="G28" s="71"/>
      <c r="H28" s="82"/>
      <c r="I28" s="86">
        <f>20769.1+42.176-I27</f>
        <v>18422.775999999998</v>
      </c>
      <c r="Q28" s="49"/>
      <c r="R28" s="49"/>
    </row>
    <row r="29" spans="1:18" s="48" customFormat="1" ht="76.5" customHeight="1" thickBot="1">
      <c r="A29" s="65" t="s">
        <v>874</v>
      </c>
      <c r="B29" s="51" t="s">
        <v>821</v>
      </c>
      <c r="C29" s="50" t="s">
        <v>835</v>
      </c>
      <c r="D29" s="87">
        <v>1730</v>
      </c>
      <c r="E29" s="71">
        <v>994.1</v>
      </c>
      <c r="F29" s="71"/>
      <c r="G29" s="71"/>
      <c r="H29" s="82">
        <v>-22</v>
      </c>
      <c r="I29" s="86">
        <v>971.8</v>
      </c>
      <c r="Q29" s="49"/>
      <c r="R29" s="49"/>
    </row>
    <row r="30" spans="1:18" s="48" customFormat="1" ht="76.5" customHeight="1" thickBot="1">
      <c r="A30" s="65" t="s">
        <v>874</v>
      </c>
      <c r="B30" s="51" t="s">
        <v>821</v>
      </c>
      <c r="C30" s="50" t="s">
        <v>835</v>
      </c>
      <c r="D30" s="87">
        <v>3816</v>
      </c>
      <c r="E30" s="71">
        <f>3438.6</f>
        <v>3438.6</v>
      </c>
      <c r="F30" s="71"/>
      <c r="G30" s="71"/>
      <c r="H30" s="71">
        <v>2</v>
      </c>
      <c r="I30" s="86">
        <v>3440</v>
      </c>
      <c r="Q30" s="49"/>
      <c r="R30" s="49"/>
    </row>
    <row r="31" spans="1:18" s="48" customFormat="1" ht="76.5" customHeight="1" thickBot="1">
      <c r="A31" s="65" t="s">
        <v>875</v>
      </c>
      <c r="B31" s="51" t="s">
        <v>821</v>
      </c>
      <c r="C31" s="50" t="s">
        <v>817</v>
      </c>
      <c r="D31" s="87">
        <v>3154</v>
      </c>
      <c r="E31" s="71">
        <f>1507.2+247.274</f>
        <v>1754.4740000000002</v>
      </c>
      <c r="F31" s="71"/>
      <c r="G31" s="71"/>
      <c r="H31" s="71">
        <v>-1183</v>
      </c>
      <c r="I31" s="86">
        <f>323.925+247.274</f>
        <v>571.1990000000001</v>
      </c>
      <c r="Q31" s="49"/>
      <c r="R31" s="49"/>
    </row>
    <row r="32" spans="1:18" s="48" customFormat="1" ht="76.5" customHeight="1" thickBot="1">
      <c r="A32" s="65" t="s">
        <v>875</v>
      </c>
      <c r="B32" s="92" t="s">
        <v>821</v>
      </c>
      <c r="C32" s="91" t="s">
        <v>835</v>
      </c>
      <c r="D32" s="87">
        <v>71.97</v>
      </c>
      <c r="E32" s="71">
        <v>70.2</v>
      </c>
      <c r="F32" s="71"/>
      <c r="G32" s="71"/>
      <c r="H32" s="71"/>
      <c r="I32" s="86">
        <v>70.9</v>
      </c>
      <c r="Q32" s="49"/>
      <c r="R32" s="49"/>
    </row>
    <row r="33" spans="1:18" s="48" customFormat="1" ht="76.5" customHeight="1" thickBot="1">
      <c r="A33" s="65" t="s">
        <v>875</v>
      </c>
      <c r="B33" s="51" t="s">
        <v>821</v>
      </c>
      <c r="C33" s="52" t="s">
        <v>835</v>
      </c>
      <c r="D33" s="88">
        <v>48.77</v>
      </c>
      <c r="E33" s="79">
        <v>53.5</v>
      </c>
      <c r="F33" s="79"/>
      <c r="G33" s="79"/>
      <c r="H33" s="79">
        <v>2</v>
      </c>
      <c r="I33" s="89">
        <v>55.7</v>
      </c>
      <c r="Q33" s="49"/>
      <c r="R33" s="49"/>
    </row>
    <row r="34" spans="1:18" s="48" customFormat="1" ht="76.5" customHeight="1" thickBot="1">
      <c r="A34" s="65" t="s">
        <v>875</v>
      </c>
      <c r="B34" s="51" t="s">
        <v>821</v>
      </c>
      <c r="C34" s="52" t="s">
        <v>835</v>
      </c>
      <c r="D34" s="87">
        <v>45</v>
      </c>
      <c r="E34" s="79">
        <v>51.1</v>
      </c>
      <c r="F34" s="79"/>
      <c r="G34" s="79"/>
      <c r="H34" s="79">
        <v>2</v>
      </c>
      <c r="I34" s="89">
        <v>53.1</v>
      </c>
      <c r="Q34" s="49"/>
      <c r="R34" s="49"/>
    </row>
    <row r="35" spans="1:18" s="48" customFormat="1" ht="76.5" customHeight="1" thickBot="1">
      <c r="A35" s="65" t="s">
        <v>875</v>
      </c>
      <c r="B35" s="51" t="s">
        <v>821</v>
      </c>
      <c r="C35" s="52" t="s">
        <v>835</v>
      </c>
      <c r="D35" s="87">
        <v>10732</v>
      </c>
      <c r="E35" s="79">
        <v>393.8</v>
      </c>
      <c r="F35" s="79"/>
      <c r="G35" s="79"/>
      <c r="H35" s="79">
        <v>21</v>
      </c>
      <c r="I35" s="89">
        <v>414.5</v>
      </c>
      <c r="Q35" s="49"/>
      <c r="R35" s="49"/>
    </row>
    <row r="36" spans="1:9" ht="76.5" customHeight="1" thickBot="1">
      <c r="A36" s="65" t="s">
        <v>875</v>
      </c>
      <c r="B36" s="51" t="s">
        <v>821</v>
      </c>
      <c r="C36" s="52" t="s">
        <v>835</v>
      </c>
      <c r="D36" s="80">
        <v>6139.26</v>
      </c>
      <c r="E36" s="90">
        <f>6974.1-E35</f>
        <v>6580.3</v>
      </c>
      <c r="F36" s="79"/>
      <c r="G36" s="79"/>
      <c r="H36" s="79">
        <v>35</v>
      </c>
      <c r="I36" s="89">
        <f>7029.7-I35</f>
        <v>6615.2</v>
      </c>
    </row>
    <row r="37" spans="1:9" ht="76.5" customHeight="1" thickBot="1">
      <c r="A37" s="65" t="s">
        <v>875</v>
      </c>
      <c r="B37" s="51" t="s">
        <v>821</v>
      </c>
      <c r="C37" s="52" t="s">
        <v>817</v>
      </c>
      <c r="D37" s="88">
        <v>1820</v>
      </c>
      <c r="E37" s="79">
        <v>6.872</v>
      </c>
      <c r="F37" s="79"/>
      <c r="G37" s="79"/>
      <c r="H37" s="79">
        <v>4</v>
      </c>
      <c r="I37" s="89">
        <v>10.633</v>
      </c>
    </row>
    <row r="38" spans="1:9" ht="76.5" customHeight="1">
      <c r="A38" s="65" t="s">
        <v>875</v>
      </c>
      <c r="B38" s="51" t="s">
        <v>821</v>
      </c>
      <c r="C38" s="52" t="s">
        <v>817</v>
      </c>
      <c r="D38" s="88">
        <v>9555</v>
      </c>
      <c r="E38" s="79">
        <f>36.04+0.9</f>
        <v>36.94</v>
      </c>
      <c r="F38" s="79"/>
      <c r="G38" s="79"/>
      <c r="H38" s="79">
        <v>161</v>
      </c>
      <c r="I38" s="89">
        <f>197.1+0.9</f>
        <v>198</v>
      </c>
    </row>
    <row r="39" spans="1:9" ht="15.75" thickBot="1">
      <c r="A39" s="63" t="s">
        <v>829</v>
      </c>
      <c r="B39" s="70"/>
      <c r="C39" s="64"/>
      <c r="D39" s="66">
        <f>SUM(D22:D38)</f>
        <v>61926.57</v>
      </c>
      <c r="E39" s="72">
        <f>SUM(E22:E38)</f>
        <v>39489.046</v>
      </c>
      <c r="F39" s="72">
        <f>SUM(F22:F36)</f>
        <v>4238.91</v>
      </c>
      <c r="G39" s="72">
        <f>SUM(G22:G36)</f>
        <v>0</v>
      </c>
      <c r="H39" s="72">
        <f>SUM(H22:H38)</f>
        <v>-787</v>
      </c>
      <c r="I39" s="73">
        <f>SUM(I22:I38)</f>
        <v>42940.60199999999</v>
      </c>
    </row>
    <row r="40" spans="1:9" ht="15">
      <c r="A40" s="53"/>
      <c r="B40" s="53"/>
      <c r="C40" s="54"/>
      <c r="D40" s="77"/>
      <c r="E40" s="78"/>
      <c r="F40" s="78"/>
      <c r="G40" s="78"/>
      <c r="H40" s="78"/>
      <c r="I40" s="78"/>
    </row>
    <row r="41" spans="1:9" ht="28.5">
      <c r="A41" s="53" t="s">
        <v>847</v>
      </c>
      <c r="B41" s="93">
        <v>44617</v>
      </c>
      <c r="C41" s="54" t="s">
        <v>848</v>
      </c>
      <c r="D41" s="77" t="s">
        <v>876</v>
      </c>
      <c r="E41" s="78"/>
      <c r="F41" s="78"/>
      <c r="G41" s="78"/>
      <c r="H41" s="78"/>
      <c r="I41" s="78"/>
    </row>
    <row r="42" spans="1:8" ht="15.75" thickBot="1">
      <c r="A42" s="53"/>
      <c r="B42" s="53"/>
      <c r="C42" s="54"/>
      <c r="D42" s="55"/>
      <c r="E42" s="59"/>
      <c r="F42" s="59"/>
      <c r="G42" s="59"/>
      <c r="H42" s="59"/>
    </row>
    <row r="43" spans="1:7" ht="276.75" customHeight="1" thickBot="1">
      <c r="A43" s="67" t="s">
        <v>830</v>
      </c>
      <c r="B43" s="94" t="s">
        <v>845</v>
      </c>
      <c r="C43" s="95"/>
      <c r="D43" s="95"/>
      <c r="E43" s="95"/>
      <c r="F43" s="95"/>
      <c r="G43" s="96"/>
    </row>
    <row r="45" spans="1:7" ht="15">
      <c r="A45" s="67" t="s">
        <v>831</v>
      </c>
      <c r="B45" s="76" t="s">
        <v>832</v>
      </c>
      <c r="C45" s="76"/>
      <c r="D45" s="76"/>
      <c r="E45" s="76"/>
      <c r="F45" s="76"/>
      <c r="G45" s="76"/>
    </row>
    <row r="46" ht="15">
      <c r="B46" s="49" t="s">
        <v>833</v>
      </c>
    </row>
    <row r="47" ht="15">
      <c r="B47" s="49" t="s">
        <v>846</v>
      </c>
    </row>
    <row r="48" ht="15">
      <c r="B48" s="49" t="s">
        <v>849</v>
      </c>
    </row>
    <row r="49" ht="15">
      <c r="B49" s="49" t="s">
        <v>850</v>
      </c>
    </row>
    <row r="60" spans="16:17" ht="15">
      <c r="P60" s="49" t="s">
        <v>821</v>
      </c>
      <c r="Q60" s="49" t="s">
        <v>814</v>
      </c>
    </row>
    <row r="61" spans="16:17" ht="15">
      <c r="P61" s="49" t="s">
        <v>822</v>
      </c>
      <c r="Q61" s="49" t="s">
        <v>835</v>
      </c>
    </row>
    <row r="62" spans="16:17" ht="15">
      <c r="P62" s="49" t="s">
        <v>823</v>
      </c>
      <c r="Q62" s="49" t="s">
        <v>815</v>
      </c>
    </row>
    <row r="63" ht="15">
      <c r="Q63" s="49" t="s">
        <v>816</v>
      </c>
    </row>
    <row r="64" ht="15">
      <c r="Q64" s="49" t="s">
        <v>817</v>
      </c>
    </row>
  </sheetData>
  <sheetProtection/>
  <mergeCells count="2">
    <mergeCell ref="B43:G43"/>
    <mergeCell ref="B1:I1"/>
  </mergeCells>
  <conditionalFormatting sqref="H39:H41 H3:H20">
    <cfRule type="cellIs" priority="9" dxfId="10" operator="greaterThan" stopIfTrue="1">
      <formula>0</formula>
    </cfRule>
    <cfRule type="cellIs" priority="10" dxfId="11" operator="lessThan" stopIfTrue="1">
      <formula>0</formula>
    </cfRule>
  </conditionalFormatting>
  <conditionalFormatting sqref="H22:H38">
    <cfRule type="cellIs" priority="1" dxfId="10" operator="greaterThan" stopIfTrue="1">
      <formula>0</formula>
    </cfRule>
    <cfRule type="cellIs" priority="2" dxfId="11" operator="lessThan" stopIfTrue="1">
      <formula>0</formula>
    </cfRule>
  </conditionalFormatting>
  <dataValidations count="2">
    <dataValidation type="list" allowBlank="1" showInputMessage="1" showErrorMessage="1" sqref="B22:B38 B3:B19">
      <formula1>$P$60:$P$62</formula1>
    </dataValidation>
    <dataValidation type="list" allowBlank="1" showInputMessage="1" showErrorMessage="1" sqref="C22:C38 C3:C19">
      <formula1>$Q$60:$Q$64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2" operator="notEqual" stopIfTrue="1">
      <formula>0</formula>
    </cfRule>
    <cfRule type="cellIs" priority="7" dxfId="13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3" operator="greaterThanOrEqual" stopIfTrue="1">
      <formula>0</formula>
    </cfRule>
    <cfRule type="cellIs" priority="5" dxfId="14" operator="lessThan" stopIfTrue="1">
      <formula>0</formula>
    </cfRule>
  </conditionalFormatting>
  <conditionalFormatting sqref="C7 C11">
    <cfRule type="cellIs" priority="3" dxfId="14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Христо</cp:lastModifiedBy>
  <cp:lastPrinted>2021-12-10T13:20:18Z</cp:lastPrinted>
  <dcterms:created xsi:type="dcterms:W3CDTF">2006-09-16T00:00:00Z</dcterms:created>
  <dcterms:modified xsi:type="dcterms:W3CDTF">2022-03-29T08:55:47Z</dcterms:modified>
  <cp:category/>
  <cp:version/>
  <cp:contentType/>
  <cp:contentStatus/>
</cp:coreProperties>
</file>