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<sst xmlns="http://schemas.openxmlformats.org/spreadsheetml/2006/main" count="1043" uniqueCount="869">
  <si>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</si>
  <si>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</si>
  <si>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</si>
  <si>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</si>
  <si>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</si>
  <si>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</si>
  <si>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</si>
  <si>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</si>
  <si>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</si>
  <si>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</si>
  <si>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</si>
  <si>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</si>
  <si>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</si>
  <si>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</si>
  <si>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</si>
  <si>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</si>
  <si>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</si>
  <si>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</si>
  <si>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</si>
  <si>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</si>
  <si>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</si>
  <si>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</si>
  <si>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</si>
  <si>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</si>
  <si>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</si>
  <si>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</si>
  <si>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</si>
  <si>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</si>
  <si>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</si>
  <si>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</si>
  <si>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</si>
  <si>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</si>
  <si>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</si>
  <si>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</si>
  <si>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</si>
  <si>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</si>
  <si>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</si>
  <si>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</si>
  <si>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</si>
  <si>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</si>
  <si>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</si>
  <si>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</si>
  <si>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</si>
  <si>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</si>
  <si>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</si>
  <si>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</si>
  <si>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</si>
  <si>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</si>
  <si>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</si>
  <si>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</si>
  <si>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</si>
  <si>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</si>
  <si>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</si>
  <si>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</si>
  <si>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</si>
  <si>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</si>
  <si>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</si>
  <si>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</si>
  <si>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</si>
  <si>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</si>
  <si>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</si>
  <si>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</si>
  <si>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</si>
  <si>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</si>
  <si>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</si>
  <si>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</si>
  <si>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</si>
  <si>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</si>
  <si>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</si>
  <si>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</si>
  <si>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</si>
  <si>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</si>
  <si>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</si>
  <si>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</si>
  <si>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</si>
  <si>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</si>
  <si>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</si>
  <si>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</si>
  <si>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</si>
  <si>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</si>
  <si>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</si>
  <si>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</si>
  <si>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</si>
  <si>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</si>
  <si>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</si>
  <si>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</si>
  <si>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</si>
  <si>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</si>
  <si>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</si>
  <si>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</si>
  <si>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</si>
  <si>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</si>
  <si>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</si>
  <si>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</si>
  <si>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</si>
  <si>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</si>
  <si>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</si>
  <si>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</si>
  <si>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</si>
  <si>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</si>
  <si>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</si>
  <si>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</si>
  <si>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</si>
  <si>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</si>
  <si>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</si>
  <si>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</si>
  <si>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</si>
  <si>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</si>
  <si>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</si>
  <si>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</si>
  <si>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</si>
  <si>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</si>
  <si>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</si>
  <si>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</si>
  <si>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</si>
  <si>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</si>
  <si>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</si>
  <si>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</si>
  <si>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</si>
  <si>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</si>
  <si>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</si>
  <si>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</si>
  <si>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</si>
  <si>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</si>
  <si>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</si>
  <si>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</si>
  <si>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</si>
  <si>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</si>
  <si>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</si>
  <si>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</si>
  <si>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</si>
  <si>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</si>
  <si>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</si>
  <si>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</si>
  <si>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</si>
  <si>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</si>
  <si>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</si>
  <si>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</si>
  <si>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</si>
  <si>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</si>
  <si>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</si>
  <si>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</si>
  <si>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</si>
  <si>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</si>
  <si>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</si>
  <si>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</si>
  <si>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</si>
  <si>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</si>
  <si>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</si>
  <si>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</si>
  <si>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</si>
  <si>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</si>
  <si>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</si>
  <si>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</si>
  <si>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</si>
  <si>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</si>
  <si>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</si>
  <si>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</si>
  <si>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</si>
  <si>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</si>
  <si>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</si>
  <si>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</si>
  <si>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</si>
  <si>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</si>
  <si>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</si>
  <si>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</si>
  <si>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</si>
  <si>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</si>
  <si>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</si>
  <si>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</si>
  <si>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</si>
  <si>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</si>
  <si>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</si>
  <si>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</si>
  <si>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</si>
  <si>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</si>
  <si>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</si>
  <si>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</si>
  <si>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</si>
  <si>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</si>
  <si>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</si>
  <si>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</si>
  <si>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</si>
  <si>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</si>
  <si>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</si>
  <si>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</si>
  <si>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</si>
  <si>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</si>
  <si>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</si>
  <si>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</si>
  <si>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</si>
  <si>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</si>
  <si>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</si>
  <si>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</si>
  <si>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</si>
  <si>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</si>
  <si>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</si>
  <si>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</si>
  <si>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</si>
  <si>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</si>
  <si>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</si>
  <si>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</si>
  <si>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</si>
  <si>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</si>
  <si>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</si>
  <si>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</si>
  <si>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</si>
  <si>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</si>
  <si>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</si>
  <si>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</si>
  <si>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</si>
  <si>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</si>
  <si>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</si>
  <si>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</si>
  <si>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</si>
  <si>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</si>
  <si>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</si>
  <si>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</si>
  <si>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</si>
  <si>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</si>
  <si>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</si>
  <si>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</si>
  <si>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</si>
  <si>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</si>
  <si>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</si>
  <si>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</si>
  <si>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</si>
  <si>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</si>
  <si>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</si>
  <si>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</si>
  <si>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</si>
  <si>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</si>
  <si>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</si>
  <si>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</si>
  <si>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</si>
  <si>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</si>
  <si>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</si>
  <si>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</si>
  <si>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</si>
  <si>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</si>
  <si>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</si>
  <si>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</si>
  <si>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</si>
  <si>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</si>
  <si>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</si>
  <si>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</si>
  <si>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</si>
  <si>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</si>
  <si>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</si>
  <si>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</si>
  <si>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</si>
  <si>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</si>
  <si>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</si>
  <si>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</si>
  <si>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</si>
  <si>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</si>
  <si>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</si>
  <si>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</si>
  <si>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</si>
  <si>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</si>
  <si>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</si>
  <si>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</si>
  <si>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</si>
  <si>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</si>
  <si>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</si>
  <si>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</si>
  <si>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</si>
  <si>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</si>
  <si>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</si>
  <si>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</si>
  <si>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</si>
  <si>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</si>
  <si>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</si>
  <si>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</si>
  <si>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</si>
  <si>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</si>
  <si>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</si>
  <si>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</si>
  <si>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</si>
  <si>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</si>
  <si>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</si>
  <si>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</si>
  <si>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</si>
  <si>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</si>
  <si>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</si>
  <si>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</si>
  <si>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</si>
  <si>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</si>
  <si>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</si>
  <si>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</si>
  <si>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</si>
  <si>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</si>
  <si>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</si>
  <si>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</si>
  <si>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</si>
  <si>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</si>
  <si>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</si>
  <si>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</si>
  <si>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</si>
  <si>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</si>
  <si>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</si>
  <si>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</si>
  <si>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</si>
  <si>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</si>
  <si>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</si>
  <si>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</si>
  <si>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</si>
  <si>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</si>
  <si>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</si>
  <si>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</si>
  <si>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</si>
  <si>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</si>
  <si>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</si>
  <si>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</si>
  <si>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</si>
  <si>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</si>
  <si>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</si>
  <si>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</si>
  <si>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</si>
  <si>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</si>
  <si>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</si>
  <si>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</si>
  <si>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</si>
  <si>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</si>
  <si>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</si>
  <si>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</si>
  <si>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</si>
  <si>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</si>
  <si>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</si>
  <si>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</si>
  <si>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</si>
  <si>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</si>
  <si>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</si>
  <si>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</si>
  <si>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</si>
  <si>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</si>
  <si>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</si>
  <si>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</si>
  <si>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</si>
  <si>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</si>
  <si>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</si>
  <si>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</si>
  <si>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</si>
  <si>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</si>
  <si>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</si>
  <si>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</si>
  <si>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</si>
  <si>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</si>
  <si>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</si>
  <si>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</si>
  <si>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</si>
  <si>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</si>
  <si>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</si>
  <si>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</si>
  <si>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</si>
  <si>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</si>
  <si>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</si>
  <si>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</si>
  <si>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</si>
  <si>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</si>
  <si>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</si>
  <si>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</si>
  <si>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</si>
  <si>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</si>
  <si>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</si>
  <si>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</si>
  <si>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</si>
  <si>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</si>
  <si>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</si>
  <si>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</si>
  <si>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</si>
  <si>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</si>
  <si>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</si>
  <si>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</si>
  <si>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</si>
  <si>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</si>
  <si>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</si>
  <si>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</si>
  <si>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</si>
  <si>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</si>
  <si>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</si>
  <si>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</si>
  <si>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</si>
  <si>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</si>
  <si>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</si>
  <si>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</si>
  <si>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</si>
  <si>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</si>
  <si>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</si>
  <si>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</si>
  <si>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</si>
  <si>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</si>
  <si>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</si>
  <si>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</si>
  <si>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</si>
  <si>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</si>
  <si>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</si>
  <si>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</si>
  <si>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</si>
  <si>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</si>
  <si>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</si>
  <si>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</si>
  <si>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</si>
  <si>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</si>
  <si>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</si>
  <si>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</si>
  <si>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</si>
  <si>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</si>
  <si>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</si>
  <si>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</si>
  <si>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</si>
  <si>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</si>
  <si>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</si>
  <si>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</si>
  <si>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</si>
  <si>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</si>
  <si>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</si>
  <si>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</si>
  <si>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</si>
  <si>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</si>
  <si>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</si>
  <si>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</si>
  <si>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</si>
  <si>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</si>
  <si>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</si>
  <si>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</si>
  <si>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</si>
  <si>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</si>
  <si>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</si>
  <si>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</si>
  <si>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</si>
  <si>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</si>
  <si>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</si>
  <si>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</si>
  <si>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</si>
  <si>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</si>
  <si>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</si>
  <si>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</si>
  <si>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</si>
  <si>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</si>
  <si>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</si>
  <si>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</si>
  <si>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</si>
  <si>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</si>
  <si>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</si>
  <si>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</si>
  <si>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</si>
  <si>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</si>
  <si>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</si>
  <si>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</si>
  <si>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</si>
  <si>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</si>
  <si>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</si>
  <si>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</si>
  <si>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</si>
  <si>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</si>
  <si>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</si>
  <si>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</si>
  <si>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</si>
  <si>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</si>
  <si>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</si>
  <si>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</si>
  <si>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</si>
  <si>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</si>
  <si>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</si>
  <si>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</si>
  <si>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</si>
  <si>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</si>
  <si>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</si>
  <si>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</si>
  <si>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</si>
  <si>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</si>
  <si>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</si>
  <si>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</si>
  <si>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</si>
  <si>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</si>
  <si>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</si>
  <si>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</si>
  <si>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</si>
  <si>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</si>
  <si>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</si>
  <si>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</si>
  <si>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</si>
  <si>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</si>
  <si>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</si>
  <si>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</si>
  <si>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</si>
  <si>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</si>
  <si>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</si>
  <si>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</si>
  <si>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</si>
  <si>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</si>
  <si>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</si>
  <si>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</si>
  <si>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</si>
  <si>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</si>
  <si>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</si>
  <si>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</si>
  <si>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</si>
  <si>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</si>
  <si>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</si>
  <si>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</si>
  <si>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</si>
  <si>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</si>
  <si>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</si>
  <si>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</si>
  <si>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</si>
  <si>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</si>
  <si>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</si>
  <si>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</si>
  <si>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</si>
  <si>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</si>
  <si>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</si>
  <si>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</si>
  <si>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</si>
  <si>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</si>
  <si>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</si>
  <si>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</si>
  <si>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</si>
  <si>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</si>
  <si>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</si>
  <si>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</si>
  <si>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</si>
  <si>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</si>
  <si>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</si>
  <si>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</si>
  <si>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</si>
  <si>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</si>
  <si>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</si>
  <si>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</si>
  <si>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</si>
  <si>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</si>
  <si>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</si>
  <si>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</si>
  <si>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</si>
  <si>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</si>
  <si>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</si>
  <si>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</si>
  <si>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</si>
  <si>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</si>
  <si>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</si>
  <si>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</si>
  <si>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</si>
  <si>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</si>
  <si>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</si>
  <si>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</si>
  <si>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</si>
  <si>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</si>
  <si>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</si>
  <si>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</si>
  <si>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</si>
  <si>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</si>
  <si>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</si>
  <si>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</si>
  <si>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</si>
  <si>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</si>
  <si>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</si>
  <si>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</si>
  <si>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</si>
  <si>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</si>
  <si>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</si>
  <si>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</si>
  <si>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</si>
  <si>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</si>
  <si>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</si>
  <si>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</si>
  <si>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</si>
  <si>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</si>
  <si>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</si>
  <si>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</si>
  <si>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</si>
  <si>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</si>
  <si>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</si>
  <si>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</si>
  <si>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</si>
  <si>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</si>
  <si>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</si>
  <si>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</si>
  <si>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</si>
  <si>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</si>
  <si>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</si>
  <si>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</si>
  <si>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</si>
  <si>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</si>
  <si>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</si>
  <si>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</si>
  <si>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</si>
  <si>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</si>
  <si>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</si>
  <si>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</si>
  <si>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</si>
  <si>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</si>
  <si>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</si>
  <si>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</si>
  <si>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</si>
  <si>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</si>
  <si>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</si>
  <si>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</si>
  <si>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</si>
  <si>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</si>
  <si>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</si>
  <si>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</si>
  <si>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</si>
  <si>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</si>
  <si>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</si>
  <si>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</si>
  <si>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</si>
  <si>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</si>
  <si>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</si>
  <si>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</si>
  <si>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</si>
  <si>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</si>
  <si>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</si>
  <si>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</si>
  <si>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</si>
  <si>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</si>
  <si>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</si>
  <si>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</si>
  <si>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</si>
  <si>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</si>
  <si>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</si>
  <si>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</si>
  <si>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</si>
  <si>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</si>
  <si>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</si>
  <si>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</si>
  <si>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</si>
  <si>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</si>
  <si>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</si>
  <si>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</si>
  <si>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</si>
  <si>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</si>
  <si>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</si>
  <si>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</si>
  <si>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</si>
  <si>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</si>
  <si>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</si>
  <si>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</si>
  <si>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</si>
  <si>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</si>
  <si>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</si>
  <si>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</si>
  <si>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</si>
  <si>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</si>
  <si>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</si>
  <si>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</si>
  <si>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</si>
  <si>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</si>
  <si>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</si>
  <si>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</si>
  <si>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</si>
  <si>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</si>
  <si>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</si>
  <si>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</si>
  <si>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</si>
  <si>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</si>
  <si>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</si>
  <si>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</si>
  <si>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</si>
  <si>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</si>
  <si>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</si>
  <si>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</si>
  <si>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</si>
  <si>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</si>
  <si>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</si>
  <si>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</si>
  <si>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</si>
  <si>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</si>
  <si>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</si>
  <si>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</si>
  <si>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</si>
  <si>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</si>
  <si>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</si>
  <si>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</si>
  <si>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</si>
  <si>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</si>
  <si>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</si>
  <si>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</si>
  <si>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</si>
  <si>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</si>
  <si>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</si>
  <si>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</si>
  <si>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</si>
  <si>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</si>
  <si>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</si>
  <si>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</si>
  <si>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</si>
  <si>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</si>
  <si>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</si>
  <si>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</si>
  <si>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</si>
  <si>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</si>
  <si>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</si>
  <si>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</si>
  <si>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</si>
  <si>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</si>
  <si>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</si>
  <si>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</si>
  <si>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</si>
  <si>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</si>
  <si>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</si>
  <si>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</si>
  <si>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</si>
  <si>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</si>
  <si>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</si>
  <si>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</si>
  <si>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</si>
  <si>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</si>
  <si>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</si>
  <si>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</si>
  <si>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</si>
  <si>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</si>
  <si>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</si>
  <si>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</si>
  <si>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</si>
  <si>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</si>
  <si>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</si>
  <si>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</si>
  <si>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</si>
  <si>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</si>
  <si>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</si>
  <si>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</si>
  <si>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</si>
  <si>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</si>
  <si>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</si>
  <si>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</si>
  <si>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</si>
  <si>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</si>
  <si>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</si>
  <si>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</si>
  <si>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</si>
  <si>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</si>
  <si>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</si>
  <si>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</si>
  <si>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</si>
  <si>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</si>
  <si>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</si>
  <si>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</si>
  <si>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</si>
  <si>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</si>
  <si>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</si>
  <si>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</si>
  <si>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</si>
  <si>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</si>
  <si>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</si>
  <si>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</si>
  <si>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</si>
  <si>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</si>
  <si>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</si>
  <si>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</si>
  <si>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</si>
  <si>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</si>
  <si>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</si>
  <si>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</si>
  <si>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</si>
  <si>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</si>
  <si>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</si>
  <si>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</si>
  <si>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</si>
  <si>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</si>
  <si>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</si>
  <si>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</si>
  <si>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</si>
  <si>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</si>
  <si>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</si>
  <si>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</si>
  <si>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</si>
  <si>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</si>
  <si>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</si>
  <si>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</si>
  <si>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</si>
  <si>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</si>
  <si>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</si>
  <si>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</si>
  <si>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</si>
  <si>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</si>
  <si>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</si>
  <si>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</si>
  <si>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</si>
  <si>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</si>
  <si>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</si>
  <si>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</si>
  <si>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</si>
  <si>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</si>
  <si>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</si>
  <si>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</si>
  <si>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</si>
  <si>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</si>
  <si>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</si>
  <si>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</si>
  <si>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</si>
  <si>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</si>
  <si>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</si>
  <si>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</si>
  <si>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</si>
  <si>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</si>
  <si>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</si>
  <si>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</si>
  <si>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</si>
  <si>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</si>
  <si>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</si>
  <si>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</si>
  <si>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</si>
  <si>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</si>
  <si>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</si>
  <si>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</si>
  <si>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</si>
  <si>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</si>
  <si>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</si>
  <si>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</si>
  <si>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</si>
  <si>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</si>
  <si>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</si>
  <si>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</si>
  <si>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</si>
  <si>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</si>
  <si>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</si>
  <si>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</si>
  <si>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</si>
  <si>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</si>
  <si>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</si>
  <si>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</si>
  <si>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</si>
  <si>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</si>
  <si>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</si>
  <si>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</si>
  <si>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</si>
  <si>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</si>
  <si>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</si>
  <si>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</si>
  <si>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</si>
  <si>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</si>
  <si>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</si>
  <si>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</si>
  <si>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</si>
  <si>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</si>
  <si>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</si>
  <si>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</si>
  <si>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</si>
  <si>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</si>
  <si>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</si>
  <si>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</si>
  <si>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</si>
  <si>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</si>
  <si>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</si>
  <si>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</si>
  <si>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</si>
  <si>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</si>
  <si>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</si>
  <si>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</si>
  <si>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</si>
  <si>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</si>
  <si>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</si>
  <si>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</si>
  <si>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</si>
  <si>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</si>
  <si>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</si>
  <si>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</si>
  <si>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1199-1</t>
  </si>
  <si>
    <t xml:space="preserve">Вид на отчета: консолидиран : </t>
  </si>
  <si>
    <t xml:space="preserve">Дата на съставяне:                       </t>
  </si>
  <si>
    <t>Дата на съставяне:</t>
  </si>
  <si>
    <t xml:space="preserve"> КОНСОЛИДИРАН</t>
  </si>
  <si>
    <t>ИКОНОМИЧЕСКА ГРУПА "ЕНЕМОНА"АД, КОЗЛОДУЙ</t>
  </si>
  <si>
    <t>01.01.2012-30.06.2012</t>
  </si>
  <si>
    <t>Дата на съставяне: 30.08.2012 г.</t>
  </si>
  <si>
    <t>30.08.2012 г.</t>
  </si>
  <si>
    <t xml:space="preserve">Дата на съставяне:         30.08.2012 г.                           </t>
  </si>
  <si>
    <t xml:space="preserve">Дата  на съставяне: 30.08.2012 г.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</si>
</sst>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39" applyFont="1" applyBorder="1" applyAlignment="1" applyProtection="1">
      <alignment horizontal="left" vertical="top"/>
      <protection locked="0"/>
    </xf>
    <xf numFmtId="0" fontId="11" fillId="0" borderId="0" xfId="42" applyFont="1">
      <alignment/>
      <protection/>
    </xf>
    <xf numFmtId="0" fontId="10" fillId="0" borderId="0" xfId="42" applyFont="1" applyAlignment="1">
      <alignment/>
      <protection/>
    </xf>
    <xf numFmtId="0" fontId="10" fillId="0" borderId="0" xfId="40" applyFont="1" applyAlignment="1">
      <alignment wrapText="1"/>
      <protection/>
    </xf>
    <xf numFmtId="0" fontId="10" fillId="0" borderId="10" xfId="42" applyFont="1" applyBorder="1" applyAlignment="1">
      <alignment horizontal="center" vertical="center" wrapText="1"/>
      <protection/>
    </xf>
    <xf numFmtId="0" fontId="10" fillId="0" borderId="10" xfId="42" applyFont="1" applyBorder="1" applyAlignment="1">
      <alignment horizontal="centerContinuous" vertical="center" wrapText="1"/>
      <protection/>
    </xf>
    <xf numFmtId="0" fontId="10" fillId="0" borderId="0" xfId="42" applyFont="1" applyBorder="1" applyAlignment="1">
      <alignment horizontal="center" vertical="center" wrapText="1"/>
      <protection/>
    </xf>
    <xf numFmtId="49" fontId="11" fillId="0" borderId="10" xfId="42" applyNumberFormat="1" applyFont="1" applyBorder="1" applyAlignment="1">
      <alignment horizontal="center" vertical="center" wrapText="1"/>
      <protection/>
    </xf>
    <xf numFmtId="49" fontId="11" fillId="0" borderId="10" xfId="42" applyNumberFormat="1" applyFont="1" applyFill="1" applyBorder="1" applyAlignment="1">
      <alignment horizontal="center" vertical="center" wrapText="1"/>
      <protection/>
    </xf>
    <xf numFmtId="0" fontId="10" fillId="0" borderId="10" xfId="42" applyFont="1" applyBorder="1" applyAlignment="1">
      <alignment vertical="center" wrapText="1"/>
      <protection/>
    </xf>
    <xf numFmtId="0" fontId="11" fillId="0" borderId="0" xfId="42" applyFont="1" applyBorder="1">
      <alignment/>
      <protection/>
    </xf>
    <xf numFmtId="0" fontId="11" fillId="0" borderId="10" xfId="42" applyFont="1" applyBorder="1" applyAlignment="1">
      <alignment vertical="center" wrapText="1"/>
      <protection/>
    </xf>
    <xf numFmtId="0" fontId="11" fillId="0" borderId="10" xfId="42" applyFont="1" applyBorder="1" applyAlignment="1">
      <alignment wrapText="1"/>
      <protection/>
    </xf>
    <xf numFmtId="3" fontId="11" fillId="0" borderId="0" xfId="42" applyNumberFormat="1" applyFont="1" applyBorder="1" applyAlignment="1" applyProtection="1">
      <alignment vertical="center"/>
      <protection locked="0"/>
    </xf>
    <xf numFmtId="0" fontId="10" fillId="0" borderId="0" xfId="42" applyFont="1" applyBorder="1" applyProtection="1">
      <alignment/>
      <protection locked="0"/>
    </xf>
    <xf numFmtId="49" fontId="10" fillId="0" borderId="11" xfId="42" applyNumberFormat="1" applyFont="1" applyBorder="1" applyAlignment="1">
      <alignment horizontal="center" vertical="center" wrapText="1"/>
      <protection/>
    </xf>
    <xf numFmtId="49" fontId="10" fillId="0" borderId="10" xfId="42" applyNumberFormat="1" applyFont="1" applyBorder="1" applyAlignment="1">
      <alignment horizontal="center" vertical="center" wrapText="1"/>
      <protection/>
    </xf>
    <xf numFmtId="49" fontId="11" fillId="0" borderId="10" xfId="42" applyNumberFormat="1" applyFont="1" applyBorder="1" applyAlignment="1">
      <alignment horizontal="center" wrapText="1"/>
      <protection/>
    </xf>
    <xf numFmtId="49" fontId="10" fillId="0" borderId="0" xfId="42" applyNumberFormat="1" applyFont="1" applyBorder="1" applyAlignment="1" applyProtection="1">
      <alignment horizontal="center" wrapText="1"/>
      <protection locked="0"/>
    </xf>
    <xf numFmtId="49" fontId="11" fillId="33" borderId="10" xfId="42" applyNumberFormat="1" applyFont="1" applyFill="1" applyBorder="1" applyAlignment="1">
      <alignment horizontal="center" vertical="center" wrapText="1"/>
      <protection/>
    </xf>
    <xf numFmtId="49" fontId="10" fillId="0" borderId="12" xfId="42" applyNumberFormat="1" applyFont="1" applyBorder="1" applyAlignment="1">
      <alignment horizontal="center" vertical="center" wrapText="1"/>
      <protection/>
    </xf>
    <xf numFmtId="0" fontId="11" fillId="0" borderId="0" xfId="38" applyFont="1">
      <alignment/>
      <protection/>
    </xf>
    <xf numFmtId="0" fontId="11" fillId="0" borderId="0" xfId="37" applyFont="1" applyAlignment="1">
      <alignment horizontal="center"/>
      <protection/>
    </xf>
    <xf numFmtId="49" fontId="4" fillId="0" borderId="0" xfId="36" applyNumberFormat="1" applyFont="1" applyAlignment="1">
      <alignment horizontal="center" vertical="center" wrapText="1"/>
      <protection/>
    </xf>
    <xf numFmtId="0" fontId="4" fillId="0" borderId="0" xfId="36" applyNumberFormat="1" applyFont="1" applyAlignment="1">
      <alignment horizontal="center" vertical="center" wrapText="1"/>
      <protection/>
    </xf>
    <xf numFmtId="0" fontId="4" fillId="0" borderId="0" xfId="37" applyFont="1" applyAlignment="1">
      <alignment vertical="justify"/>
      <protection/>
    </xf>
    <xf numFmtId="0" fontId="4" fillId="0" borderId="0" xfId="37" applyFont="1" applyBorder="1" applyAlignment="1">
      <alignment vertical="justify"/>
      <protection/>
    </xf>
    <xf numFmtId="49" fontId="4" fillId="0" borderId="0" xfId="37" applyNumberFormat="1" applyFont="1" applyBorder="1" applyAlignment="1">
      <alignment vertical="justify"/>
      <protection/>
    </xf>
    <xf numFmtId="0" fontId="5" fillId="0" borderId="0" xfId="37" applyFont="1" applyBorder="1" applyAlignment="1">
      <alignment vertical="justify"/>
      <protection/>
    </xf>
    <xf numFmtId="0" fontId="4" fillId="0" borderId="0" xfId="37" applyFont="1" applyBorder="1" applyAlignment="1">
      <alignment horizontal="right" vertical="justify"/>
      <protection/>
    </xf>
    <xf numFmtId="0" fontId="4" fillId="0" borderId="10" xfId="36" applyFont="1" applyBorder="1" applyAlignment="1">
      <alignment vertical="center" wrapText="1"/>
      <protection/>
    </xf>
    <xf numFmtId="49" fontId="4" fillId="0" borderId="10" xfId="36" applyNumberFormat="1" applyFont="1" applyBorder="1" applyAlignment="1">
      <alignment horizontal="center" vertical="center" wrapText="1"/>
      <protection/>
    </xf>
    <xf numFmtId="0" fontId="4" fillId="0" borderId="10" xfId="36" applyFont="1" applyBorder="1" applyAlignment="1">
      <alignment horizontal="center" vertical="center" wrapText="1"/>
      <protection/>
    </xf>
    <xf numFmtId="0" fontId="4" fillId="0" borderId="10" xfId="36" applyFont="1" applyBorder="1" applyAlignment="1">
      <alignment horizontal="left" vertical="center" wrapText="1"/>
      <protection/>
    </xf>
    <xf numFmtId="49" fontId="4" fillId="0" borderId="10" xfId="36" applyNumberFormat="1" applyFont="1" applyBorder="1" applyAlignment="1">
      <alignment horizontal="left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49" fontId="11" fillId="0" borderId="10" xfId="36" applyNumberFormat="1" applyFont="1" applyBorder="1" applyAlignment="1">
      <alignment horizontal="center" vertical="center" wrapText="1"/>
      <protection/>
    </xf>
    <xf numFmtId="0" fontId="6" fillId="0" borderId="10" xfId="36" applyFont="1" applyBorder="1" applyAlignment="1">
      <alignment horizontal="right" vertical="center" wrapText="1"/>
      <protection/>
    </xf>
    <xf numFmtId="49" fontId="12" fillId="0" borderId="10" xfId="36" applyNumberFormat="1" applyFont="1" applyBorder="1" applyAlignment="1">
      <alignment horizontal="center" vertical="center" wrapText="1"/>
      <protection/>
    </xf>
    <xf numFmtId="49" fontId="16" fillId="0" borderId="10" xfId="36" applyNumberFormat="1" applyFont="1" applyBorder="1" applyAlignment="1">
      <alignment horizontal="center" vertical="center" wrapText="1"/>
      <protection/>
    </xf>
    <xf numFmtId="0" fontId="6" fillId="0" borderId="10" xfId="36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left" vertical="center" wrapText="1"/>
      <protection/>
    </xf>
    <xf numFmtId="49" fontId="4" fillId="0" borderId="0" xfId="36" applyNumberFormat="1" applyFont="1" applyBorder="1" applyAlignment="1">
      <alignment horizontal="left" vertical="center" wrapText="1"/>
      <protection/>
    </xf>
    <xf numFmtId="0" fontId="5" fillId="0" borderId="0" xfId="36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41" applyNumberFormat="1" applyFont="1" applyFill="1" applyBorder="1" applyAlignment="1" applyProtection="1">
      <alignment vertical="center"/>
      <protection locked="0"/>
    </xf>
    <xf numFmtId="1" fontId="11" fillId="35" borderId="10" xfId="41" applyNumberFormat="1" applyFont="1" applyFill="1" applyBorder="1" applyAlignment="1" applyProtection="1">
      <alignment vertical="center"/>
      <protection locked="0"/>
    </xf>
    <xf numFmtId="1" fontId="11" fillId="36" borderId="10" xfId="41" applyNumberFormat="1" applyFont="1" applyFill="1" applyBorder="1" applyAlignment="1" applyProtection="1">
      <alignment vertical="center"/>
      <protection locked="0"/>
    </xf>
    <xf numFmtId="3" fontId="11" fillId="0" borderId="10" xfId="41" applyNumberFormat="1" applyFont="1" applyBorder="1" applyAlignment="1" applyProtection="1">
      <alignment vertical="center"/>
      <protection/>
    </xf>
    <xf numFmtId="3" fontId="11" fillId="0" borderId="10" xfId="41" applyNumberFormat="1" applyFont="1" applyFill="1" applyBorder="1" applyAlignment="1" applyProtection="1">
      <alignment vertical="center"/>
      <protection/>
    </xf>
    <xf numFmtId="1" fontId="10" fillId="34" borderId="10" xfId="41" applyNumberFormat="1" applyFont="1" applyFill="1" applyBorder="1" applyAlignment="1" applyProtection="1">
      <alignment vertical="center"/>
      <protection locked="0"/>
    </xf>
    <xf numFmtId="3" fontId="10" fillId="0" borderId="10" xfId="41" applyNumberFormat="1" applyFont="1" applyBorder="1" applyAlignment="1" applyProtection="1">
      <alignment vertical="center"/>
      <protection/>
    </xf>
    <xf numFmtId="3" fontId="11" fillId="0" borderId="10" xfId="41" applyNumberFormat="1" applyFont="1" applyBorder="1" applyProtection="1">
      <alignment/>
      <protection/>
    </xf>
    <xf numFmtId="1" fontId="11" fillId="35" borderId="10" xfId="40" applyNumberFormat="1" applyFont="1" applyFill="1" applyBorder="1" applyAlignment="1" applyProtection="1">
      <alignment wrapText="1"/>
      <protection locked="0"/>
    </xf>
    <xf numFmtId="3" fontId="11" fillId="0" borderId="10" xfId="40" applyNumberFormat="1" applyFont="1" applyFill="1" applyBorder="1" applyAlignment="1" applyProtection="1">
      <alignment wrapText="1"/>
      <protection/>
    </xf>
    <xf numFmtId="1" fontId="11" fillId="36" borderId="10" xfId="40" applyNumberFormat="1" applyFont="1" applyFill="1" applyBorder="1" applyAlignment="1" applyProtection="1">
      <alignment wrapText="1"/>
      <protection locked="0"/>
    </xf>
    <xf numFmtId="49" fontId="11" fillId="0" borderId="10" xfId="42" applyNumberFormat="1" applyFont="1" applyBorder="1" applyAlignment="1" applyProtection="1">
      <alignment horizontal="center" vertical="center" wrapText="1"/>
      <protection/>
    </xf>
    <xf numFmtId="3" fontId="11" fillId="0" borderId="10" xfId="42" applyNumberFormat="1" applyFont="1" applyFill="1" applyBorder="1" applyAlignment="1" applyProtection="1">
      <alignment vertical="center"/>
      <protection/>
    </xf>
    <xf numFmtId="3" fontId="11" fillId="0" borderId="10" xfId="42" applyNumberFormat="1" applyFont="1" applyBorder="1" applyAlignment="1" applyProtection="1">
      <alignment vertical="center"/>
      <protection/>
    </xf>
    <xf numFmtId="1" fontId="11" fillId="35" borderId="10" xfId="42" applyNumberFormat="1" applyFont="1" applyFill="1" applyBorder="1" applyAlignment="1" applyProtection="1">
      <alignment vertical="center"/>
      <protection locked="0"/>
    </xf>
    <xf numFmtId="3" fontId="11" fillId="0" borderId="13" xfId="42" applyNumberFormat="1" applyFont="1" applyBorder="1" applyAlignment="1" applyProtection="1">
      <alignment vertical="center"/>
      <protection/>
    </xf>
    <xf numFmtId="3" fontId="11" fillId="0" borderId="11" xfId="42" applyNumberFormat="1" applyFont="1" applyBorder="1" applyAlignment="1" applyProtection="1">
      <alignment vertical="center"/>
      <protection/>
    </xf>
    <xf numFmtId="1" fontId="12" fillId="34" borderId="10" xfId="37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37" applyNumberFormat="1" applyFont="1" applyBorder="1" applyAlignment="1" applyProtection="1">
      <alignment horizontal="center" vertical="center" wrapText="1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37" applyFont="1" applyBorder="1" applyAlignment="1" applyProtection="1">
      <alignment horizontal="center" vertical="center" wrapText="1"/>
      <protection/>
    </xf>
    <xf numFmtId="0" fontId="11" fillId="0" borderId="13" xfId="37" applyFont="1" applyFill="1" applyBorder="1" applyAlignment="1" applyProtection="1">
      <alignment horizontal="center" vertical="center" wrapText="1"/>
      <protection/>
    </xf>
    <xf numFmtId="1" fontId="11" fillId="33" borderId="14" xfId="37" applyNumberFormat="1" applyFont="1" applyFill="1" applyBorder="1" applyAlignment="1" applyProtection="1">
      <alignment horizontal="left" vertical="center" wrapText="1"/>
      <protection/>
    </xf>
    <xf numFmtId="1" fontId="11" fillId="33" borderId="14" xfId="37" applyNumberFormat="1" applyFont="1" applyFill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horizontal="center" vertical="center" wrapText="1"/>
      <protection/>
    </xf>
    <xf numFmtId="0" fontId="11" fillId="0" borderId="11" xfId="37" applyFont="1" applyFill="1" applyBorder="1" applyAlignment="1" applyProtection="1">
      <alignment horizontal="center" vertical="center" wrapText="1"/>
      <protection/>
    </xf>
    <xf numFmtId="1" fontId="11" fillId="34" borderId="10" xfId="37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37" applyFont="1" applyBorder="1" applyAlignment="1" applyProtection="1">
      <alignment horizontal="center" vertical="center" wrapText="1"/>
      <protection/>
    </xf>
    <xf numFmtId="0" fontId="11" fillId="0" borderId="10" xfId="37" applyFont="1" applyFill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left" vertical="center" wrapText="1"/>
      <protection/>
    </xf>
    <xf numFmtId="0" fontId="11" fillId="0" borderId="0" xfId="35" applyFont="1" applyBorder="1" applyAlignment="1" applyProtection="1">
      <alignment horizontal="left" vertical="center" wrapText="1"/>
      <protection/>
    </xf>
    <xf numFmtId="1" fontId="11" fillId="0" borderId="0" xfId="35" applyNumberFormat="1" applyFont="1" applyBorder="1" applyAlignment="1" applyProtection="1">
      <alignment horizontal="left" vertical="center" wrapText="1"/>
      <protection/>
    </xf>
    <xf numFmtId="49" fontId="10" fillId="0" borderId="13" xfId="35" applyNumberFormat="1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center" vertical="center" wrapText="1"/>
      <protection/>
    </xf>
    <xf numFmtId="49" fontId="10" fillId="0" borderId="15" xfId="35" applyNumberFormat="1" applyFont="1" applyBorder="1" applyAlignment="1" applyProtection="1">
      <alignment horizontal="center" vertical="center" wrapText="1"/>
      <protection/>
    </xf>
    <xf numFmtId="0" fontId="10" fillId="0" borderId="13" xfId="35" applyFont="1" applyBorder="1" applyAlignment="1" applyProtection="1">
      <alignment horizontal="center" vertical="center" wrapText="1"/>
      <protection/>
    </xf>
    <xf numFmtId="49" fontId="10" fillId="0" borderId="11" xfId="35" applyNumberFormat="1" applyFont="1" applyBorder="1" applyAlignment="1" applyProtection="1">
      <alignment horizontal="center" vertical="center" wrapText="1"/>
      <protection/>
    </xf>
    <xf numFmtId="0" fontId="10" fillId="0" borderId="11" xfId="35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center" vertical="center" wrapText="1"/>
      <protection/>
    </xf>
    <xf numFmtId="49" fontId="11" fillId="0" borderId="11" xfId="35" applyNumberFormat="1" applyFont="1" applyBorder="1" applyAlignment="1" applyProtection="1">
      <alignment horizontal="center" vertical="center" wrapText="1"/>
      <protection/>
    </xf>
    <xf numFmtId="0" fontId="11" fillId="0" borderId="11" xfId="35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left" vertical="center" wrapText="1"/>
      <protection/>
    </xf>
    <xf numFmtId="49" fontId="10" fillId="0" borderId="10" xfId="35" applyNumberFormat="1" applyFont="1" applyBorder="1" applyAlignment="1" applyProtection="1">
      <alignment horizontal="left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0" fontId="12" fillId="0" borderId="10" xfId="35" applyFont="1" applyBorder="1" applyAlignment="1" applyProtection="1">
      <alignment horizontal="right" vertical="center" wrapText="1"/>
      <protection/>
    </xf>
    <xf numFmtId="49" fontId="12" fillId="0" borderId="10" xfId="35" applyNumberFormat="1" applyFont="1" applyBorder="1" applyAlignment="1" applyProtection="1">
      <alignment horizontal="center" vertical="center" wrapText="1"/>
      <protection/>
    </xf>
    <xf numFmtId="49" fontId="10" fillId="0" borderId="10" xfId="35" applyNumberFormat="1" applyFont="1" applyBorder="1" applyAlignment="1" applyProtection="1">
      <alignment horizontal="center" vertical="center" wrapText="1"/>
      <protection/>
    </xf>
    <xf numFmtId="0" fontId="11" fillId="0" borderId="10" xfId="35" applyFont="1" applyFill="1" applyBorder="1" applyAlignment="1" applyProtection="1">
      <alignment vertical="center" wrapText="1"/>
      <protection/>
    </xf>
    <xf numFmtId="49" fontId="11" fillId="0" borderId="10" xfId="35" applyNumberFormat="1" applyFont="1" applyFill="1" applyBorder="1" applyAlignment="1" applyProtection="1">
      <alignment horizontal="center" vertical="center" wrapText="1"/>
      <protection/>
    </xf>
    <xf numFmtId="0" fontId="10" fillId="0" borderId="0" xfId="35" applyFont="1" applyBorder="1" applyAlignment="1" applyProtection="1">
      <alignment horizontal="right" vertical="center" wrapText="1"/>
      <protection/>
    </xf>
    <xf numFmtId="49" fontId="10" fillId="0" borderId="0" xfId="35" applyNumberFormat="1" applyFont="1" applyBorder="1" applyAlignment="1" applyProtection="1">
      <alignment horizontal="right" vertical="center" wrapText="1"/>
      <protection/>
    </xf>
    <xf numFmtId="1" fontId="11" fillId="34" borderId="10" xfId="35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34" applyFont="1" applyAlignment="1">
      <alignment/>
      <protection/>
    </xf>
    <xf numFmtId="0" fontId="10" fillId="0" borderId="0" xfId="38" applyFont="1">
      <alignment/>
      <protection/>
    </xf>
    <xf numFmtId="0" fontId="11" fillId="0" borderId="0" xfId="38" applyFont="1" applyBorder="1">
      <alignment/>
      <protection/>
    </xf>
    <xf numFmtId="49" fontId="11" fillId="0" borderId="0" xfId="38" applyNumberFormat="1" applyFont="1">
      <alignment/>
      <protection/>
    </xf>
    <xf numFmtId="0" fontId="11" fillId="0" borderId="10" xfId="34" applyFont="1" applyBorder="1" applyAlignment="1" applyProtection="1">
      <alignment horizontal="right" vertical="center" wrapText="1"/>
      <protection/>
    </xf>
    <xf numFmtId="1" fontId="11" fillId="0" borderId="10" xfId="34" applyNumberFormat="1" applyFont="1" applyBorder="1" applyAlignment="1" applyProtection="1">
      <alignment horizontal="right" vertical="center" wrapText="1"/>
      <protection/>
    </xf>
    <xf numFmtId="0" fontId="11" fillId="0" borderId="10" xfId="34" applyFont="1" applyFill="1" applyBorder="1" applyAlignment="1" applyProtection="1">
      <alignment horizontal="right" vertical="center" wrapText="1"/>
      <protection/>
    </xf>
    <xf numFmtId="0" fontId="11" fillId="0" borderId="0" xfId="34" applyFont="1" applyBorder="1" applyProtection="1">
      <alignment/>
      <protection/>
    </xf>
    <xf numFmtId="0" fontId="11" fillId="0" borderId="0" xfId="38" applyFont="1" applyProtection="1">
      <alignment/>
      <protection/>
    </xf>
    <xf numFmtId="1" fontId="11" fillId="34" borderId="10" xfId="34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34" applyNumberFormat="1" applyFont="1" applyFill="1" applyBorder="1" applyAlignment="1" applyProtection="1">
      <alignment horizontal="right"/>
      <protection locked="0"/>
    </xf>
    <xf numFmtId="1" fontId="11" fillId="36" borderId="10" xfId="34" applyNumberFormat="1" applyFont="1" applyFill="1" applyBorder="1" applyAlignment="1" applyProtection="1">
      <alignment horizontal="right"/>
      <protection locked="0"/>
    </xf>
    <xf numFmtId="1" fontId="11" fillId="0" borderId="10" xfId="34" applyNumberFormat="1" applyFont="1" applyBorder="1" applyAlignment="1" applyProtection="1">
      <alignment horizontal="right"/>
      <protection/>
    </xf>
    <xf numFmtId="1" fontId="11" fillId="0" borderId="0" xfId="34" applyNumberFormat="1" applyFont="1" applyBorder="1" applyAlignment="1" applyProtection="1">
      <alignment horizontal="left" vertical="center" wrapText="1"/>
      <protection/>
    </xf>
    <xf numFmtId="1" fontId="11" fillId="0" borderId="0" xfId="34" applyNumberFormat="1" applyFont="1" applyBorder="1" applyProtection="1">
      <alignment/>
      <protection/>
    </xf>
    <xf numFmtId="0" fontId="10" fillId="0" borderId="10" xfId="34" applyFont="1" applyBorder="1" applyAlignment="1" applyProtection="1">
      <alignment horizontal="center" vertical="center" wrapText="1"/>
      <protection/>
    </xf>
    <xf numFmtId="0" fontId="10" fillId="0" borderId="0" xfId="38" applyFont="1" applyAlignment="1" applyProtection="1">
      <alignment horizontal="center"/>
      <protection/>
    </xf>
    <xf numFmtId="0" fontId="10" fillId="0" borderId="10" xfId="34" applyFont="1" applyBorder="1" applyAlignment="1" applyProtection="1">
      <alignment horizontal="center"/>
      <protection/>
    </xf>
    <xf numFmtId="1" fontId="11" fillId="0" borderId="10" xfId="34" applyNumberFormat="1" applyFont="1" applyBorder="1" applyAlignment="1" applyProtection="1">
      <alignment horizontal="center" vertical="center" wrapText="1"/>
      <protection/>
    </xf>
    <xf numFmtId="1" fontId="11" fillId="0" borderId="10" xfId="34" applyNumberFormat="1" applyFont="1" applyFill="1" applyBorder="1" applyAlignment="1" applyProtection="1">
      <alignment horizontal="right" vertical="center" wrapText="1"/>
      <protection/>
    </xf>
    <xf numFmtId="1" fontId="11" fillId="0" borderId="10" xfId="34" applyNumberFormat="1" applyFont="1" applyFill="1" applyBorder="1" applyAlignment="1" applyProtection="1">
      <alignment horizontal="center" vertical="center" wrapText="1"/>
      <protection/>
    </xf>
    <xf numFmtId="0" fontId="11" fillId="0" borderId="10" xfId="34" applyFont="1" applyFill="1" applyBorder="1" applyAlignment="1" applyProtection="1">
      <alignment horizontal="center" vertical="center" wrapText="1"/>
      <protection/>
    </xf>
    <xf numFmtId="0" fontId="10" fillId="0" borderId="0" xfId="34" applyFont="1" applyBorder="1" applyProtection="1">
      <alignment/>
      <protection/>
    </xf>
    <xf numFmtId="0" fontId="10" fillId="0" borderId="0" xfId="38" applyFont="1" applyProtection="1">
      <alignment/>
      <protection/>
    </xf>
    <xf numFmtId="0" fontId="10" fillId="0" borderId="10" xfId="34" applyFont="1" applyBorder="1" applyProtection="1">
      <alignment/>
      <protection/>
    </xf>
    <xf numFmtId="1" fontId="11" fillId="0" borderId="10" xfId="34" applyNumberFormat="1" applyFont="1" applyFill="1" applyBorder="1" applyAlignment="1" applyProtection="1">
      <alignment horizontal="right"/>
      <protection/>
    </xf>
    <xf numFmtId="1" fontId="10" fillId="34" borderId="16" xfId="41" applyNumberFormat="1" applyFont="1" applyFill="1" applyBorder="1" applyAlignment="1" applyProtection="1">
      <alignment vertical="center"/>
      <protection locked="0"/>
    </xf>
    <xf numFmtId="0" fontId="10" fillId="0" borderId="10" xfId="41" applyFont="1" applyBorder="1" applyAlignment="1" applyProtection="1">
      <alignment vertical="center" wrapText="1"/>
      <protection/>
    </xf>
    <xf numFmtId="0" fontId="10" fillId="0" borderId="10" xfId="41" applyFont="1" applyBorder="1" applyAlignment="1" applyProtection="1">
      <alignment horizontal="left" vertical="center" wrapText="1"/>
      <protection/>
    </xf>
    <xf numFmtId="49" fontId="10" fillId="0" borderId="10" xfId="41" applyNumberFormat="1" applyFont="1" applyBorder="1" applyAlignment="1" applyProtection="1">
      <alignment horizontal="center" vertical="center" wrapText="1"/>
      <protection/>
    </xf>
    <xf numFmtId="0" fontId="11" fillId="0" borderId="0" xfId="40" applyFont="1" applyBorder="1" applyAlignment="1" applyProtection="1">
      <alignment wrapText="1"/>
      <protection/>
    </xf>
    <xf numFmtId="0" fontId="11" fillId="0" borderId="0" xfId="40" applyFont="1" applyAlignment="1" applyProtection="1">
      <alignment wrapText="1"/>
      <protection/>
    </xf>
    <xf numFmtId="1" fontId="11" fillId="34" borderId="10" xfId="40" applyNumberFormat="1" applyFont="1" applyFill="1" applyBorder="1" applyAlignment="1" applyProtection="1">
      <alignment wrapText="1"/>
      <protection locked="0"/>
    </xf>
    <xf numFmtId="1" fontId="11" fillId="0" borderId="0" xfId="40" applyNumberFormat="1" applyFont="1" applyAlignment="1" applyProtection="1">
      <alignment wrapText="1"/>
      <protection/>
    </xf>
    <xf numFmtId="0" fontId="11" fillId="0" borderId="0" xfId="42" applyFont="1" applyBorder="1" applyProtection="1">
      <alignment/>
      <protection/>
    </xf>
    <xf numFmtId="0" fontId="10" fillId="0" borderId="0" xfId="42" applyFont="1" applyBorder="1" applyAlignment="1">
      <alignment horizontal="centerContinuous" vertical="center" wrapText="1"/>
      <protection/>
    </xf>
    <xf numFmtId="0" fontId="10" fillId="0" borderId="0" xfId="42" applyFont="1" applyBorder="1" applyAlignment="1" applyProtection="1">
      <alignment horizontal="left" vertical="center" wrapText="1"/>
      <protection/>
    </xf>
    <xf numFmtId="0" fontId="11" fillId="0" borderId="0" xfId="34" applyFont="1" applyAlignment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centerContinuous" vertical="center" wrapText="1"/>
      <protection/>
    </xf>
    <xf numFmtId="1" fontId="11" fillId="0" borderId="0" xfId="37" applyNumberFormat="1" applyFont="1" applyBorder="1" applyAlignment="1">
      <alignment vertical="justify" wrapText="1"/>
      <protection/>
    </xf>
    <xf numFmtId="0" fontId="10" fillId="0" borderId="12" xfId="35" applyFont="1" applyBorder="1" applyAlignment="1" applyProtection="1">
      <alignment horizontal="centerContinuous" vertical="center" wrapText="1"/>
      <protection/>
    </xf>
    <xf numFmtId="0" fontId="10" fillId="0" borderId="14" xfId="35" applyFont="1" applyBorder="1" applyAlignment="1" applyProtection="1">
      <alignment horizontal="centerContinuous" vertical="center" wrapText="1"/>
      <protection/>
    </xf>
    <xf numFmtId="0" fontId="10" fillId="0" borderId="16" xfId="35" applyFont="1" applyBorder="1" applyAlignment="1" applyProtection="1">
      <alignment horizontal="centerContinuous" vertical="center" wrapText="1"/>
      <protection/>
    </xf>
    <xf numFmtId="0" fontId="10" fillId="0" borderId="10" xfId="35" applyFont="1" applyBorder="1" applyAlignment="1" applyProtection="1">
      <alignment horizontal="centerContinuous" vertical="center" wrapText="1"/>
      <protection/>
    </xf>
    <xf numFmtId="44" fontId="10" fillId="0" borderId="10" xfId="50" applyFont="1" applyBorder="1" applyAlignment="1" applyProtection="1">
      <alignment horizontal="centerContinuous" vertical="center" wrapText="1"/>
      <protection/>
    </xf>
    <xf numFmtId="49" fontId="4" fillId="0" borderId="0" xfId="36" applyNumberFormat="1" applyFont="1" applyAlignment="1">
      <alignment horizontal="centerContinuous" vertical="center" wrapText="1"/>
      <protection/>
    </xf>
    <xf numFmtId="0" fontId="9" fillId="0" borderId="0" xfId="39" applyFont="1" applyAlignment="1">
      <alignment horizontal="left" vertical="top" wrapText="1"/>
      <protection/>
    </xf>
    <xf numFmtId="0" fontId="9" fillId="0" borderId="0" xfId="39" applyFont="1" applyAlignment="1">
      <alignment vertical="top" wrapText="1"/>
      <protection/>
    </xf>
    <xf numFmtId="0" fontId="9" fillId="0" borderId="0" xfId="39" applyFont="1" applyAlignment="1">
      <alignment vertical="top"/>
      <protection/>
    </xf>
    <xf numFmtId="0" fontId="5" fillId="0" borderId="0" xfId="39" applyFont="1" applyAlignment="1">
      <alignment vertical="top"/>
      <protection/>
    </xf>
    <xf numFmtId="0" fontId="7" fillId="0" borderId="0" xfId="39" applyFont="1" applyBorder="1" applyAlignment="1" applyProtection="1">
      <alignment vertical="top" wrapText="1"/>
      <protection locked="0"/>
    </xf>
    <xf numFmtId="1" fontId="9" fillId="34" borderId="12" xfId="39" applyNumberFormat="1" applyFont="1" applyFill="1" applyBorder="1" applyAlignment="1" applyProtection="1">
      <alignment vertical="top" wrapText="1"/>
      <protection locked="0"/>
    </xf>
    <xf numFmtId="1" fontId="9" fillId="34" borderId="17" xfId="39" applyNumberFormat="1" applyFont="1" applyFill="1" applyBorder="1" applyAlignment="1" applyProtection="1">
      <alignment vertical="top" wrapText="1"/>
      <protection locked="0"/>
    </xf>
    <xf numFmtId="1" fontId="9" fillId="36" borderId="17" xfId="39" applyNumberFormat="1" applyFont="1" applyFill="1" applyBorder="1" applyAlignment="1" applyProtection="1">
      <alignment vertical="top" wrapText="1"/>
      <protection locked="0"/>
    </xf>
    <xf numFmtId="1" fontId="9" fillId="0" borderId="17" xfId="39" applyNumberFormat="1" applyFont="1" applyBorder="1" applyAlignment="1" applyProtection="1">
      <alignment vertical="top" wrapText="1"/>
      <protection/>
    </xf>
    <xf numFmtId="1" fontId="9" fillId="0" borderId="12" xfId="39" applyNumberFormat="1" applyFont="1" applyBorder="1" applyAlignment="1" applyProtection="1">
      <alignment vertical="top" wrapText="1"/>
      <protection/>
    </xf>
    <xf numFmtId="1" fontId="9" fillId="0" borderId="17" xfId="39" applyNumberFormat="1" applyFont="1" applyFill="1" applyBorder="1" applyAlignment="1" applyProtection="1">
      <alignment vertical="top" wrapText="1"/>
      <protection/>
    </xf>
    <xf numFmtId="1" fontId="5" fillId="0" borderId="0" xfId="39" applyNumberFormat="1" applyFont="1" applyAlignment="1">
      <alignment vertical="top"/>
      <protection/>
    </xf>
    <xf numFmtId="1" fontId="9" fillId="35" borderId="17" xfId="39" applyNumberFormat="1" applyFont="1" applyFill="1" applyBorder="1" applyAlignment="1" applyProtection="1">
      <alignment vertical="top" wrapText="1"/>
      <protection locked="0"/>
    </xf>
    <xf numFmtId="1" fontId="9" fillId="0" borderId="18" xfId="39" applyNumberFormat="1" applyFont="1" applyBorder="1" applyAlignment="1" applyProtection="1">
      <alignment vertical="top" wrapText="1"/>
      <protection/>
    </xf>
    <xf numFmtId="1" fontId="9" fillId="36" borderId="19" xfId="39" applyNumberFormat="1" applyFont="1" applyFill="1" applyBorder="1" applyAlignment="1" applyProtection="1">
      <alignment vertical="top" wrapText="1"/>
      <protection locked="0"/>
    </xf>
    <xf numFmtId="1" fontId="9" fillId="0" borderId="20" xfId="39" applyNumberFormat="1" applyFont="1" applyBorder="1" applyAlignment="1" applyProtection="1">
      <alignment vertical="top" wrapText="1"/>
      <protection/>
    </xf>
    <xf numFmtId="1" fontId="7" fillId="0" borderId="17" xfId="39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39" applyNumberFormat="1" applyFont="1" applyBorder="1" applyAlignment="1" applyProtection="1">
      <alignment vertical="top" wrapText="1"/>
      <protection/>
    </xf>
    <xf numFmtId="1" fontId="9" fillId="0" borderId="22" xfId="39" applyNumberFormat="1" applyFont="1" applyBorder="1" applyAlignment="1" applyProtection="1">
      <alignment vertical="top" wrapText="1"/>
      <protection/>
    </xf>
    <xf numFmtId="0" fontId="7" fillId="0" borderId="0" xfId="39" applyFont="1" applyBorder="1" applyAlignment="1">
      <alignment vertical="top" wrapText="1"/>
      <protection/>
    </xf>
    <xf numFmtId="49" fontId="7" fillId="0" borderId="0" xfId="39" applyNumberFormat="1" applyFont="1" applyBorder="1" applyAlignment="1">
      <alignment vertical="top" wrapText="1"/>
      <protection/>
    </xf>
    <xf numFmtId="1" fontId="9" fillId="0" borderId="0" xfId="39" applyNumberFormat="1" applyFont="1" applyBorder="1" applyAlignment="1">
      <alignment vertical="top" wrapText="1"/>
      <protection/>
    </xf>
    <xf numFmtId="0" fontId="5" fillId="0" borderId="0" xfId="39" applyFont="1" applyAlignment="1" applyProtection="1">
      <alignment vertical="top" wrapText="1"/>
      <protection locked="0"/>
    </xf>
    <xf numFmtId="0" fontId="9" fillId="0" borderId="0" xfId="39" applyFont="1" applyAlignment="1" applyProtection="1">
      <alignment horizontal="left" vertical="top" wrapText="1"/>
      <protection locked="0"/>
    </xf>
    <xf numFmtId="0" fontId="9" fillId="0" borderId="0" xfId="39" applyFont="1" applyAlignment="1" applyProtection="1">
      <alignment vertical="top" wrapText="1"/>
      <protection locked="0"/>
    </xf>
    <xf numFmtId="0" fontId="9" fillId="0" borderId="0" xfId="39" applyFont="1" applyAlignment="1" applyProtection="1">
      <alignment vertical="top"/>
      <protection locked="0"/>
    </xf>
    <xf numFmtId="0" fontId="5" fillId="0" borderId="0" xfId="39" applyFont="1" applyBorder="1" applyAlignment="1" applyProtection="1">
      <alignment vertical="top" wrapText="1"/>
      <protection locked="0"/>
    </xf>
    <xf numFmtId="0" fontId="5" fillId="0" borderId="0" xfId="39" applyFont="1" applyAlignment="1" applyProtection="1">
      <alignment horizontal="left" vertical="top" wrapText="1"/>
      <protection locked="0"/>
    </xf>
    <xf numFmtId="0" fontId="5" fillId="0" borderId="0" xfId="39" applyFont="1" applyAlignment="1" applyProtection="1">
      <alignment vertical="top"/>
      <protection locked="0"/>
    </xf>
    <xf numFmtId="1" fontId="5" fillId="0" borderId="0" xfId="39" applyNumberFormat="1" applyFont="1" applyAlignment="1" applyProtection="1">
      <alignment vertical="top" wrapText="1"/>
      <protection locked="0"/>
    </xf>
    <xf numFmtId="0" fontId="10" fillId="0" borderId="13" xfId="42" applyFont="1" applyBorder="1" applyAlignment="1">
      <alignment horizontal="centerContinuous" vertical="center" wrapText="1"/>
      <protection/>
    </xf>
    <xf numFmtId="0" fontId="10" fillId="0" borderId="15" xfId="42" applyFont="1" applyBorder="1" applyAlignment="1">
      <alignment horizontal="centerContinuous" vertical="center" wrapText="1"/>
      <protection/>
    </xf>
    <xf numFmtId="0" fontId="10" fillId="0" borderId="11" xfId="42" applyFont="1" applyBorder="1" applyAlignment="1">
      <alignment horizontal="centerContinuous" vertical="center" wrapText="1"/>
      <protection/>
    </xf>
    <xf numFmtId="0" fontId="10" fillId="33" borderId="13" xfId="42" applyFont="1" applyFill="1" applyBorder="1" applyAlignment="1">
      <alignment horizontal="centerContinuous" vertical="center" wrapText="1"/>
      <protection/>
    </xf>
    <xf numFmtId="0" fontId="10" fillId="33" borderId="11" xfId="42" applyFont="1" applyFill="1" applyBorder="1" applyAlignment="1">
      <alignment horizontal="centerContinuous" vertical="center" wrapText="1"/>
      <protection/>
    </xf>
    <xf numFmtId="1" fontId="11" fillId="33" borderId="12" xfId="42" applyNumberFormat="1" applyFont="1" applyFill="1" applyBorder="1" applyAlignment="1" applyProtection="1">
      <alignment vertical="center"/>
      <protection locked="0"/>
    </xf>
    <xf numFmtId="1" fontId="11" fillId="33" borderId="14" xfId="42" applyNumberFormat="1" applyFont="1" applyFill="1" applyBorder="1" applyAlignment="1" applyProtection="1">
      <alignment vertical="center"/>
      <protection locked="0"/>
    </xf>
    <xf numFmtId="1" fontId="11" fillId="33" borderId="16" xfId="42" applyNumberFormat="1" applyFont="1" applyFill="1" applyBorder="1" applyAlignment="1" applyProtection="1">
      <alignment vertical="center"/>
      <protection locked="0"/>
    </xf>
    <xf numFmtId="1" fontId="11" fillId="34" borderId="10" xfId="42" applyNumberFormat="1" applyFont="1" applyFill="1" applyBorder="1" applyAlignment="1" applyProtection="1">
      <alignment vertical="center"/>
      <protection locked="0"/>
    </xf>
    <xf numFmtId="0" fontId="10" fillId="0" borderId="13" xfId="42" applyFont="1" applyBorder="1" applyAlignment="1">
      <alignment horizontal="left" vertical="center" wrapText="1"/>
      <protection/>
    </xf>
    <xf numFmtId="1" fontId="12" fillId="34" borderId="10" xfId="37" applyNumberFormat="1" applyFont="1" applyFill="1" applyBorder="1" applyAlignment="1" applyProtection="1">
      <alignment vertical="center" wrapText="1"/>
      <protection locked="0"/>
    </xf>
    <xf numFmtId="1" fontId="11" fillId="0" borderId="10" xfId="37" applyNumberFormat="1" applyFont="1" applyBorder="1" applyAlignment="1" applyProtection="1">
      <alignment vertical="center" wrapText="1"/>
      <protection/>
    </xf>
    <xf numFmtId="1" fontId="11" fillId="34" borderId="10" xfId="37" applyNumberFormat="1" applyFont="1" applyFill="1" applyBorder="1" applyAlignment="1" applyProtection="1">
      <alignment vertical="center" wrapText="1"/>
      <protection locked="0"/>
    </xf>
    <xf numFmtId="0" fontId="12" fillId="0" borderId="13" xfId="37" applyFont="1" applyBorder="1" applyAlignment="1" applyProtection="1">
      <alignment vertical="center" wrapText="1"/>
      <protection/>
    </xf>
    <xf numFmtId="1" fontId="11" fillId="33" borderId="14" xfId="37" applyNumberFormat="1" applyFont="1" applyFill="1" applyBorder="1" applyAlignment="1" applyProtection="1">
      <alignment vertical="center" wrapText="1"/>
      <protection/>
    </xf>
    <xf numFmtId="0" fontId="11" fillId="0" borderId="11" xfId="37" applyFont="1" applyBorder="1" applyAlignment="1" applyProtection="1">
      <alignment vertical="center" wrapText="1"/>
      <protection/>
    </xf>
    <xf numFmtId="0" fontId="11" fillId="0" borderId="10" xfId="37" applyFont="1" applyBorder="1" applyAlignment="1" applyProtection="1">
      <alignment vertical="center" wrapText="1"/>
      <protection/>
    </xf>
    <xf numFmtId="0" fontId="12" fillId="0" borderId="10" xfId="37" applyFont="1" applyBorder="1" applyAlignment="1" applyProtection="1">
      <alignment vertical="center" wrapText="1"/>
      <protection/>
    </xf>
    <xf numFmtId="1" fontId="11" fillId="36" borderId="10" xfId="35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35" applyNumberFormat="1" applyFont="1" applyAlignment="1" applyProtection="1">
      <alignment horizontal="centerContinuous" vertical="center" wrapText="1"/>
      <protection/>
    </xf>
    <xf numFmtId="1" fontId="11" fillId="0" borderId="12" xfId="42" applyNumberFormat="1" applyFont="1" applyFill="1" applyBorder="1" applyAlignment="1" applyProtection="1">
      <alignment vertical="center"/>
      <protection locked="0"/>
    </xf>
    <xf numFmtId="3" fontId="11" fillId="0" borderId="0" xfId="42" applyNumberFormat="1" applyFont="1" applyBorder="1" applyProtection="1">
      <alignment/>
      <protection/>
    </xf>
    <xf numFmtId="0" fontId="10" fillId="0" borderId="12" xfId="42" applyFont="1" applyBorder="1" applyAlignment="1">
      <alignment horizontal="centerContinuous" vertical="center" wrapText="1"/>
      <protection/>
    </xf>
    <xf numFmtId="0" fontId="10" fillId="0" borderId="16" xfId="42" applyFont="1" applyBorder="1" applyAlignment="1">
      <alignment horizontal="centerContinuous" vertical="center" wrapText="1"/>
      <protection/>
    </xf>
    <xf numFmtId="0" fontId="10" fillId="0" borderId="18" xfId="42" applyFont="1" applyBorder="1" applyAlignment="1">
      <alignment horizontal="left" vertical="center" wrapText="1"/>
      <protection/>
    </xf>
    <xf numFmtId="0" fontId="10" fillId="0" borderId="11" xfId="42" applyFont="1" applyBorder="1" applyAlignment="1">
      <alignment horizontal="center" vertical="center" wrapText="1"/>
      <protection/>
    </xf>
    <xf numFmtId="0" fontId="10" fillId="0" borderId="11" xfId="42" applyFont="1" applyFill="1" applyBorder="1" applyAlignment="1">
      <alignment horizontal="center" vertical="center" wrapText="1"/>
      <protection/>
    </xf>
    <xf numFmtId="0" fontId="10" fillId="0" borderId="23" xfId="42" applyFont="1" applyBorder="1" applyAlignment="1">
      <alignment horizontal="centerContinuous" vertical="center" wrapText="1"/>
      <protection/>
    </xf>
    <xf numFmtId="0" fontId="10" fillId="33" borderId="15" xfId="42" applyFont="1" applyFill="1" applyBorder="1" applyAlignment="1">
      <alignment horizontal="center" vertical="center" wrapText="1"/>
      <protection/>
    </xf>
    <xf numFmtId="0" fontId="10" fillId="0" borderId="18" xfId="42" applyFont="1" applyBorder="1" applyAlignment="1">
      <alignment horizontal="centerContinuous" vertical="center" wrapText="1"/>
      <protection/>
    </xf>
    <xf numFmtId="0" fontId="10" fillId="0" borderId="19" xfId="42" applyFont="1" applyBorder="1" applyAlignment="1">
      <alignment horizontal="center" vertical="center" wrapText="1"/>
      <protection/>
    </xf>
    <xf numFmtId="0" fontId="10" fillId="0" borderId="24" xfId="42" applyFont="1" applyBorder="1" applyAlignment="1">
      <alignment horizontal="centerContinuous" vertical="center" wrapText="1"/>
      <protection/>
    </xf>
    <xf numFmtId="0" fontId="10" fillId="0" borderId="25" xfId="42" applyFont="1" applyBorder="1" applyAlignment="1">
      <alignment horizontal="centerContinuous" vertical="center" wrapText="1"/>
      <protection/>
    </xf>
    <xf numFmtId="49" fontId="10" fillId="0" borderId="18" xfId="42" applyNumberFormat="1" applyFont="1" applyBorder="1" applyAlignment="1">
      <alignment horizontal="centerContinuous" vertical="center" wrapText="1"/>
      <protection/>
    </xf>
    <xf numFmtId="49" fontId="10" fillId="0" borderId="19" xfId="42" applyNumberFormat="1" applyFont="1" applyBorder="1" applyAlignment="1">
      <alignment horizontal="centerContinuous" vertical="center" wrapText="1"/>
      <protection/>
    </xf>
    <xf numFmtId="0" fontId="7" fillId="0" borderId="0" xfId="39" applyFont="1" applyBorder="1" applyAlignment="1" applyProtection="1">
      <alignment horizontal="left" vertical="top" wrapText="1"/>
      <protection locked="0"/>
    </xf>
    <xf numFmtId="0" fontId="7" fillId="0" borderId="0" xfId="39" applyFont="1" applyBorder="1" applyAlignment="1" applyProtection="1">
      <alignment horizontal="centerContinuous" vertical="top" wrapText="1"/>
      <protection locked="0"/>
    </xf>
    <xf numFmtId="0" fontId="7" fillId="0" borderId="0" xfId="39" applyFont="1" applyAlignment="1" applyProtection="1">
      <alignment horizontal="left" vertical="top" wrapText="1"/>
      <protection locked="0"/>
    </xf>
    <xf numFmtId="0" fontId="9" fillId="0" borderId="0" xfId="39" applyFont="1" applyBorder="1" applyAlignment="1" applyProtection="1">
      <alignment horizontal="centerContinuous" vertical="top" wrapText="1"/>
      <protection locked="0"/>
    </xf>
    <xf numFmtId="0" fontId="7" fillId="0" borderId="0" xfId="39" applyFont="1" applyAlignment="1" applyProtection="1">
      <alignment horizontal="center" vertical="top" wrapText="1"/>
      <protection locked="0"/>
    </xf>
    <xf numFmtId="0" fontId="9" fillId="0" borderId="0" xfId="39" applyFont="1" applyAlignment="1" applyProtection="1">
      <alignment horizontal="left" vertical="top"/>
      <protection locked="0"/>
    </xf>
    <xf numFmtId="0" fontId="7" fillId="0" borderId="0" xfId="39" applyFont="1" applyBorder="1" applyAlignment="1" applyProtection="1">
      <alignment horizontal="center" vertical="top"/>
      <protection locked="0"/>
    </xf>
    <xf numFmtId="0" fontId="7" fillId="0" borderId="0" xfId="40" applyFont="1" applyAlignment="1" applyProtection="1">
      <alignment wrapText="1"/>
      <protection locked="0"/>
    </xf>
    <xf numFmtId="0" fontId="7" fillId="0" borderId="26" xfId="39" applyFont="1" applyBorder="1" applyAlignment="1" applyProtection="1">
      <alignment horizontal="center" vertical="center"/>
      <protection/>
    </xf>
    <xf numFmtId="0" fontId="7" fillId="0" borderId="27" xfId="39" applyFont="1" applyBorder="1" applyAlignment="1" applyProtection="1">
      <alignment horizontal="center" vertical="top" wrapText="1"/>
      <protection/>
    </xf>
    <xf numFmtId="14" fontId="7" fillId="0" borderId="27" xfId="39" applyNumberFormat="1" applyFont="1" applyBorder="1" applyAlignment="1" applyProtection="1">
      <alignment horizontal="center" vertical="top" wrapText="1"/>
      <protection/>
    </xf>
    <xf numFmtId="49" fontId="7" fillId="0" borderId="27" xfId="39" applyNumberFormat="1" applyFont="1" applyBorder="1" applyAlignment="1" applyProtection="1">
      <alignment horizontal="center" vertical="center" wrapText="1"/>
      <protection/>
    </xf>
    <xf numFmtId="14" fontId="7" fillId="0" borderId="28" xfId="39" applyNumberFormat="1" applyFont="1" applyBorder="1" applyAlignment="1" applyProtection="1">
      <alignment horizontal="center" vertical="top" wrapText="1"/>
      <protection/>
    </xf>
    <xf numFmtId="0" fontId="7" fillId="0" borderId="29" xfId="39" applyFont="1" applyBorder="1" applyAlignment="1" applyProtection="1">
      <alignment horizontal="center" vertical="center" wrapText="1"/>
      <protection/>
    </xf>
    <xf numFmtId="0" fontId="7" fillId="0" borderId="10" xfId="39" applyFont="1" applyBorder="1" applyAlignment="1" applyProtection="1">
      <alignment horizontal="center" vertical="top" wrapText="1"/>
      <protection/>
    </xf>
    <xf numFmtId="49" fontId="7" fillId="0" borderId="10" xfId="39" applyNumberFormat="1" applyFont="1" applyBorder="1" applyAlignment="1" applyProtection="1">
      <alignment horizontal="center" vertical="center" wrapText="1"/>
      <protection/>
    </xf>
    <xf numFmtId="0" fontId="7" fillId="0" borderId="17" xfId="39" applyFont="1" applyBorder="1" applyAlignment="1" applyProtection="1">
      <alignment horizontal="center" vertical="top" wrapText="1"/>
      <protection/>
    </xf>
    <xf numFmtId="49" fontId="7" fillId="0" borderId="10" xfId="39" applyNumberFormat="1" applyFont="1" applyBorder="1" applyAlignment="1" applyProtection="1">
      <alignment horizontal="right" vertical="top" wrapText="1"/>
      <protection/>
    </xf>
    <xf numFmtId="0" fontId="9" fillId="0" borderId="10" xfId="39" applyFont="1" applyBorder="1" applyAlignment="1" applyProtection="1">
      <alignment vertical="top" wrapText="1"/>
      <protection/>
    </xf>
    <xf numFmtId="0" fontId="9" fillId="0" borderId="12" xfId="39" applyFont="1" applyBorder="1" applyAlignment="1" applyProtection="1">
      <alignment vertical="top" wrapText="1"/>
      <protection/>
    </xf>
    <xf numFmtId="49" fontId="7" fillId="33" borderId="18" xfId="39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39" applyFont="1" applyFill="1" applyBorder="1" applyAlignment="1" applyProtection="1">
      <alignment vertical="top" wrapText="1"/>
      <protection/>
    </xf>
    <xf numFmtId="0" fontId="9" fillId="0" borderId="10" xfId="39" applyFont="1" applyBorder="1" applyAlignment="1" applyProtection="1">
      <alignment horizontal="right" vertical="top" wrapText="1"/>
      <protection/>
    </xf>
    <xf numFmtId="0" fontId="18" fillId="37" borderId="10" xfId="39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39" applyNumberFormat="1" applyFont="1" applyBorder="1" applyAlignment="1" applyProtection="1">
      <alignment horizontal="right" vertical="top" wrapText="1"/>
      <protection/>
    </xf>
    <xf numFmtId="1" fontId="5" fillId="0" borderId="10" xfId="39" applyNumberFormat="1" applyFont="1" applyBorder="1" applyAlignment="1" applyProtection="1">
      <alignment horizontal="right" vertical="top" wrapText="1"/>
      <protection/>
    </xf>
    <xf numFmtId="0" fontId="18" fillId="37" borderId="10" xfId="39" applyFont="1" applyFill="1" applyBorder="1" applyAlignment="1" applyProtection="1">
      <alignment vertical="top"/>
      <protection/>
    </xf>
    <xf numFmtId="49" fontId="5" fillId="0" borderId="10" xfId="39" applyNumberFormat="1" applyFont="1" applyFill="1" applyBorder="1" applyAlignment="1" applyProtection="1">
      <alignment horizontal="right" vertical="top" wrapText="1"/>
      <protection/>
    </xf>
    <xf numFmtId="1" fontId="6" fillId="0" borderId="10" xfId="39" applyNumberFormat="1" applyFont="1" applyBorder="1" applyAlignment="1" applyProtection="1">
      <alignment horizontal="right" vertical="top" wrapText="1"/>
      <protection/>
    </xf>
    <xf numFmtId="1" fontId="8" fillId="0" borderId="12" xfId="39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39" applyNumberFormat="1" applyFont="1" applyBorder="1" applyAlignment="1" applyProtection="1">
      <alignment horizontal="right" vertical="top" wrapText="1"/>
      <protection/>
    </xf>
    <xf numFmtId="49" fontId="6" fillId="0" borderId="10" xfId="39" applyNumberFormat="1" applyFont="1" applyFill="1" applyBorder="1" applyAlignment="1" applyProtection="1">
      <alignment horizontal="right" vertical="top" wrapText="1"/>
      <protection/>
    </xf>
    <xf numFmtId="1" fontId="18" fillId="37" borderId="10" xfId="39" applyNumberFormat="1" applyFont="1" applyFill="1" applyBorder="1" applyAlignment="1" applyProtection="1">
      <alignment vertical="top" wrapText="1"/>
      <protection/>
    </xf>
    <xf numFmtId="1" fontId="9" fillId="0" borderId="10" xfId="39" applyNumberFormat="1" applyFont="1" applyBorder="1" applyAlignment="1" applyProtection="1">
      <alignment vertical="top" wrapText="1"/>
      <protection/>
    </xf>
    <xf numFmtId="1" fontId="18" fillId="37" borderId="10" xfId="39" applyNumberFormat="1" applyFont="1" applyFill="1" applyBorder="1" applyAlignment="1" applyProtection="1">
      <alignment vertical="top"/>
      <protection/>
    </xf>
    <xf numFmtId="1" fontId="4" fillId="0" borderId="18" xfId="39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39" applyNumberFormat="1" applyFont="1" applyBorder="1" applyAlignment="1" applyProtection="1">
      <alignment horizontal="right" vertical="top" wrapText="1"/>
      <protection/>
    </xf>
    <xf numFmtId="1" fontId="7" fillId="0" borderId="18" xfId="39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39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39" applyNumberFormat="1" applyFont="1" applyFill="1" applyBorder="1" applyAlignment="1" applyProtection="1">
      <alignment vertical="top"/>
      <protection/>
    </xf>
    <xf numFmtId="0" fontId="18" fillId="37" borderId="29" xfId="39" applyNumberFormat="1" applyFont="1" applyFill="1" applyBorder="1" applyAlignment="1" applyProtection="1">
      <alignment vertical="top" wrapText="1"/>
      <protection/>
    </xf>
    <xf numFmtId="49" fontId="4" fillId="0" borderId="10" xfId="39" applyNumberFormat="1" applyFont="1" applyFill="1" applyBorder="1" applyAlignment="1" applyProtection="1">
      <alignment horizontal="right" vertical="top" wrapText="1"/>
      <protection/>
    </xf>
    <xf numFmtId="1" fontId="7" fillId="0" borderId="10" xfId="39" applyNumberFormat="1" applyFont="1" applyBorder="1" applyAlignment="1" applyProtection="1">
      <alignment horizontal="right" vertical="top" wrapText="1"/>
      <protection/>
    </xf>
    <xf numFmtId="1" fontId="9" fillId="0" borderId="10" xfId="39" applyNumberFormat="1" applyFont="1" applyBorder="1" applyAlignment="1" applyProtection="1">
      <alignment horizontal="right" vertical="top" wrapText="1"/>
      <protection/>
    </xf>
    <xf numFmtId="1" fontId="6" fillId="0" borderId="13" xfId="39" applyNumberFormat="1" applyFont="1" applyBorder="1" applyAlignment="1" applyProtection="1">
      <alignment horizontal="right" vertical="top" wrapText="1"/>
      <protection/>
    </xf>
    <xf numFmtId="1" fontId="5" fillId="0" borderId="18" xfId="39" applyNumberFormat="1" applyFont="1" applyBorder="1" applyAlignment="1" applyProtection="1">
      <alignment horizontal="right" vertical="top" wrapText="1"/>
      <protection/>
    </xf>
    <xf numFmtId="1" fontId="9" fillId="0" borderId="30" xfId="39" applyNumberFormat="1" applyFont="1" applyBorder="1" applyAlignment="1" applyProtection="1">
      <alignment vertical="top" wrapText="1"/>
      <protection/>
    </xf>
    <xf numFmtId="1" fontId="9" fillId="0" borderId="31" xfId="39" applyNumberFormat="1" applyFont="1" applyBorder="1" applyAlignment="1" applyProtection="1">
      <alignment vertical="top" wrapText="1"/>
      <protection/>
    </xf>
    <xf numFmtId="1" fontId="5" fillId="0" borderId="23" xfId="39" applyNumberFormat="1" applyFont="1" applyBorder="1" applyAlignment="1" applyProtection="1">
      <alignment horizontal="right" vertical="top" wrapText="1"/>
      <protection/>
    </xf>
    <xf numFmtId="1" fontId="9" fillId="0" borderId="32" xfId="39" applyNumberFormat="1" applyFont="1" applyBorder="1" applyAlignment="1" applyProtection="1">
      <alignment vertical="top" wrapText="1"/>
      <protection/>
    </xf>
    <xf numFmtId="1" fontId="9" fillId="0" borderId="33" xfId="39" applyNumberFormat="1" applyFont="1" applyBorder="1" applyAlignment="1" applyProtection="1">
      <alignment vertical="top" wrapText="1"/>
      <protection/>
    </xf>
    <xf numFmtId="1" fontId="6" fillId="0" borderId="11" xfId="39" applyNumberFormat="1" applyFont="1" applyBorder="1" applyAlignment="1" applyProtection="1">
      <alignment horizontal="right" vertical="top" wrapText="1"/>
      <protection/>
    </xf>
    <xf numFmtId="1" fontId="6" fillId="33" borderId="10" xfId="39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39" applyNumberFormat="1" applyFont="1" applyBorder="1" applyAlignment="1" applyProtection="1">
      <alignment horizontal="right" vertical="top" wrapText="1"/>
      <protection/>
    </xf>
    <xf numFmtId="49" fontId="4" fillId="0" borderId="36" xfId="39" applyNumberFormat="1" applyFont="1" applyBorder="1" applyAlignment="1" applyProtection="1">
      <alignment horizontal="right" vertical="top" wrapText="1"/>
      <protection/>
    </xf>
    <xf numFmtId="1" fontId="4" fillId="0" borderId="36" xfId="39" applyNumberFormat="1" applyFont="1" applyBorder="1" applyAlignment="1" applyProtection="1">
      <alignment horizontal="right" vertical="top" wrapText="1"/>
      <protection/>
    </xf>
    <xf numFmtId="0" fontId="5" fillId="0" borderId="0" xfId="39" applyFont="1" applyAlignment="1" applyProtection="1">
      <alignment vertical="top"/>
      <protection/>
    </xf>
    <xf numFmtId="1" fontId="5" fillId="0" borderId="0" xfId="39" applyNumberFormat="1" applyFont="1" applyAlignment="1" applyProtection="1">
      <alignment vertical="top"/>
      <protection/>
    </xf>
    <xf numFmtId="0" fontId="10" fillId="0" borderId="10" xfId="41" applyFont="1" applyBorder="1" applyAlignment="1" applyProtection="1">
      <alignment horizontal="center" vertical="center" wrapText="1"/>
      <protection/>
    </xf>
    <xf numFmtId="0" fontId="10" fillId="0" borderId="16" xfId="41" applyFont="1" applyBorder="1" applyAlignment="1" applyProtection="1">
      <alignment horizontal="center" vertical="center" wrapText="1"/>
      <protection/>
    </xf>
    <xf numFmtId="0" fontId="10" fillId="0" borderId="12" xfId="41" applyFont="1" applyBorder="1" applyAlignment="1" applyProtection="1">
      <alignment horizontal="center" vertical="center" wrapText="1"/>
      <protection/>
    </xf>
    <xf numFmtId="0" fontId="10" fillId="0" borderId="11" xfId="41" applyFont="1" applyBorder="1" applyAlignment="1" applyProtection="1">
      <alignment horizontal="center" vertical="center" wrapText="1"/>
      <protection/>
    </xf>
    <xf numFmtId="0" fontId="12" fillId="0" borderId="10" xfId="41" applyFont="1" applyBorder="1" applyAlignment="1" applyProtection="1">
      <alignment vertical="center" wrapText="1"/>
      <protection/>
    </xf>
    <xf numFmtId="0" fontId="11" fillId="0" borderId="10" xfId="41" applyFont="1" applyFill="1" applyBorder="1" applyProtection="1">
      <alignment/>
      <protection/>
    </xf>
    <xf numFmtId="0" fontId="11" fillId="0" borderId="10" xfId="41" applyFont="1" applyBorder="1" applyAlignment="1" applyProtection="1">
      <alignment vertical="center" wrapText="1"/>
      <protection/>
    </xf>
    <xf numFmtId="3" fontId="11" fillId="0" borderId="10" xfId="41" applyNumberFormat="1" applyFont="1" applyBorder="1" applyAlignment="1" applyProtection="1">
      <alignment horizontal="center" vertical="center"/>
      <protection/>
    </xf>
    <xf numFmtId="0" fontId="11" fillId="0" borderId="10" xfId="41" applyFont="1" applyFill="1" applyBorder="1" applyAlignment="1" applyProtection="1">
      <alignment vertical="center" wrapText="1"/>
      <protection/>
    </xf>
    <xf numFmtId="0" fontId="12" fillId="0" borderId="10" xfId="41" applyFont="1" applyBorder="1" applyAlignment="1" applyProtection="1">
      <alignment horizontal="right" vertical="center" wrapText="1"/>
      <protection/>
    </xf>
    <xf numFmtId="0" fontId="11" fillId="0" borderId="10" xfId="41" applyFont="1" applyBorder="1" applyAlignment="1" applyProtection="1">
      <alignment horizontal="left" vertical="center" wrapText="1"/>
      <protection/>
    </xf>
    <xf numFmtId="3" fontId="12" fillId="0" borderId="10" xfId="41" applyNumberFormat="1" applyFont="1" applyBorder="1" applyAlignment="1" applyProtection="1">
      <alignment horizontal="center" vertical="center"/>
      <protection/>
    </xf>
    <xf numFmtId="0" fontId="11" fillId="0" borderId="10" xfId="41" applyFont="1" applyBorder="1" applyAlignment="1" applyProtection="1">
      <alignment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0" fontId="12" fillId="0" borderId="16" xfId="41" applyFont="1" applyBorder="1" applyAlignment="1" applyProtection="1">
      <alignment horizontal="center" vertical="center" wrapText="1"/>
      <protection/>
    </xf>
    <xf numFmtId="0" fontId="12" fillId="0" borderId="16" xfId="41" applyFont="1" applyBorder="1" applyAlignment="1" applyProtection="1">
      <alignment horizontal="center" wrapText="1"/>
      <protection/>
    </xf>
    <xf numFmtId="0" fontId="13" fillId="0" borderId="10" xfId="41" applyFont="1" applyBorder="1" applyAlignment="1" applyProtection="1">
      <alignment vertical="center" wrapText="1"/>
      <protection/>
    </xf>
    <xf numFmtId="0" fontId="11" fillId="0" borderId="29" xfId="41" applyFont="1" applyBorder="1" applyAlignment="1" applyProtection="1">
      <alignment vertical="center" wrapText="1"/>
      <protection/>
    </xf>
    <xf numFmtId="49" fontId="11" fillId="0" borderId="16" xfId="41" applyNumberFormat="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0" fontId="10" fillId="0" borderId="12" xfId="41" applyFont="1" applyBorder="1" applyAlignment="1" applyProtection="1">
      <alignment vertical="center" wrapText="1"/>
      <protection/>
    </xf>
    <xf numFmtId="0" fontId="14" fillId="0" borderId="10" xfId="41" applyFont="1" applyBorder="1" applyAlignment="1" applyProtection="1">
      <alignment vertical="center" wrapText="1"/>
      <protection/>
    </xf>
    <xf numFmtId="0" fontId="11" fillId="0" borderId="0" xfId="41" applyFont="1" applyBorder="1" applyAlignment="1" applyProtection="1">
      <alignment wrapText="1"/>
      <protection/>
    </xf>
    <xf numFmtId="1" fontId="11" fillId="0" borderId="10" xfId="41" applyNumberFormat="1" applyFont="1" applyBorder="1" applyAlignment="1" applyProtection="1">
      <alignment vertical="center"/>
      <protection/>
    </xf>
    <xf numFmtId="1" fontId="9" fillId="38" borderId="17" xfId="39" applyNumberFormat="1" applyFont="1" applyFill="1" applyBorder="1" applyAlignment="1" applyProtection="1">
      <alignment vertical="top" wrapText="1"/>
      <protection locked="0"/>
    </xf>
    <xf numFmtId="1" fontId="9" fillId="38" borderId="12" xfId="39" applyNumberFormat="1" applyFont="1" applyFill="1" applyBorder="1" applyAlignment="1" applyProtection="1">
      <alignment vertical="top" wrapText="1"/>
      <protection locked="0"/>
    </xf>
    <xf numFmtId="0" fontId="11" fillId="0" borderId="0" xfId="40" applyFont="1" applyAlignment="1" applyProtection="1">
      <alignment wrapText="1"/>
      <protection locked="0"/>
    </xf>
    <xf numFmtId="0" fontId="11" fillId="0" borderId="0" xfId="40" applyFont="1" applyFill="1" applyAlignment="1" applyProtection="1">
      <alignment wrapText="1"/>
      <protection locked="0"/>
    </xf>
    <xf numFmtId="0" fontId="10" fillId="0" borderId="0" xfId="40" applyFont="1" applyBorder="1" applyAlignment="1" applyProtection="1">
      <alignment horizontal="centerContinuous" vertical="center" wrapText="1"/>
      <protection locked="0"/>
    </xf>
    <xf numFmtId="0" fontId="10" fillId="0" borderId="0" xfId="40" applyFont="1" applyFill="1" applyBorder="1" applyAlignment="1" applyProtection="1">
      <alignment horizontal="centerContinuous" vertical="center" wrapText="1"/>
      <protection locked="0"/>
    </xf>
    <xf numFmtId="1" fontId="11" fillId="0" borderId="0" xfId="40" applyNumberFormat="1" applyFont="1" applyBorder="1" applyAlignment="1" applyProtection="1">
      <alignment wrapText="1"/>
      <protection/>
    </xf>
    <xf numFmtId="0" fontId="11" fillId="0" borderId="0" xfId="40" applyFont="1" applyAlignment="1" applyProtection="1">
      <alignment horizontal="centerContinuous" wrapText="1"/>
      <protection/>
    </xf>
    <xf numFmtId="0" fontId="11" fillId="0" borderId="0" xfId="40" applyFont="1" applyAlignment="1" applyProtection="1">
      <alignment horizontal="center" wrapText="1"/>
      <protection/>
    </xf>
    <xf numFmtId="0" fontId="10" fillId="0" borderId="0" xfId="40" applyFont="1" applyAlignment="1" applyProtection="1">
      <alignment wrapText="1"/>
      <protection/>
    </xf>
    <xf numFmtId="0" fontId="10" fillId="0" borderId="10" xfId="40" applyFont="1" applyBorder="1" applyAlignment="1" applyProtection="1">
      <alignment horizontal="center" vertical="center" wrapText="1"/>
      <protection/>
    </xf>
    <xf numFmtId="14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11" fillId="0" borderId="0" xfId="40" applyFont="1" applyBorder="1" applyAlignment="1" applyProtection="1">
      <alignment horizontal="center" wrapText="1"/>
      <protection/>
    </xf>
    <xf numFmtId="49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12" fillId="0" borderId="10" xfId="40" applyFont="1" applyBorder="1" applyAlignment="1" applyProtection="1">
      <alignment wrapText="1"/>
      <protection/>
    </xf>
    <xf numFmtId="49" fontId="12" fillId="0" borderId="10" xfId="40" applyNumberFormat="1" applyFont="1" applyBorder="1" applyAlignment="1" applyProtection="1">
      <alignment wrapText="1"/>
      <protection/>
    </xf>
    <xf numFmtId="0" fontId="11" fillId="0" borderId="10" xfId="40" applyFont="1" applyBorder="1" applyAlignment="1" applyProtection="1">
      <alignment wrapText="1"/>
      <protection/>
    </xf>
    <xf numFmtId="49" fontId="11" fillId="0" borderId="10" xfId="40" applyNumberFormat="1" applyFont="1" applyBorder="1" applyAlignment="1" applyProtection="1">
      <alignment horizontal="center" wrapText="1"/>
      <protection/>
    </xf>
    <xf numFmtId="0" fontId="11" fillId="0" borderId="10" xfId="40" applyFont="1" applyFill="1" applyBorder="1" applyAlignment="1" applyProtection="1">
      <alignment wrapText="1"/>
      <protection/>
    </xf>
    <xf numFmtId="49" fontId="11" fillId="0" borderId="10" xfId="40" applyNumberFormat="1" applyFont="1" applyFill="1" applyBorder="1" applyAlignment="1" applyProtection="1">
      <alignment horizontal="center" wrapText="1"/>
      <protection/>
    </xf>
    <xf numFmtId="0" fontId="10" fillId="0" borderId="10" xfId="40" applyFont="1" applyBorder="1" applyAlignment="1" applyProtection="1">
      <alignment horizontal="right" wrapText="1"/>
      <protection/>
    </xf>
    <xf numFmtId="49" fontId="10" fillId="0" borderId="10" xfId="40" applyNumberFormat="1" applyFont="1" applyBorder="1" applyAlignment="1" applyProtection="1">
      <alignment horizontal="center" wrapText="1"/>
      <protection/>
    </xf>
    <xf numFmtId="49" fontId="12" fillId="0" borderId="10" xfId="40" applyNumberFormat="1" applyFont="1" applyBorder="1" applyAlignment="1" applyProtection="1">
      <alignment horizontal="center" wrapText="1"/>
      <protection/>
    </xf>
    <xf numFmtId="1" fontId="11" fillId="0" borderId="10" xfId="40" applyNumberFormat="1" applyFont="1" applyFill="1" applyBorder="1" applyAlignment="1" applyProtection="1">
      <alignment wrapText="1"/>
      <protection/>
    </xf>
    <xf numFmtId="0" fontId="10" fillId="0" borderId="10" xfId="40" applyFont="1" applyBorder="1" applyAlignment="1" applyProtection="1">
      <alignment wrapText="1"/>
      <protection/>
    </xf>
    <xf numFmtId="49" fontId="11" fillId="0" borderId="0" xfId="40" applyNumberFormat="1" applyFont="1" applyBorder="1" applyAlignment="1" applyProtection="1">
      <alignment wrapText="1"/>
      <protection/>
    </xf>
    <xf numFmtId="1" fontId="11" fillId="0" borderId="0" xfId="40" applyNumberFormat="1" applyFont="1" applyFill="1" applyBorder="1" applyAlignment="1" applyProtection="1">
      <alignment wrapText="1"/>
      <protection/>
    </xf>
    <xf numFmtId="0" fontId="10" fillId="0" borderId="0" xfId="40" applyFont="1" applyAlignment="1" applyProtection="1">
      <alignment horizontal="center"/>
      <protection/>
    </xf>
    <xf numFmtId="1" fontId="11" fillId="0" borderId="10" xfId="42" applyNumberFormat="1" applyFont="1" applyFill="1" applyBorder="1" applyAlignment="1" applyProtection="1">
      <alignment vertical="center"/>
      <protection/>
    </xf>
    <xf numFmtId="1" fontId="11" fillId="0" borderId="12" xfId="42" applyNumberFormat="1" applyFont="1" applyFill="1" applyBorder="1" applyAlignment="1" applyProtection="1">
      <alignment vertical="center"/>
      <protection/>
    </xf>
    <xf numFmtId="0" fontId="10" fillId="0" borderId="0" xfId="42" applyFont="1" applyBorder="1" applyAlignment="1" applyProtection="1">
      <alignment vertical="center" wrapText="1"/>
      <protection locked="0"/>
    </xf>
    <xf numFmtId="49" fontId="10" fillId="0" borderId="0" xfId="42" applyNumberFormat="1" applyFont="1" applyBorder="1" applyAlignment="1" applyProtection="1">
      <alignment horizontal="center" vertical="center" wrapText="1"/>
      <protection locked="0"/>
    </xf>
    <xf numFmtId="0" fontId="11" fillId="0" borderId="0" xfId="42" applyFont="1" applyBorder="1" applyProtection="1">
      <alignment/>
      <protection locked="0"/>
    </xf>
    <xf numFmtId="0" fontId="11" fillId="0" borderId="0" xfId="38" applyFont="1" applyProtection="1">
      <alignment/>
      <protection locked="0"/>
    </xf>
    <xf numFmtId="0" fontId="10" fillId="0" borderId="0" xfId="37" applyFont="1" applyAlignment="1" applyProtection="1">
      <alignment horizontal="centerContinuous"/>
      <protection locked="0"/>
    </xf>
    <xf numFmtId="0" fontId="11" fillId="0" borderId="0" xfId="37" applyFont="1" applyProtection="1">
      <alignment/>
      <protection locked="0"/>
    </xf>
    <xf numFmtId="0" fontId="11" fillId="0" borderId="0" xfId="37" applyFont="1" applyAlignment="1" applyProtection="1">
      <alignment horizontal="left" vertical="center" wrapText="1"/>
      <protection locked="0"/>
    </xf>
    <xf numFmtId="0" fontId="11" fillId="0" borderId="0" xfId="37" applyFont="1" applyAlignment="1" applyProtection="1">
      <alignment vertical="center" wrapText="1"/>
      <protection locked="0"/>
    </xf>
    <xf numFmtId="0" fontId="10" fillId="0" borderId="0" xfId="37" applyFont="1" applyProtection="1">
      <alignment/>
      <protection locked="0"/>
    </xf>
    <xf numFmtId="0" fontId="11" fillId="0" borderId="0" xfId="37" applyFont="1" applyAlignment="1" applyProtection="1">
      <alignment/>
      <protection locked="0"/>
    </xf>
    <xf numFmtId="0" fontId="10" fillId="0" borderId="0" xfId="37" applyFont="1" applyBorder="1" applyAlignment="1" applyProtection="1">
      <alignment horizontal="centerContinuous"/>
      <protection locked="0"/>
    </xf>
    <xf numFmtId="0" fontId="10" fillId="0" borderId="10" xfId="37" applyFont="1" applyBorder="1" applyAlignment="1" applyProtection="1">
      <alignment horizontal="centerContinuous" vertical="center" wrapText="1"/>
      <protection/>
    </xf>
    <xf numFmtId="0" fontId="10" fillId="0" borderId="10" xfId="37" applyFont="1" applyBorder="1" applyAlignment="1" applyProtection="1">
      <alignment horizontal="center" vertical="center" wrapText="1"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horizontal="centerContinuous"/>
      <protection/>
    </xf>
    <xf numFmtId="0" fontId="10" fillId="0" borderId="10" xfId="37" applyFont="1" applyBorder="1" applyAlignment="1" applyProtection="1">
      <alignment horizontal="center"/>
      <protection/>
    </xf>
    <xf numFmtId="0" fontId="10" fillId="0" borderId="10" xfId="37" applyFont="1" applyBorder="1" applyAlignment="1" applyProtection="1">
      <alignment wrapText="1"/>
      <protection/>
    </xf>
    <xf numFmtId="0" fontId="10" fillId="0" borderId="10" xfId="37" applyFont="1" applyBorder="1" applyAlignment="1" applyProtection="1">
      <alignment vertical="justify" wrapText="1"/>
      <protection/>
    </xf>
    <xf numFmtId="49" fontId="10" fillId="33" borderId="10" xfId="37" applyNumberFormat="1" applyFont="1" applyFill="1" applyBorder="1" applyAlignment="1" applyProtection="1">
      <alignment vertical="justify" wrapText="1"/>
      <protection/>
    </xf>
    <xf numFmtId="0" fontId="11" fillId="33" borderId="10" xfId="37" applyFont="1" applyFill="1" applyBorder="1" applyAlignment="1" applyProtection="1">
      <alignment horizontal="left" vertical="center" wrapText="1"/>
      <protection/>
    </xf>
    <xf numFmtId="0" fontId="11" fillId="0" borderId="10" xfId="37" applyFont="1" applyBorder="1" applyProtection="1">
      <alignment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right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Protection="1">
      <alignment/>
      <protection/>
    </xf>
    <xf numFmtId="0" fontId="10" fillId="0" borderId="10" xfId="37" applyFont="1" applyBorder="1" applyAlignment="1" applyProtection="1">
      <alignment horizontal="left"/>
      <protection/>
    </xf>
    <xf numFmtId="0" fontId="10" fillId="0" borderId="10" xfId="37" applyFont="1" applyBorder="1" applyAlignment="1" applyProtection="1">
      <alignment vertical="top"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0" fontId="11" fillId="0" borderId="10" xfId="37" applyFont="1" applyBorder="1" applyAlignment="1" applyProtection="1">
      <alignment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49" fontId="12" fillId="0" borderId="13" xfId="37" applyNumberFormat="1" applyFont="1" applyBorder="1" applyAlignment="1" applyProtection="1">
      <alignment horizontal="center" vertical="center" wrapText="1"/>
      <protection/>
    </xf>
    <xf numFmtId="0" fontId="10" fillId="0" borderId="12" xfId="37" applyFont="1" applyBorder="1" applyAlignment="1" applyProtection="1">
      <alignment vertical="justify" wrapText="1"/>
      <protection/>
    </xf>
    <xf numFmtId="49" fontId="11" fillId="33" borderId="12" xfId="37" applyNumberFormat="1" applyFont="1" applyFill="1" applyBorder="1" applyAlignment="1" applyProtection="1">
      <alignment horizontal="center" vertical="center" wrapText="1"/>
      <protection/>
    </xf>
    <xf numFmtId="0" fontId="16" fillId="0" borderId="10" xfId="37" applyFont="1" applyBorder="1" applyAlignment="1" applyProtection="1">
      <alignment vertical="justify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vertical="justify"/>
      <protection/>
    </xf>
    <xf numFmtId="1" fontId="11" fillId="33" borderId="16" xfId="37" applyNumberFormat="1" applyFont="1" applyFill="1" applyBorder="1" applyAlignment="1" applyProtection="1">
      <alignment horizontal="center" vertical="center" wrapText="1"/>
      <protection/>
    </xf>
    <xf numFmtId="1" fontId="11" fillId="0" borderId="0" xfId="37" applyNumberFormat="1" applyFont="1" applyAlignment="1" applyProtection="1">
      <alignment vertical="center" wrapText="1"/>
      <protection locked="0"/>
    </xf>
    <xf numFmtId="1" fontId="11" fillId="0" borderId="0" xfId="37" applyNumberFormat="1" applyFont="1" applyAlignment="1" applyProtection="1">
      <alignment horizontal="left" vertical="center" wrapText="1"/>
      <protection locked="0"/>
    </xf>
    <xf numFmtId="0" fontId="11" fillId="0" borderId="0" xfId="34" applyFont="1" applyAlignment="1" applyProtection="1">
      <alignment horizontal="left" vertical="center" wrapText="1"/>
      <protection locked="0"/>
    </xf>
    <xf numFmtId="49" fontId="11" fillId="0" borderId="0" xfId="34" applyNumberFormat="1" applyFont="1" applyAlignment="1" applyProtection="1">
      <alignment horizontal="left" vertical="center" wrapText="1"/>
      <protection locked="0"/>
    </xf>
    <xf numFmtId="0" fontId="11" fillId="0" borderId="0" xfId="34" applyFont="1" applyProtection="1">
      <alignment/>
      <protection locked="0"/>
    </xf>
    <xf numFmtId="49" fontId="11" fillId="0" borderId="0" xfId="38" applyNumberFormat="1" applyFont="1" applyProtection="1">
      <alignment/>
      <protection locked="0"/>
    </xf>
    <xf numFmtId="0" fontId="10" fillId="0" borderId="12" xfId="34" applyFont="1" applyBorder="1" applyAlignment="1" applyProtection="1">
      <alignment horizontal="centerContinuous" vertical="center" wrapText="1"/>
      <protection/>
    </xf>
    <xf numFmtId="49" fontId="10" fillId="0" borderId="13" xfId="34" applyNumberFormat="1" applyFont="1" applyBorder="1" applyAlignment="1" applyProtection="1">
      <alignment horizontal="center" vertical="center" wrapText="1"/>
      <protection/>
    </xf>
    <xf numFmtId="1" fontId="10" fillId="0" borderId="16" xfId="34" applyNumberFormat="1" applyFont="1" applyBorder="1" applyAlignment="1" applyProtection="1">
      <alignment horizontal="centerContinuous" vertical="center" wrapText="1"/>
      <protection/>
    </xf>
    <xf numFmtId="49" fontId="10" fillId="0" borderId="11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>
      <alignment horizontal="left" vertical="center" wrapText="1"/>
      <protection/>
    </xf>
    <xf numFmtId="49" fontId="12" fillId="0" borderId="10" xfId="34" applyNumberFormat="1" applyFont="1" applyBorder="1" applyAlignment="1" applyProtection="1">
      <alignment horizontal="center" vertical="center" wrapText="1"/>
      <protection/>
    </xf>
    <xf numFmtId="49" fontId="10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>
      <alignment horizontal="left" vertical="center" wrapText="1"/>
      <protection/>
    </xf>
    <xf numFmtId="49" fontId="11" fillId="0" borderId="10" xfId="34" applyNumberFormat="1" applyFont="1" applyBorder="1" applyAlignment="1" applyProtection="1">
      <alignment horizontal="center" vertical="center" wrapText="1"/>
      <protection/>
    </xf>
    <xf numFmtId="0" fontId="12" fillId="0" borderId="10" xfId="34" applyFont="1" applyBorder="1" applyAlignment="1" applyProtection="1">
      <alignment horizontal="right" vertical="center" wrapText="1"/>
      <protection/>
    </xf>
    <xf numFmtId="49" fontId="10" fillId="0" borderId="10" xfId="34" applyNumberFormat="1" applyFont="1" applyBorder="1" applyAlignment="1" applyProtection="1">
      <alignment horizontal="lef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/>
    </xf>
    <xf numFmtId="49" fontId="10" fillId="0" borderId="0" xfId="34" applyNumberFormat="1" applyFont="1" applyBorder="1" applyAlignment="1" applyProtection="1">
      <alignment horizontal="left" vertical="center" wrapText="1"/>
      <protection/>
    </xf>
    <xf numFmtId="0" fontId="11" fillId="0" borderId="0" xfId="34" applyFont="1" applyBorder="1" applyAlignment="1" applyProtection="1">
      <alignment horizontal="right" vertical="center" wrapText="1"/>
      <protection/>
    </xf>
    <xf numFmtId="0" fontId="11" fillId="0" borderId="0" xfId="34" applyFont="1" applyBorder="1" applyAlignment="1" applyProtection="1">
      <alignment horizontal="left" vertical="center" wrapText="1"/>
      <protection/>
    </xf>
    <xf numFmtId="0" fontId="10" fillId="0" borderId="16" xfId="34" applyFont="1" applyBorder="1" applyAlignment="1" applyProtection="1">
      <alignment horizontal="centerContinuous" vertical="center" wrapText="1"/>
      <protection/>
    </xf>
    <xf numFmtId="0" fontId="11" fillId="0" borderId="10" xfId="34" applyFont="1" applyBorder="1" applyAlignment="1" applyProtection="1">
      <alignment horizontal="right"/>
      <protection/>
    </xf>
    <xf numFmtId="0" fontId="11" fillId="0" borderId="10" xfId="34" applyFont="1" applyBorder="1" applyAlignment="1" applyProtection="1">
      <alignment vertical="center" wrapText="1"/>
      <protection/>
    </xf>
    <xf numFmtId="49" fontId="16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 quotePrefix="1">
      <alignment horizontal="left" vertical="center" wrapText="1"/>
      <protection/>
    </xf>
    <xf numFmtId="49" fontId="11" fillId="0" borderId="0" xfId="34" applyNumberFormat="1" applyFont="1" applyBorder="1" applyAlignment="1" applyProtection="1">
      <alignment horizontal="center" vertical="center" wrapText="1"/>
      <protection/>
    </xf>
    <xf numFmtId="49" fontId="10" fillId="0" borderId="0" xfId="34" applyNumberFormat="1" applyFont="1" applyBorder="1" applyAlignment="1" applyProtection="1">
      <alignment horizontal="center" vertical="center" wrapText="1"/>
      <protection/>
    </xf>
    <xf numFmtId="0" fontId="10" fillId="0" borderId="0" xfId="34" applyFont="1" applyBorder="1" applyAlignment="1" applyProtection="1">
      <alignment horizontal="center"/>
      <protection/>
    </xf>
    <xf numFmtId="0" fontId="12" fillId="0" borderId="10" xfId="34" applyFont="1" applyBorder="1" applyAlignment="1" applyProtection="1">
      <alignment horizontal="left" vertical="center" wrapText="1"/>
      <protection/>
    </xf>
    <xf numFmtId="0" fontId="12" fillId="0" borderId="0" xfId="34" applyFont="1" applyBorder="1" applyAlignment="1" applyProtection="1">
      <alignment horizontal="left" vertical="center" wrapText="1"/>
      <protection/>
    </xf>
    <xf numFmtId="49" fontId="12" fillId="0" borderId="0" xfId="34" applyNumberFormat="1" applyFont="1" applyBorder="1" applyAlignment="1" applyProtection="1">
      <alignment horizontal="left" vertical="center" wrapText="1"/>
      <protection/>
    </xf>
    <xf numFmtId="1" fontId="11" fillId="0" borderId="0" xfId="37" applyNumberFormat="1" applyFont="1" applyBorder="1" applyAlignment="1" applyProtection="1">
      <alignment vertical="justify" wrapText="1"/>
      <protection locked="0"/>
    </xf>
    <xf numFmtId="0" fontId="11" fillId="0" borderId="0" xfId="35" applyFont="1" applyAlignment="1" applyProtection="1">
      <alignment vertical="center" wrapText="1"/>
      <protection locked="0"/>
    </xf>
    <xf numFmtId="49" fontId="11" fillId="0" borderId="0" xfId="35" applyNumberFormat="1" applyFont="1" applyAlignment="1" applyProtection="1">
      <alignment vertical="center" wrapText="1"/>
      <protection locked="0"/>
    </xf>
    <xf numFmtId="0" fontId="10" fillId="0" borderId="0" xfId="35" applyFont="1" applyAlignment="1" applyProtection="1">
      <alignment vertical="center" wrapText="1"/>
      <protection locked="0"/>
    </xf>
    <xf numFmtId="0" fontId="10" fillId="0" borderId="0" xfId="35" applyFont="1" applyAlignment="1" applyProtection="1">
      <alignment horizontal="centerContinuous" vertical="center" wrapText="1"/>
      <protection locked="0"/>
    </xf>
    <xf numFmtId="0" fontId="10" fillId="0" borderId="0" xfId="35" applyFont="1" applyAlignment="1" applyProtection="1">
      <alignment horizontal="center" vertical="center" wrapText="1"/>
      <protection locked="0"/>
    </xf>
    <xf numFmtId="0" fontId="10" fillId="0" borderId="0" xfId="35" applyFont="1" applyProtection="1">
      <alignment/>
      <protection locked="0"/>
    </xf>
    <xf numFmtId="1" fontId="11" fillId="0" borderId="0" xfId="35" applyNumberFormat="1" applyFont="1" applyAlignment="1" applyProtection="1">
      <alignment horizontal="centerContinuous" vertical="center" wrapText="1"/>
      <protection/>
    </xf>
    <xf numFmtId="1" fontId="11" fillId="0" borderId="0" xfId="35" applyNumberFormat="1" applyFont="1" applyAlignment="1" applyProtection="1">
      <alignment vertical="center" wrapText="1"/>
      <protection locked="0"/>
    </xf>
    <xf numFmtId="0" fontId="10" fillId="0" borderId="0" xfId="41" applyFont="1" applyBorder="1" applyAlignment="1" applyProtection="1">
      <alignment wrapText="1"/>
      <protection locked="0"/>
    </xf>
    <xf numFmtId="1" fontId="11" fillId="0" borderId="0" xfId="41" applyNumberFormat="1" applyFont="1" applyBorder="1" applyProtection="1">
      <alignment/>
      <protection locked="0"/>
    </xf>
    <xf numFmtId="0" fontId="10" fillId="0" borderId="0" xfId="41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39" applyFont="1" applyBorder="1" applyAlignment="1" applyProtection="1">
      <alignment horizontal="left" vertical="top" wrapText="1"/>
      <protection locked="0"/>
    </xf>
    <xf numFmtId="1" fontId="5" fillId="0" borderId="10" xfId="36" applyNumberFormat="1" applyFont="1" applyBorder="1" applyAlignment="1">
      <alignment horizontal="right" vertical="center" wrapText="1"/>
      <protection/>
    </xf>
    <xf numFmtId="1" fontId="10" fillId="35" borderId="10" xfId="41" applyNumberFormat="1" applyFont="1" applyFill="1" applyBorder="1" applyAlignment="1" applyProtection="1">
      <alignment vertical="center"/>
      <protection locked="0"/>
    </xf>
    <xf numFmtId="0" fontId="9" fillId="0" borderId="0" xfId="39" applyFont="1" applyBorder="1" applyAlignment="1" applyProtection="1">
      <alignment vertical="top"/>
      <protection locked="0"/>
    </xf>
    <xf numFmtId="49" fontId="7" fillId="0" borderId="0" xfId="39" applyNumberFormat="1" applyFont="1" applyBorder="1" applyAlignment="1" applyProtection="1">
      <alignment vertical="top" wrapText="1"/>
      <protection locked="0"/>
    </xf>
    <xf numFmtId="1" fontId="9" fillId="0" borderId="0" xfId="39" applyNumberFormat="1" applyFont="1" applyBorder="1" applyAlignment="1" applyProtection="1">
      <alignment vertical="top" wrapText="1"/>
      <protection locked="0"/>
    </xf>
    <xf numFmtId="1" fontId="11" fillId="0" borderId="10" xfId="35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39" applyFont="1" applyFill="1" applyAlignment="1" applyProtection="1">
      <alignment horizontal="right" vertical="top" wrapText="1"/>
      <protection locked="0"/>
    </xf>
    <xf numFmtId="1" fontId="10" fillId="0" borderId="10" xfId="37" applyNumberFormat="1" applyFont="1" applyBorder="1" applyAlignment="1" applyProtection="1">
      <alignment vertical="center" wrapText="1"/>
      <protection/>
    </xf>
    <xf numFmtId="1" fontId="9" fillId="34" borderId="12" xfId="39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38" applyNumberFormat="1" applyFont="1" applyFill="1" applyBorder="1" applyAlignment="1" applyProtection="1">
      <alignment horizontal="center"/>
      <protection locked="0"/>
    </xf>
    <xf numFmtId="1" fontId="5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6" applyNumberFormat="1" applyFont="1" applyBorder="1" applyAlignment="1" applyProtection="1">
      <alignment horizontal="right" vertical="center" wrapText="1"/>
      <protection/>
    </xf>
    <xf numFmtId="1" fontId="5" fillId="0" borderId="10" xfId="36" applyNumberFormat="1" applyFont="1" applyFill="1" applyBorder="1" applyAlignment="1" applyProtection="1">
      <alignment horizontal="right" vertical="center" wrapText="1"/>
      <protection/>
    </xf>
    <xf numFmtId="0" fontId="17" fillId="37" borderId="10" xfId="39" applyFont="1" applyFill="1" applyBorder="1" applyAlignment="1" applyProtection="1">
      <alignment horizontal="left" vertical="top" wrapText="1"/>
      <protection/>
    </xf>
    <xf numFmtId="1" fontId="17" fillId="37" borderId="10" xfId="39" applyNumberFormat="1" applyFont="1" applyFill="1" applyBorder="1" applyAlignment="1" applyProtection="1">
      <alignment vertical="top" wrapText="1"/>
      <protection/>
    </xf>
    <xf numFmtId="0" fontId="17" fillId="37" borderId="37" xfId="39" applyFont="1" applyFill="1" applyBorder="1" applyAlignment="1" applyProtection="1">
      <alignment horizontal="left" vertical="top" wrapText="1"/>
      <protection/>
    </xf>
    <xf numFmtId="0" fontId="17" fillId="37" borderId="29" xfId="39" applyFont="1" applyFill="1" applyBorder="1" applyAlignment="1" applyProtection="1">
      <alignment vertical="top" wrapText="1"/>
      <protection/>
    </xf>
    <xf numFmtId="0" fontId="17" fillId="37" borderId="38" xfId="39" applyFont="1" applyFill="1" applyBorder="1" applyAlignment="1" applyProtection="1">
      <alignment vertical="top" wrapText="1"/>
      <protection/>
    </xf>
    <xf numFmtId="49" fontId="17" fillId="37" borderId="36" xfId="39" applyNumberFormat="1" applyFont="1" applyFill="1" applyBorder="1" applyAlignment="1" applyProtection="1">
      <alignment vertical="center" wrapText="1"/>
      <protection/>
    </xf>
    <xf numFmtId="0" fontId="17" fillId="37" borderId="10" xfId="39" applyFont="1" applyFill="1" applyBorder="1" applyAlignment="1" applyProtection="1">
      <alignment vertical="top" wrapText="1"/>
      <protection/>
    </xf>
    <xf numFmtId="0" fontId="4" fillId="0" borderId="0" xfId="36" applyNumberFormat="1" applyFont="1" applyAlignment="1" applyProtection="1">
      <alignment horizontal="center" vertical="center" wrapText="1"/>
      <protection locked="0"/>
    </xf>
    <xf numFmtId="0" fontId="4" fillId="0" borderId="0" xfId="36" applyFont="1" applyProtection="1">
      <alignment/>
      <protection locked="0"/>
    </xf>
    <xf numFmtId="49" fontId="4" fillId="0" borderId="0" xfId="36" applyNumberFormat="1" applyFont="1" applyProtection="1">
      <alignment/>
      <protection locked="0"/>
    </xf>
    <xf numFmtId="0" fontId="10" fillId="0" borderId="0" xfId="42" applyFont="1" applyBorder="1" applyAlignment="1" applyProtection="1">
      <alignment horizontal="left" wrapText="1"/>
      <protection locked="0"/>
    </xf>
    <xf numFmtId="0" fontId="11" fillId="0" borderId="10" xfId="37" applyFont="1" applyBorder="1" applyAlignment="1" applyProtection="1">
      <alignment/>
      <protection/>
    </xf>
    <xf numFmtId="49" fontId="11" fillId="0" borderId="10" xfId="37" applyNumberFormat="1" applyFont="1" applyBorder="1" applyAlignment="1" applyProtection="1">
      <alignment horizontal="center" vertical="center"/>
      <protection/>
    </xf>
    <xf numFmtId="1" fontId="11" fillId="34" borderId="10" xfId="37" applyNumberFormat="1" applyFont="1" applyFill="1" applyBorder="1" applyAlignment="1" applyProtection="1">
      <alignment vertical="center"/>
      <protection locked="0"/>
    </xf>
    <xf numFmtId="1" fontId="11" fillId="34" borderId="10" xfId="37" applyNumberFormat="1" applyFont="1" applyFill="1" applyBorder="1" applyAlignment="1" applyProtection="1">
      <alignment horizontal="center" vertical="center"/>
      <protection locked="0"/>
    </xf>
    <xf numFmtId="0" fontId="10" fillId="0" borderId="0" xfId="35" applyFont="1" applyAlignment="1" applyProtection="1">
      <alignment horizontal="left" vertical="center" wrapText="1"/>
      <protection locked="0"/>
    </xf>
    <xf numFmtId="3" fontId="10" fillId="0" borderId="16" xfId="41" applyNumberFormat="1" applyFont="1" applyFill="1" applyBorder="1" applyAlignment="1" applyProtection="1">
      <alignment vertical="center"/>
      <protection/>
    </xf>
    <xf numFmtId="0" fontId="9" fillId="0" borderId="10" xfId="39" applyFont="1" applyBorder="1" applyAlignment="1" applyProtection="1">
      <alignment vertical="top"/>
      <protection locked="0"/>
    </xf>
    <xf numFmtId="0" fontId="7" fillId="0" borderId="10" xfId="39" applyFont="1" applyBorder="1" applyAlignment="1" applyProtection="1">
      <alignment horizontal="left" vertical="top" wrapText="1"/>
      <protection locked="0"/>
    </xf>
    <xf numFmtId="0" fontId="10" fillId="0" borderId="0" xfId="41" applyFont="1" applyBorder="1" applyAlignment="1" applyProtection="1">
      <alignment horizontal="centerContinuous" vertical="center" wrapText="1"/>
      <protection/>
    </xf>
    <xf numFmtId="0" fontId="11" fillId="0" borderId="0" xfId="41" applyFont="1" applyBorder="1" applyAlignment="1" applyProtection="1">
      <alignment horizontal="centerContinuous"/>
      <protection/>
    </xf>
    <xf numFmtId="0" fontId="11" fillId="0" borderId="35" xfId="41" applyFont="1" applyBorder="1" applyAlignment="1" applyProtection="1">
      <alignment horizontal="centerContinuous"/>
      <protection/>
    </xf>
    <xf numFmtId="0" fontId="11" fillId="0" borderId="0" xfId="41" applyFont="1" applyAlignment="1" applyProtection="1">
      <alignment horizontal="centerContinuous" wrapText="1"/>
      <protection/>
    </xf>
    <xf numFmtId="0" fontId="10" fillId="0" borderId="0" xfId="39" applyFont="1" applyBorder="1" applyAlignment="1" applyProtection="1">
      <alignment vertical="top" wrapText="1"/>
      <protection/>
    </xf>
    <xf numFmtId="0" fontId="10" fillId="0" borderId="0" xfId="40" applyFont="1" applyBorder="1" applyAlignment="1" applyProtection="1">
      <alignment horizontal="centerContinuous" vertical="center" wrapText="1"/>
      <protection/>
    </xf>
    <xf numFmtId="0" fontId="10" fillId="0" borderId="0" xfId="40" applyFont="1" applyFill="1" applyBorder="1" applyAlignment="1" applyProtection="1">
      <alignment horizontal="centerContinuous" vertical="center" wrapText="1"/>
      <protection/>
    </xf>
    <xf numFmtId="0" fontId="10" fillId="0" borderId="0" xfId="39" applyFont="1" applyBorder="1" applyAlignment="1" applyProtection="1">
      <alignment horizontal="left" vertical="top"/>
      <protection/>
    </xf>
    <xf numFmtId="0" fontId="10" fillId="0" borderId="0" xfId="39" applyFont="1" applyBorder="1" applyAlignment="1" applyProtection="1">
      <alignment vertical="top"/>
      <protection/>
    </xf>
    <xf numFmtId="0" fontId="10" fillId="0" borderId="0" xfId="39" applyFont="1" applyFill="1" applyBorder="1" applyAlignment="1" applyProtection="1">
      <alignment vertical="top" wrapText="1"/>
      <protection/>
    </xf>
    <xf numFmtId="0" fontId="10" fillId="0" borderId="0" xfId="40" applyFont="1" applyFill="1" applyBorder="1" applyAlignment="1" applyProtection="1">
      <alignment horizontal="right" vertical="center" wrapText="1"/>
      <protection/>
    </xf>
    <xf numFmtId="0" fontId="10" fillId="0" borderId="0" xfId="42" applyFont="1" applyAlignment="1" applyProtection="1">
      <alignment horizontal="centerContinuous" wrapText="1"/>
      <protection/>
    </xf>
    <xf numFmtId="49" fontId="10" fillId="0" borderId="0" xfId="42" applyNumberFormat="1" applyFont="1" applyAlignment="1" applyProtection="1">
      <alignment horizontal="center" wrapText="1"/>
      <protection/>
    </xf>
    <xf numFmtId="0" fontId="10" fillId="0" borderId="0" xfId="42" applyFont="1" applyAlignment="1" applyProtection="1">
      <alignment horizontal="centerContinuous"/>
      <protection/>
    </xf>
    <xf numFmtId="0" fontId="11" fillId="0" borderId="0" xfId="42" applyFont="1" applyProtection="1">
      <alignment/>
      <protection/>
    </xf>
    <xf numFmtId="0" fontId="9" fillId="0" borderId="0" xfId="42" applyFont="1" applyAlignment="1" applyProtection="1">
      <alignment horizontal="left"/>
      <protection/>
    </xf>
    <xf numFmtId="0" fontId="10" fillId="0" borderId="0" xfId="42" applyFont="1" applyBorder="1" applyAlignment="1" applyProtection="1">
      <alignment horizontal="left" vertical="top" wrapText="1"/>
      <protection/>
    </xf>
    <xf numFmtId="0" fontId="10" fillId="0" borderId="0" xfId="42" applyFont="1" applyProtection="1">
      <alignment/>
      <protection/>
    </xf>
    <xf numFmtId="0" fontId="10" fillId="0" borderId="0" xfId="40" applyFont="1" applyAlignment="1" applyProtection="1">
      <alignment horizontal="right" wrapText="1"/>
      <protection/>
    </xf>
    <xf numFmtId="0" fontId="10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center"/>
      <protection/>
    </xf>
    <xf numFmtId="0" fontId="5" fillId="0" borderId="0" xfId="37" applyFont="1" applyAlignment="1" applyProtection="1">
      <alignment horizontal="left"/>
      <protection/>
    </xf>
    <xf numFmtId="0" fontId="11" fillId="0" borderId="0" xfId="37" applyFont="1" applyBorder="1" applyAlignment="1" applyProtection="1">
      <alignment vertical="justify" wrapText="1"/>
      <protection/>
    </xf>
    <xf numFmtId="0" fontId="11" fillId="0" borderId="0" xfId="37" applyFont="1" applyBorder="1" applyAlignment="1" applyProtection="1">
      <alignment horizontal="center" vertical="justify" wrapText="1"/>
      <protection/>
    </xf>
    <xf numFmtId="0" fontId="11" fillId="0" borderId="0" xfId="37" applyFont="1" applyProtection="1">
      <alignment/>
      <protection/>
    </xf>
    <xf numFmtId="0" fontId="10" fillId="0" borderId="0" xfId="37" applyFont="1" applyBorder="1" applyAlignment="1" applyProtection="1">
      <alignment vertical="justify" wrapText="1"/>
      <protection/>
    </xf>
    <xf numFmtId="0" fontId="10" fillId="0" borderId="0" xfId="37" applyFont="1" applyAlignment="1" applyProtection="1">
      <alignment horizontal="left" vertical="center" wrapText="1"/>
      <protection/>
    </xf>
    <xf numFmtId="0" fontId="10" fillId="0" borderId="0" xfId="34" applyFont="1" applyAlignment="1" applyProtection="1">
      <alignment horizontal="center" vertical="center"/>
      <protection/>
    </xf>
    <xf numFmtId="49" fontId="10" fillId="0" borderId="0" xfId="34" applyNumberFormat="1" applyFont="1" applyAlignment="1" applyProtection="1">
      <alignment horizontal="center" vertical="center"/>
      <protection/>
    </xf>
    <xf numFmtId="1" fontId="10" fillId="0" borderId="0" xfId="34" applyNumberFormat="1" applyFont="1" applyAlignment="1" applyProtection="1">
      <alignment horizontal="center" vertical="center"/>
      <protection/>
    </xf>
    <xf numFmtId="0" fontId="10" fillId="0" borderId="0" xfId="37" applyFont="1" applyAlignment="1" applyProtection="1">
      <alignment horizontal="left" vertical="justify"/>
      <protection/>
    </xf>
    <xf numFmtId="1" fontId="10" fillId="0" borderId="0" xfId="37" applyNumberFormat="1" applyFont="1" applyBorder="1" applyAlignment="1" applyProtection="1">
      <alignment vertical="justify" wrapText="1"/>
      <protection/>
    </xf>
    <xf numFmtId="0" fontId="10" fillId="0" borderId="0" xfId="34" applyFont="1" applyAlignment="1" applyProtection="1">
      <alignment horizontal="left" vertical="center" wrapText="1"/>
      <protection/>
    </xf>
    <xf numFmtId="49" fontId="10" fillId="0" borderId="0" xfId="34" applyNumberFormat="1" applyFont="1" applyAlignment="1" applyProtection="1">
      <alignment horizontal="left" vertical="center" wrapText="1"/>
      <protection/>
    </xf>
    <xf numFmtId="1" fontId="11" fillId="0" borderId="0" xfId="34" applyNumberFormat="1" applyFont="1" applyAlignment="1" applyProtection="1">
      <alignment horizontal="left" vertical="center" wrapText="1"/>
      <protection/>
    </xf>
    <xf numFmtId="0" fontId="10" fillId="0" borderId="0" xfId="34" applyFont="1" applyProtection="1">
      <alignment/>
      <protection/>
    </xf>
    <xf numFmtId="0" fontId="10" fillId="0" borderId="0" xfId="37" applyFont="1" applyAlignment="1" applyProtection="1">
      <alignment vertical="justify"/>
      <protection/>
    </xf>
    <xf numFmtId="0" fontId="9" fillId="0" borderId="0" xfId="37" applyFont="1" applyAlignment="1" applyProtection="1">
      <alignment horizontal="left"/>
      <protection/>
    </xf>
    <xf numFmtId="0" fontId="10" fillId="0" borderId="0" xfId="37" applyFont="1" applyBorder="1" applyAlignment="1" applyProtection="1">
      <alignment vertical="justify"/>
      <protection/>
    </xf>
    <xf numFmtId="49" fontId="10" fillId="0" borderId="0" xfId="37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39" applyNumberFormat="1" applyFont="1" applyBorder="1" applyAlignment="1" applyProtection="1">
      <alignment horizontal="left" vertical="top" wrapText="1"/>
      <protection locked="0"/>
    </xf>
    <xf numFmtId="192" fontId="10" fillId="0" borderId="0" xfId="39" applyNumberFormat="1" applyFont="1" applyBorder="1" applyAlignment="1" applyProtection="1">
      <alignment horizontal="left" vertical="top"/>
      <protection/>
    </xf>
    <xf numFmtId="0" fontId="5" fillId="0" borderId="0" xfId="36" applyFont="1" applyAlignment="1">
      <alignment horizontal="left" vertical="center" wrapText="1"/>
      <protection/>
    </xf>
    <xf numFmtId="49" fontId="5" fillId="0" borderId="0" xfId="36" applyNumberFormat="1" applyFont="1" applyAlignment="1">
      <alignment horizontal="left" vertical="center" wrapText="1"/>
      <protection/>
    </xf>
    <xf numFmtId="0" fontId="5" fillId="0" borderId="0" xfId="38" applyFont="1">
      <alignment/>
      <protection/>
    </xf>
    <xf numFmtId="0" fontId="5" fillId="0" borderId="0" xfId="37" applyNumberFormat="1" applyFont="1" applyAlignment="1">
      <alignment horizontal="center"/>
      <protection/>
    </xf>
    <xf numFmtId="0" fontId="5" fillId="0" borderId="0" xfId="37" applyFont="1" applyAlignment="1" applyProtection="1">
      <alignment horizontal="center"/>
      <protection locked="0"/>
    </xf>
    <xf numFmtId="0" fontId="5" fillId="0" borderId="0" xfId="37" applyFont="1" applyAlignment="1">
      <alignment horizontal="center"/>
      <protection/>
    </xf>
    <xf numFmtId="0" fontId="5" fillId="0" borderId="0" xfId="38" applyFont="1" applyAlignment="1">
      <alignment/>
      <protection/>
    </xf>
    <xf numFmtId="0" fontId="4" fillId="0" borderId="0" xfId="38" applyFont="1" applyBorder="1">
      <alignment/>
      <protection/>
    </xf>
    <xf numFmtId="0" fontId="4" fillId="0" borderId="0" xfId="38" applyFont="1">
      <alignment/>
      <protection/>
    </xf>
    <xf numFmtId="0" fontId="5" fillId="0" borderId="0" xfId="38" applyFont="1" applyProtection="1">
      <alignment/>
      <protection/>
    </xf>
    <xf numFmtId="0" fontId="5" fillId="0" borderId="0" xfId="36" applyFont="1">
      <alignment/>
      <protection/>
    </xf>
    <xf numFmtId="49" fontId="5" fillId="0" borderId="0" xfId="36" applyNumberFormat="1" applyFont="1">
      <alignment/>
      <protection/>
    </xf>
    <xf numFmtId="49" fontId="5" fillId="0" borderId="0" xfId="38" applyNumberFormat="1" applyFont="1">
      <alignment/>
      <protection/>
    </xf>
    <xf numFmtId="0" fontId="10" fillId="0" borderId="0" xfId="38" applyFont="1" applyBorder="1" applyProtection="1">
      <alignment/>
      <protection/>
    </xf>
    <xf numFmtId="0" fontId="11" fillId="0" borderId="0" xfId="38" applyFont="1" applyBorder="1" applyProtection="1">
      <alignment/>
      <protection/>
    </xf>
    <xf numFmtId="1" fontId="11" fillId="0" borderId="0" xfId="38" applyNumberFormat="1" applyFont="1" applyBorder="1" applyProtection="1">
      <alignment/>
      <protection/>
    </xf>
    <xf numFmtId="1" fontId="11" fillId="0" borderId="0" xfId="38" applyNumberFormat="1" applyFont="1" applyProtection="1">
      <alignment/>
      <protection locked="0"/>
    </xf>
    <xf numFmtId="49" fontId="11" fillId="0" borderId="0" xfId="38" applyNumberFormat="1" applyFont="1" applyProtection="1">
      <alignment/>
      <protection/>
    </xf>
    <xf numFmtId="1" fontId="11" fillId="0" borderId="0" xfId="38" applyNumberFormat="1" applyFont="1" applyProtection="1">
      <alignment/>
      <protection/>
    </xf>
    <xf numFmtId="0" fontId="9" fillId="0" borderId="0" xfId="39" applyFont="1" applyAlignment="1" applyProtection="1">
      <alignment vertical="top"/>
      <protection/>
    </xf>
    <xf numFmtId="0" fontId="9" fillId="0" borderId="0" xfId="39" applyFont="1" applyAlignment="1" applyProtection="1">
      <alignment vertical="top" wrapText="1"/>
      <protection/>
    </xf>
    <xf numFmtId="0" fontId="10" fillId="0" borderId="0" xfId="38" applyFont="1" applyAlignment="1">
      <alignment horizontal="center"/>
      <protection/>
    </xf>
    <xf numFmtId="0" fontId="11" fillId="0" borderId="0" xfId="38" applyFont="1" applyAlignment="1" applyProtection="1">
      <alignment/>
      <protection/>
    </xf>
    <xf numFmtId="0" fontId="11" fillId="0" borderId="0" xfId="38" applyFont="1" applyAlignment="1">
      <alignment/>
      <protection/>
    </xf>
    <xf numFmtId="0" fontId="11" fillId="0" borderId="0" xfId="38" applyFont="1" applyAlignment="1" applyProtection="1">
      <alignment/>
      <protection locked="0"/>
    </xf>
    <xf numFmtId="0" fontId="10" fillId="0" borderId="0" xfId="42" applyFont="1">
      <alignment/>
      <protection/>
    </xf>
    <xf numFmtId="0" fontId="10" fillId="0" borderId="0" xfId="42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42" applyFont="1" applyAlignment="1" applyProtection="1">
      <alignment wrapText="1"/>
      <protection locked="0"/>
    </xf>
    <xf numFmtId="49" fontId="11" fillId="0" borderId="0" xfId="42" applyNumberFormat="1" applyFont="1" applyAlignment="1" applyProtection="1">
      <alignment horizontal="center" wrapText="1"/>
      <protection locked="0"/>
    </xf>
    <xf numFmtId="0" fontId="11" fillId="0" borderId="0" xfId="42" applyFont="1" applyProtection="1">
      <alignment/>
      <protection locked="0"/>
    </xf>
    <xf numFmtId="0" fontId="11" fillId="0" borderId="0" xfId="42" applyFont="1" applyAlignment="1">
      <alignment wrapText="1"/>
      <protection/>
    </xf>
    <xf numFmtId="49" fontId="11" fillId="0" borderId="0" xfId="42" applyNumberFormat="1" applyFont="1" applyAlignment="1">
      <alignment horizontal="center" wrapText="1"/>
      <protection/>
    </xf>
    <xf numFmtId="0" fontId="9" fillId="0" borderId="0" xfId="39" applyFont="1" applyFill="1" applyAlignment="1" applyProtection="1">
      <alignment vertical="top"/>
      <protection/>
    </xf>
    <xf numFmtId="0" fontId="9" fillId="0" borderId="0" xfId="39" applyFont="1" applyFill="1" applyAlignment="1" applyProtection="1">
      <alignment horizontal="right" vertical="top" wrapText="1"/>
      <protection/>
    </xf>
    <xf numFmtId="0" fontId="11" fillId="0" borderId="0" xfId="40" applyFont="1" applyFill="1" applyAlignment="1" applyProtection="1">
      <alignment wrapText="1"/>
      <protection/>
    </xf>
    <xf numFmtId="0" fontId="11" fillId="0" borderId="0" xfId="41" applyFont="1" applyProtection="1">
      <alignment/>
      <protection/>
    </xf>
    <xf numFmtId="0" fontId="11" fillId="0" borderId="0" xfId="41" applyFont="1">
      <alignment/>
      <protection/>
    </xf>
    <xf numFmtId="0" fontId="5" fillId="0" borderId="0" xfId="41" applyFont="1" applyAlignment="1" applyProtection="1">
      <alignment horizontal="left" wrapText="1"/>
      <protection/>
    </xf>
    <xf numFmtId="0" fontId="10" fillId="0" borderId="0" xfId="41" applyFont="1" applyAlignment="1" applyProtection="1">
      <alignment horizontal="right"/>
      <protection/>
    </xf>
    <xf numFmtId="0" fontId="11" fillId="0" borderId="10" xfId="41" applyFont="1" applyBorder="1" applyProtection="1">
      <alignment/>
      <protection/>
    </xf>
    <xf numFmtId="49" fontId="11" fillId="0" borderId="10" xfId="41" applyNumberFormat="1" applyFont="1" applyBorder="1" applyAlignment="1" applyProtection="1">
      <alignment horizontal="center" wrapText="1"/>
      <protection/>
    </xf>
    <xf numFmtId="1" fontId="11" fillId="34" borderId="10" xfId="41" applyNumberFormat="1" applyFont="1" applyFill="1" applyBorder="1" applyProtection="1">
      <alignment/>
      <protection locked="0"/>
    </xf>
    <xf numFmtId="49" fontId="12" fillId="0" borderId="10" xfId="41" applyNumberFormat="1" applyFont="1" applyBorder="1" applyAlignment="1" applyProtection="1">
      <alignment horizontal="center" wrapText="1"/>
      <protection/>
    </xf>
    <xf numFmtId="0" fontId="11" fillId="0" borderId="10" xfId="41" applyFont="1" applyBorder="1" applyAlignment="1" applyProtection="1">
      <alignment horizontal="center" wrapText="1"/>
      <protection/>
    </xf>
    <xf numFmtId="1" fontId="11" fillId="0" borderId="10" xfId="41" applyNumberFormat="1" applyFont="1" applyBorder="1" applyProtection="1">
      <alignment/>
      <protection/>
    </xf>
    <xf numFmtId="0" fontId="12" fillId="0" borderId="10" xfId="41" applyFont="1" applyBorder="1" applyAlignment="1" applyProtection="1">
      <alignment horizontal="center" wrapText="1"/>
      <protection/>
    </xf>
    <xf numFmtId="0" fontId="12" fillId="0" borderId="10" xfId="41" applyFont="1" applyBorder="1" applyAlignment="1" applyProtection="1">
      <alignment horizontal="left" vertical="center" wrapText="1"/>
      <protection/>
    </xf>
    <xf numFmtId="0" fontId="11" fillId="0" borderId="10" xfId="41" applyFont="1" applyBorder="1" applyAlignment="1" applyProtection="1">
      <alignment horizontal="centerContinuous" wrapText="1"/>
      <protection/>
    </xf>
    <xf numFmtId="49" fontId="10" fillId="0" borderId="10" xfId="41" applyNumberFormat="1" applyFont="1" applyBorder="1" applyAlignment="1" applyProtection="1">
      <alignment horizontal="centerContinuous" wrapText="1"/>
      <protection/>
    </xf>
    <xf numFmtId="3" fontId="11" fillId="0" borderId="10" xfId="41" applyNumberFormat="1" applyFont="1" applyFill="1" applyBorder="1" applyProtection="1">
      <alignment/>
      <protection/>
    </xf>
    <xf numFmtId="0" fontId="11" fillId="0" borderId="0" xfId="41" applyFont="1" applyBorder="1" applyAlignment="1" applyProtection="1">
      <alignment wrapText="1"/>
      <protection locked="0"/>
    </xf>
    <xf numFmtId="0" fontId="19" fillId="0" borderId="0" xfId="41" applyFont="1" applyBorder="1" applyAlignment="1">
      <alignment vertical="center" wrapText="1"/>
      <protection/>
    </xf>
    <xf numFmtId="0" fontId="19" fillId="0" borderId="0" xfId="41" applyFont="1" applyBorder="1" applyAlignment="1" applyProtection="1">
      <alignment vertical="center" wrapText="1"/>
      <protection locked="0"/>
    </xf>
    <xf numFmtId="1" fontId="11" fillId="0" borderId="0" xfId="41" applyNumberFormat="1" applyFont="1" applyProtection="1">
      <alignment/>
      <protection locked="0"/>
    </xf>
    <xf numFmtId="0" fontId="11" fillId="0" borderId="0" xfId="41" applyFont="1" applyBorder="1" applyAlignment="1">
      <alignment wrapText="1"/>
      <protection/>
    </xf>
    <xf numFmtId="1" fontId="11" fillId="0" borderId="0" xfId="41" applyNumberFormat="1" applyFont="1" applyBorder="1">
      <alignment/>
      <protection/>
    </xf>
    <xf numFmtId="1" fontId="11" fillId="0" borderId="0" xfId="41" applyNumberFormat="1" applyFont="1">
      <alignment/>
      <protection/>
    </xf>
    <xf numFmtId="0" fontId="11" fillId="0" borderId="0" xfId="41" applyFont="1" applyBorder="1">
      <alignment/>
      <protection/>
    </xf>
    <xf numFmtId="0" fontId="11" fillId="0" borderId="0" xfId="41" applyFont="1" applyAlignment="1">
      <alignment wrapText="1"/>
      <protection/>
    </xf>
    <xf numFmtId="0" fontId="9" fillId="0" borderId="0" xfId="39" applyFont="1" applyAlignment="1" applyProtection="1">
      <alignment horizontal="right" vertical="top" wrapText="1"/>
      <protection locked="0"/>
    </xf>
    <xf numFmtId="0" fontId="9" fillId="0" borderId="0" xfId="39" applyFont="1" applyAlignment="1" applyProtection="1">
      <alignment horizontal="right" vertical="top"/>
      <protection locked="0"/>
    </xf>
    <xf numFmtId="49" fontId="20" fillId="0" borderId="10" xfId="41" applyNumberFormat="1" applyFont="1" applyBorder="1" applyAlignment="1" applyProtection="1">
      <alignment horizontal="centerContinuous" wrapText="1"/>
      <protection/>
    </xf>
    <xf numFmtId="1" fontId="11" fillId="35" borderId="10" xfId="37" applyNumberFormat="1" applyFont="1" applyFill="1" applyBorder="1" applyAlignment="1" applyProtection="1">
      <alignment vertical="center" wrapText="1"/>
      <protection locked="0"/>
    </xf>
    <xf numFmtId="0" fontId="21" fillId="0" borderId="0" xfId="38" applyFont="1" applyProtection="1">
      <alignment/>
      <protection/>
    </xf>
    <xf numFmtId="0" fontId="21" fillId="0" borderId="0" xfId="38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3" fontId="11" fillId="0" borderId="10" xfId="42" applyNumberFormat="1" applyFont="1" applyFill="1" applyBorder="1" applyAlignment="1" applyProtection="1">
      <alignment vertical="center"/>
      <protection locked="0"/>
    </xf>
    <xf numFmtId="1" fontId="9" fillId="0" borderId="0" xfId="39" applyNumberFormat="1" applyFont="1" applyAlignment="1" applyProtection="1">
      <alignment vertical="top" wrapText="1"/>
      <protection locked="0"/>
    </xf>
    <xf numFmtId="14" fontId="10" fillId="0" borderId="0" xfId="37" applyNumberFormat="1" applyFont="1" applyProtection="1">
      <alignment/>
      <protection locked="0"/>
    </xf>
    <xf numFmtId="0" fontId="7" fillId="0" borderId="0" xfId="39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39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39" applyFont="1" applyBorder="1" applyAlignment="1" applyProtection="1">
      <alignment horizontal="left" vertical="top" wrapText="1"/>
      <protection locked="0"/>
    </xf>
    <xf numFmtId="0" fontId="9" fillId="0" borderId="0" xfId="39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41" applyNumberFormat="1" applyFont="1" applyBorder="1" applyAlignment="1" applyProtection="1">
      <alignment horizontal="left"/>
      <protection locked="0"/>
    </xf>
    <xf numFmtId="0" fontId="10" fillId="0" borderId="0" xfId="39" applyFont="1" applyBorder="1" applyAlignment="1" applyProtection="1">
      <alignment horizontal="left" vertical="top" wrapText="1"/>
      <protection/>
    </xf>
    <xf numFmtId="191" fontId="11" fillId="0" borderId="32" xfId="39" applyNumberFormat="1" applyFont="1" applyBorder="1" applyAlignment="1" applyProtection="1">
      <alignment horizontal="left" vertical="top" wrapText="1"/>
      <protection/>
    </xf>
    <xf numFmtId="0" fontId="5" fillId="0" borderId="0" xfId="41" applyFont="1" applyAlignment="1" applyProtection="1">
      <alignment horizontal="left" wrapText="1"/>
      <protection/>
    </xf>
    <xf numFmtId="0" fontId="10" fillId="0" borderId="0" xfId="41" applyFont="1" applyBorder="1" applyAlignment="1" applyProtection="1">
      <alignment horizontal="left" wrapText="1"/>
      <protection/>
    </xf>
    <xf numFmtId="0" fontId="11" fillId="0" borderId="0" xfId="40" applyFont="1" applyFill="1" applyAlignment="1" applyProtection="1">
      <alignment horizontal="center" wrapText="1"/>
      <protection locked="0"/>
    </xf>
    <xf numFmtId="0" fontId="10" fillId="0" borderId="0" xfId="42" applyFont="1" applyAlignment="1">
      <alignment horizontal="center" wrapText="1"/>
      <protection/>
    </xf>
    <xf numFmtId="0" fontId="10" fillId="0" borderId="0" xfId="42" applyFont="1" applyBorder="1" applyAlignment="1" applyProtection="1">
      <alignment horizontal="left"/>
      <protection locked="0"/>
    </xf>
    <xf numFmtId="0" fontId="10" fillId="0" borderId="0" xfId="39" applyNumberFormat="1" applyFont="1" applyBorder="1" applyAlignment="1" applyProtection="1">
      <alignment horizontal="left" vertical="top" wrapText="1"/>
      <protection/>
    </xf>
    <xf numFmtId="0" fontId="10" fillId="0" borderId="0" xfId="42" applyFont="1" applyBorder="1" applyAlignment="1" applyProtection="1">
      <alignment horizontal="left" vertical="center" wrapText="1"/>
      <protection locked="0"/>
    </xf>
    <xf numFmtId="0" fontId="9" fillId="0" borderId="0" xfId="42" applyFont="1" applyAlignment="1" applyProtection="1">
      <alignment horizontal="left"/>
      <protection/>
    </xf>
    <xf numFmtId="0" fontId="9" fillId="0" borderId="0" xfId="42" applyFont="1" applyAlignment="1" applyProtection="1">
      <alignment horizontal="right"/>
      <protection/>
    </xf>
    <xf numFmtId="192" fontId="10" fillId="0" borderId="32" xfId="39" applyNumberFormat="1" applyFont="1" applyBorder="1" applyAlignment="1" applyProtection="1">
      <alignment horizontal="left" vertical="top" wrapText="1"/>
      <protection/>
    </xf>
    <xf numFmtId="0" fontId="4" fillId="0" borderId="0" xfId="37" applyFont="1" applyAlignment="1" applyProtection="1">
      <alignment horizontal="left"/>
      <protection/>
    </xf>
    <xf numFmtId="0" fontId="11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left"/>
      <protection/>
    </xf>
    <xf numFmtId="192" fontId="10" fillId="0" borderId="0" xfId="37" applyNumberFormat="1" applyFont="1" applyBorder="1" applyAlignment="1" applyProtection="1">
      <alignment horizontal="left" vertical="justify" wrapText="1"/>
      <protection/>
    </xf>
    <xf numFmtId="0" fontId="11" fillId="0" borderId="0" xfId="37" applyFont="1" applyBorder="1" applyAlignment="1" applyProtection="1">
      <alignment horizontal="right" vertical="justify" wrapText="1"/>
      <protection/>
    </xf>
    <xf numFmtId="0" fontId="10" fillId="0" borderId="18" xfId="37" applyFont="1" applyBorder="1" applyAlignment="1" applyProtection="1">
      <alignment horizontal="center" vertical="center" wrapText="1"/>
      <protection/>
    </xf>
    <xf numFmtId="0" fontId="10" fillId="0" borderId="24" xfId="37" applyFont="1" applyBorder="1" applyAlignment="1" applyProtection="1">
      <alignment horizontal="center" vertical="center" wrapText="1"/>
      <protection/>
    </xf>
    <xf numFmtId="0" fontId="10" fillId="0" borderId="23" xfId="37" applyFont="1" applyBorder="1" applyAlignment="1" applyProtection="1">
      <alignment horizontal="center" vertical="center" wrapText="1"/>
      <protection/>
    </xf>
    <xf numFmtId="0" fontId="10" fillId="0" borderId="25" xfId="37" applyFont="1" applyBorder="1" applyAlignment="1" applyProtection="1">
      <alignment horizontal="center" vertical="center" wrapText="1"/>
      <protection/>
    </xf>
    <xf numFmtId="49" fontId="10" fillId="0" borderId="13" xfId="37" applyNumberFormat="1" applyFont="1" applyBorder="1" applyAlignment="1" applyProtection="1">
      <alignment horizontal="center" vertical="center" wrapText="1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0" xfId="37" applyFont="1" applyAlignment="1" applyProtection="1">
      <alignment horizontal="center"/>
      <protection locked="0"/>
    </xf>
    <xf numFmtId="0" fontId="10" fillId="0" borderId="0" xfId="37" applyFont="1" applyAlignment="1" applyProtection="1">
      <alignment horizontal="left"/>
      <protection locked="0"/>
    </xf>
    <xf numFmtId="0" fontId="11" fillId="0" borderId="0" xfId="37" applyFont="1" applyAlignment="1" applyProtection="1">
      <alignment horizontal="left"/>
      <protection locked="0"/>
    </xf>
    <xf numFmtId="0" fontId="10" fillId="0" borderId="13" xfId="37" applyFont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 wrapText="1"/>
      <protection locked="0"/>
    </xf>
    <xf numFmtId="0" fontId="10" fillId="0" borderId="0" xfId="34" applyFont="1" applyBorder="1" applyAlignment="1" applyProtection="1">
      <alignment horizontal="left" vertical="center" wrapText="1"/>
      <protection locked="0"/>
    </xf>
    <xf numFmtId="49" fontId="11" fillId="0" borderId="0" xfId="34" applyNumberFormat="1" applyFont="1" applyBorder="1" applyAlignment="1" applyProtection="1">
      <alignment horizontal="left" vertical="center" wrapText="1"/>
      <protection/>
    </xf>
    <xf numFmtId="49" fontId="10" fillId="0" borderId="0" xfId="34" applyNumberFormat="1" applyFont="1" applyAlignment="1" applyProtection="1">
      <alignment horizontal="center" vertical="center" wrapText="1"/>
      <protection/>
    </xf>
    <xf numFmtId="192" fontId="10" fillId="0" borderId="0" xfId="37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37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37" applyNumberFormat="1" applyFont="1" applyAlignment="1" applyProtection="1">
      <alignment horizontal="left" vertical="justify"/>
      <protection/>
    </xf>
    <xf numFmtId="192" fontId="10" fillId="0" borderId="0" xfId="37" applyNumberFormat="1" applyFont="1" applyBorder="1" applyAlignment="1" applyProtection="1">
      <alignment horizontal="left" vertical="justify"/>
      <protection/>
    </xf>
    <xf numFmtId="1" fontId="10" fillId="0" borderId="0" xfId="35" applyNumberFormat="1" applyFont="1" applyAlignment="1" applyProtection="1">
      <alignment horizontal="center" vertical="center" wrapText="1"/>
      <protection locked="0"/>
    </xf>
    <xf numFmtId="49" fontId="10" fillId="0" borderId="0" xfId="35" applyNumberFormat="1" applyFont="1" applyAlignment="1" applyProtection="1">
      <alignment horizontal="center" vertical="center" wrapText="1"/>
      <protection locked="0"/>
    </xf>
    <xf numFmtId="0" fontId="9" fillId="0" borderId="0" xfId="39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37" applyFont="1" applyAlignment="1" applyProtection="1">
      <alignment horizontal="right"/>
      <protection/>
    </xf>
    <xf numFmtId="0" fontId="4" fillId="0" borderId="0" xfId="36" applyNumberFormat="1" applyFont="1" applyAlignment="1" applyProtection="1">
      <alignment horizontal="left" vertical="center" wrapText="1"/>
      <protection locked="0"/>
    </xf>
    <xf numFmtId="192" fontId="4" fillId="0" borderId="0" xfId="37" applyNumberFormat="1" applyFont="1" applyAlignment="1" applyProtection="1">
      <alignment horizontal="left" vertical="justify"/>
      <protection locked="0"/>
    </xf>
    <xf numFmtId="0" fontId="4" fillId="0" borderId="0" xfId="36" applyFont="1" applyAlignment="1" applyProtection="1">
      <alignment horizontal="left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Followed Hyperlink" xfId="68"/>
    <cellStyle name="Percent" xfId="69"/>
    <cellStyle name="Свързана клетка" xfId="70"/>
    <cellStyle name="Сума" xfId="71"/>
    <cellStyle name="Hyperlink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R186"/>
  <sheetViews>
    <sheetView tabSelected="1" workbookViewId="0" topLeftCell="A1">
      <selection activeCell="A1" sqref="A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8" t="s">
        <v>1</v>
      </c>
      <c r="B3" s="579"/>
      <c r="C3" s="579"/>
      <c r="D3" s="579"/>
      <c r="E3" s="462" t="s">
        <v>863</v>
      </c>
      <c r="F3" s="217" t="s">
        <v>2</v>
      </c>
      <c r="G3" s="172"/>
      <c r="H3" s="461"/>
    </row>
    <row r="4" spans="1:8" ht="15">
      <c r="A4" s="578" t="s">
        <v>859</v>
      </c>
      <c r="B4" s="584"/>
      <c r="C4" s="584"/>
      <c r="D4" s="584"/>
      <c r="E4" s="504" t="s">
        <v>862</v>
      </c>
      <c r="F4" s="580" t="s">
        <v>3</v>
      </c>
      <c r="G4" s="581"/>
      <c r="H4" s="461" t="s">
        <v>858</v>
      </c>
    </row>
    <row r="5" spans="1:8" ht="15">
      <c r="A5" s="578" t="s">
        <v>4</v>
      </c>
      <c r="B5" s="579"/>
      <c r="C5" s="579"/>
      <c r="D5" s="579"/>
      <c r="E5" s="505" t="s">
        <v>864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6289</v>
      </c>
      <c r="D11" s="151">
        <v>6289</v>
      </c>
      <c r="E11" s="237" t="s">
        <v>21</v>
      </c>
      <c r="F11" s="242" t="s">
        <v>22</v>
      </c>
      <c r="G11" s="152">
        <v>13037</v>
      </c>
      <c r="H11" s="152">
        <v>13037</v>
      </c>
    </row>
    <row r="12" spans="1:8" ht="15">
      <c r="A12" s="235" t="s">
        <v>23</v>
      </c>
      <c r="B12" s="241" t="s">
        <v>24</v>
      </c>
      <c r="C12" s="151">
        <v>26689</v>
      </c>
      <c r="D12" s="151">
        <v>24756</v>
      </c>
      <c r="E12" s="237" t="s">
        <v>25</v>
      </c>
      <c r="F12" s="242" t="s">
        <v>26</v>
      </c>
      <c r="G12" s="153">
        <v>11934</v>
      </c>
      <c r="H12" s="153">
        <v>11934</v>
      </c>
    </row>
    <row r="13" spans="1:8" ht="15">
      <c r="A13" s="235" t="s">
        <v>27</v>
      </c>
      <c r="B13" s="241" t="s">
        <v>28</v>
      </c>
      <c r="C13" s="151">
        <v>4978</v>
      </c>
      <c r="D13" s="151">
        <v>5566</v>
      </c>
      <c r="E13" s="237" t="s">
        <v>29</v>
      </c>
      <c r="F13" s="242" t="s">
        <v>30</v>
      </c>
      <c r="G13" s="153">
        <v>1103</v>
      </c>
      <c r="H13" s="153">
        <v>1103</v>
      </c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5969</v>
      </c>
      <c r="D15" s="151">
        <v>6381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7979</v>
      </c>
      <c r="D17" s="151">
        <v>7940</v>
      </c>
      <c r="E17" s="243" t="s">
        <v>45</v>
      </c>
      <c r="F17" s="245" t="s">
        <v>46</v>
      </c>
      <c r="G17" s="154">
        <f>G11+G14+G15+G16</f>
        <v>13037</v>
      </c>
      <c r="H17" s="154">
        <f>H11+H14+H15+H16</f>
        <v>13037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1537</v>
      </c>
      <c r="D18" s="151">
        <v>1696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53441</v>
      </c>
      <c r="D19" s="155">
        <f>SUM(D11:D18)</f>
        <v>52628</v>
      </c>
      <c r="E19" s="237" t="s">
        <v>52</v>
      </c>
      <c r="F19" s="242" t="s">
        <v>53</v>
      </c>
      <c r="G19" s="152">
        <v>36262</v>
      </c>
      <c r="H19" s="152">
        <v>36262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203</v>
      </c>
      <c r="D20" s="151">
        <v>534</v>
      </c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39190</v>
      </c>
      <c r="H21" s="156">
        <f>SUM(H22:H24)</f>
        <v>39190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38090</v>
      </c>
      <c r="H22" s="152">
        <v>38090</v>
      </c>
    </row>
    <row r="23" spans="1:13" ht="15">
      <c r="A23" s="235" t="s">
        <v>65</v>
      </c>
      <c r="B23" s="241" t="s">
        <v>66</v>
      </c>
      <c r="C23" s="151">
        <v>624</v>
      </c>
      <c r="D23" s="151">
        <v>656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61</v>
      </c>
      <c r="D24" s="151">
        <v>75</v>
      </c>
      <c r="E24" s="237" t="s">
        <v>71</v>
      </c>
      <c r="F24" s="242" t="s">
        <v>72</v>
      </c>
      <c r="G24" s="152">
        <v>1100</v>
      </c>
      <c r="H24" s="152">
        <v>1100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75452</v>
      </c>
      <c r="H25" s="154">
        <f>H19+H20+H21</f>
        <v>75452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685</v>
      </c>
      <c r="D27" s="155">
        <f>SUM(D23:D26)</f>
        <v>731</v>
      </c>
      <c r="E27" s="253" t="s">
        <v>82</v>
      </c>
      <c r="F27" s="242" t="s">
        <v>83</v>
      </c>
      <c r="G27" s="154">
        <f>SUM(G28:G30)</f>
        <v>12316</v>
      </c>
      <c r="H27" s="154">
        <f>SUM(H28:H30)</f>
        <v>17289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12316</v>
      </c>
      <c r="H28" s="152">
        <v>17289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/>
      <c r="M29" s="157"/>
    </row>
    <row r="30" spans="1:8" ht="15">
      <c r="A30" s="235" t="s">
        <v>89</v>
      </c>
      <c r="B30" s="241" t="s">
        <v>90</v>
      </c>
      <c r="C30" s="151">
        <v>2113</v>
      </c>
      <c r="D30" s="151">
        <v>2113</v>
      </c>
      <c r="E30" s="237" t="s">
        <v>91</v>
      </c>
      <c r="F30" s="242" t="s">
        <v>92</v>
      </c>
      <c r="G30" s="158">
        <v>0</v>
      </c>
      <c r="H30" s="158">
        <v>0</v>
      </c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2113</v>
      </c>
      <c r="D32" s="155">
        <f>D30+D31</f>
        <v>2113</v>
      </c>
      <c r="E32" s="243" t="s">
        <v>99</v>
      </c>
      <c r="F32" s="242" t="s">
        <v>100</v>
      </c>
      <c r="G32" s="316">
        <v>-4620</v>
      </c>
      <c r="H32" s="316">
        <v>-4973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7696</v>
      </c>
      <c r="H33" s="154">
        <f>H27+H31+H32</f>
        <v>12316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104</v>
      </c>
      <c r="C34" s="155">
        <f>SUM(C35:C38)</f>
        <v>4</v>
      </c>
      <c r="D34" s="155">
        <f>SUM(D35:D38)</f>
        <v>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96185</v>
      </c>
      <c r="H36" s="154">
        <f>H25+H17+H33</f>
        <v>100805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4</v>
      </c>
      <c r="D37" s="151">
        <v>4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2635</v>
      </c>
      <c r="D39" s="159">
        <f>D40+D41+D43</f>
        <v>1890</v>
      </c>
      <c r="E39" s="445" t="s">
        <v>117</v>
      </c>
      <c r="F39" s="261" t="s">
        <v>118</v>
      </c>
      <c r="G39" s="158">
        <v>2318</v>
      </c>
      <c r="H39" s="158">
        <v>2110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>
        <v>2635</v>
      </c>
      <c r="D43" s="151">
        <v>1890</v>
      </c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v>26152</v>
      </c>
      <c r="H44" s="152">
        <v>13633</v>
      </c>
    </row>
    <row r="45" spans="1:15" ht="15">
      <c r="A45" s="235" t="s">
        <v>135</v>
      </c>
      <c r="B45" s="249" t="s">
        <v>136</v>
      </c>
      <c r="C45" s="155">
        <f>C34+C39+C44</f>
        <v>2639</v>
      </c>
      <c r="D45" s="155">
        <f>D34+D39+D44</f>
        <v>1894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>
        <v>1013</v>
      </c>
      <c r="D48" s="151">
        <v>1087</v>
      </c>
      <c r="E48" s="237" t="s">
        <v>148</v>
      </c>
      <c r="F48" s="242" t="s">
        <v>149</v>
      </c>
      <c r="G48" s="152">
        <v>16520</v>
      </c>
      <c r="H48" s="152">
        <v>16730</v>
      </c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42672</v>
      </c>
      <c r="H49" s="154">
        <f>SUM(H43:H48)</f>
        <v>30363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27290</v>
      </c>
      <c r="D50" s="151">
        <v>30738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28303</v>
      </c>
      <c r="D51" s="155">
        <f>SUM(D47:D50)</f>
        <v>31825</v>
      </c>
      <c r="E51" s="251" t="s">
        <v>156</v>
      </c>
      <c r="F51" s="245" t="s">
        <v>157</v>
      </c>
      <c r="G51" s="152">
        <v>108</v>
      </c>
      <c r="H51" s="152">
        <v>108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69</v>
      </c>
      <c r="H53" s="152">
        <v>69</v>
      </c>
    </row>
    <row r="54" spans="1:8" ht="15">
      <c r="A54" s="235" t="s">
        <v>165</v>
      </c>
      <c r="B54" s="249" t="s">
        <v>166</v>
      </c>
      <c r="C54" s="151">
        <v>2626</v>
      </c>
      <c r="D54" s="151">
        <v>2626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90010</v>
      </c>
      <c r="D55" s="155">
        <f>D19+D20+D21+D27+D32+D45+D51+D53+D54</f>
        <v>92351</v>
      </c>
      <c r="E55" s="237" t="s">
        <v>171</v>
      </c>
      <c r="F55" s="261" t="s">
        <v>172</v>
      </c>
      <c r="G55" s="154">
        <f>G49+G51+G52+G53+G54</f>
        <v>42849</v>
      </c>
      <c r="H55" s="154">
        <f>H49+H51+H52+H53+H54</f>
        <v>30540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5902</v>
      </c>
      <c r="D58" s="151">
        <v>4262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>
        <v>68141</v>
      </c>
      <c r="H59" s="152">
        <v>60557</v>
      </c>
      <c r="M59" s="157"/>
    </row>
    <row r="60" spans="1:8" ht="15">
      <c r="A60" s="235" t="s">
        <v>182</v>
      </c>
      <c r="B60" s="241" t="s">
        <v>183</v>
      </c>
      <c r="C60" s="151">
        <v>12</v>
      </c>
      <c r="D60" s="151">
        <v>21</v>
      </c>
      <c r="E60" s="237" t="s">
        <v>184</v>
      </c>
      <c r="F60" s="242" t="s">
        <v>185</v>
      </c>
      <c r="G60" s="152">
        <v>964</v>
      </c>
      <c r="H60" s="152">
        <v>1011</v>
      </c>
    </row>
    <row r="61" spans="1:18" ht="15">
      <c r="A61" s="235" t="s">
        <v>186</v>
      </c>
      <c r="B61" s="244" t="s">
        <v>187</v>
      </c>
      <c r="C61" s="151">
        <v>738</v>
      </c>
      <c r="D61" s="151">
        <v>391</v>
      </c>
      <c r="E61" s="243" t="s">
        <v>188</v>
      </c>
      <c r="F61" s="272" t="s">
        <v>189</v>
      </c>
      <c r="G61" s="154">
        <f>SUM(G62:G68)</f>
        <v>30556</v>
      </c>
      <c r="H61" s="154">
        <f>SUM(H62:H68)</f>
        <v>47730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>
        <v>0</v>
      </c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>
        <v>5725</v>
      </c>
      <c r="H63" s="152">
        <v>10557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6652</v>
      </c>
      <c r="D64" s="155">
        <f>SUM(D58:D63)</f>
        <v>4674</v>
      </c>
      <c r="E64" s="237" t="s">
        <v>199</v>
      </c>
      <c r="F64" s="242" t="s">
        <v>200</v>
      </c>
      <c r="G64" s="152">
        <v>17119</v>
      </c>
      <c r="H64" s="152">
        <v>28871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5991</v>
      </c>
      <c r="H65" s="152">
        <v>5204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1034</v>
      </c>
      <c r="H66" s="152">
        <v>945</v>
      </c>
    </row>
    <row r="67" spans="1:8" ht="15">
      <c r="A67" s="235" t="s">
        <v>206</v>
      </c>
      <c r="B67" s="241" t="s">
        <v>207</v>
      </c>
      <c r="C67" s="151">
        <v>1</v>
      </c>
      <c r="D67" s="151">
        <v>1</v>
      </c>
      <c r="E67" s="237" t="s">
        <v>208</v>
      </c>
      <c r="F67" s="242" t="s">
        <v>209</v>
      </c>
      <c r="G67" s="152">
        <v>455</v>
      </c>
      <c r="H67" s="152">
        <v>356</v>
      </c>
    </row>
    <row r="68" spans="1:8" ht="15">
      <c r="A68" s="235" t="s">
        <v>210</v>
      </c>
      <c r="B68" s="241" t="s">
        <v>211</v>
      </c>
      <c r="C68" s="151">
        <v>64972</v>
      </c>
      <c r="D68" s="151">
        <v>58617</v>
      </c>
      <c r="E68" s="237" t="s">
        <v>212</v>
      </c>
      <c r="F68" s="242" t="s">
        <v>213</v>
      </c>
      <c r="G68" s="152">
        <v>232</v>
      </c>
      <c r="H68" s="152">
        <v>1797</v>
      </c>
    </row>
    <row r="69" spans="1:8" ht="15">
      <c r="A69" s="235" t="s">
        <v>214</v>
      </c>
      <c r="B69" s="241" t="s">
        <v>215</v>
      </c>
      <c r="C69" s="151">
        <v>11177</v>
      </c>
      <c r="D69" s="151">
        <v>9268</v>
      </c>
      <c r="E69" s="251" t="s">
        <v>77</v>
      </c>
      <c r="F69" s="242" t="s">
        <v>216</v>
      </c>
      <c r="G69" s="152">
        <v>4006</v>
      </c>
      <c r="H69" s="152">
        <v>4269</v>
      </c>
    </row>
    <row r="70" spans="1:8" ht="15">
      <c r="A70" s="235" t="s">
        <v>217</v>
      </c>
      <c r="B70" s="241" t="s">
        <v>218</v>
      </c>
      <c r="C70" s="151">
        <v>8945</v>
      </c>
      <c r="D70" s="151">
        <v>11590</v>
      </c>
      <c r="E70" s="237" t="s">
        <v>219</v>
      </c>
      <c r="F70" s="242" t="s">
        <v>220</v>
      </c>
      <c r="G70" s="152">
        <v>378</v>
      </c>
      <c r="H70" s="152">
        <v>378</v>
      </c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104045</v>
      </c>
      <c r="H71" s="161">
        <f>H59+H60+H61+H69+H70</f>
        <v>113945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544</v>
      </c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5005</v>
      </c>
      <c r="D74" s="151">
        <v>5461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90644</v>
      </c>
      <c r="D75" s="155">
        <f>SUM(D67:D74)</f>
        <v>84937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104045</v>
      </c>
      <c r="H79" s="162">
        <f>H71+H74+H75+H76</f>
        <v>113945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>
        <v>53700</v>
      </c>
      <c r="D83" s="151">
        <v>53700</v>
      </c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53700</v>
      </c>
      <c r="D84" s="155">
        <f>D83+D82+D78</f>
        <v>53700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334</v>
      </c>
      <c r="D87" s="151">
        <v>889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3726</v>
      </c>
      <c r="D88" s="151">
        <v>10272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331</v>
      </c>
      <c r="D89" s="151">
        <v>577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4391</v>
      </c>
      <c r="D91" s="155">
        <f>SUM(D87:D90)</f>
        <v>11738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155387</v>
      </c>
      <c r="D93" s="155">
        <f>D64+D75+D84+D91+D92</f>
        <v>155049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245397</v>
      </c>
      <c r="D94" s="164">
        <f>D93+D55</f>
        <v>247400</v>
      </c>
      <c r="E94" s="449" t="s">
        <v>269</v>
      </c>
      <c r="F94" s="289" t="s">
        <v>270</v>
      </c>
      <c r="G94" s="165">
        <f>G36+G39+G55+G79</f>
        <v>245397</v>
      </c>
      <c r="H94" s="165">
        <f>H36+H39+H55+H79</f>
        <v>247400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2:13" ht="15">
      <c r="B96" s="432"/>
      <c r="C96" s="150"/>
      <c r="D96" s="150"/>
      <c r="E96" s="433"/>
      <c r="F96" s="170"/>
      <c r="G96" s="576">
        <f>C94-G94</f>
        <v>0</v>
      </c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865</v>
      </c>
      <c r="B98" s="432"/>
      <c r="C98" s="582" t="s">
        <v>272</v>
      </c>
      <c r="D98" s="582"/>
      <c r="E98" s="58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2" t="s">
        <v>851</v>
      </c>
      <c r="D100" s="583"/>
      <c r="E100" s="583"/>
    </row>
    <row r="102" ht="12.75">
      <c r="E102" s="176"/>
    </row>
    <row r="104" ht="12.75">
      <c r="M104" s="157"/>
    </row>
    <row r="105" ht="15">
      <c r="A105" s="431" t="s">
        <v>846</v>
      </c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8" bottom="0.38" header="0.17" footer="0.17"/>
  <pageSetup fitToHeight="1000" horizontalDpi="300" verticalDpi="300" orientation="landscape" paperSize="9" scale="65" r:id="rId1"/>
  <headerFooter alignWithMargins="0">
    <oddHeader>&amp;R&amp;"Times New Roman Cyr,Regular"&amp;9СПРАВКА ПО ОБРАЗЕЦ  № 1</oddHeader>
  </headerFooter>
  <rowBreaks count="1" manualBreakCount="1"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R366"/>
  <sheetViews>
    <sheetView zoomScalePageLayoutView="0" workbookViewId="0" topLeftCell="A10">
      <selection activeCell="H41" sqref="H41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5" customWidth="1"/>
    <col min="4" max="4" width="12.75390625" style="545" customWidth="1"/>
    <col min="5" max="5" width="37.25390625" style="567" customWidth="1"/>
    <col min="6" max="6" width="9.00390625" style="567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7" t="str">
        <f>'справка №1-БАЛАНС'!E3</f>
        <v>ИКОНОМИЧЕСКА ГРУПА "ЕНЕМОНА"АД, КОЗЛОДУЙ</v>
      </c>
      <c r="C2" s="587"/>
      <c r="D2" s="587"/>
      <c r="E2" s="587"/>
      <c r="F2" s="589" t="s">
        <v>2</v>
      </c>
      <c r="G2" s="589"/>
      <c r="H2" s="526">
        <f>'справка №1-БАЛАНС'!H3</f>
        <v>0</v>
      </c>
    </row>
    <row r="3" spans="1:8" ht="15">
      <c r="A3" s="467" t="s">
        <v>274</v>
      </c>
      <c r="B3" s="587" t="str">
        <f>'справка №1-БАЛАНС'!E4</f>
        <v> КОНСОЛИДИРАН</v>
      </c>
      <c r="C3" s="587"/>
      <c r="D3" s="587"/>
      <c r="E3" s="587"/>
      <c r="F3" s="546" t="s">
        <v>3</v>
      </c>
      <c r="G3" s="527"/>
      <c r="H3" s="527" t="str">
        <f>'справка №1-БАЛАНС'!H4</f>
        <v>1199-1</v>
      </c>
    </row>
    <row r="4" spans="1:8" ht="17.25" customHeight="1">
      <c r="A4" s="467" t="s">
        <v>4</v>
      </c>
      <c r="B4" s="588" t="str">
        <f>'справка №1-БАЛАНС'!E5</f>
        <v>01.01.2012-30.06.2012</v>
      </c>
      <c r="C4" s="588"/>
      <c r="D4" s="588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8248</v>
      </c>
      <c r="D9" s="46">
        <v>19465</v>
      </c>
      <c r="E9" s="298" t="s">
        <v>284</v>
      </c>
      <c r="F9" s="549" t="s">
        <v>285</v>
      </c>
      <c r="G9" s="550">
        <v>31727</v>
      </c>
      <c r="H9" s="550">
        <v>39644</v>
      </c>
    </row>
    <row r="10" spans="1:8" ht="12">
      <c r="A10" s="298" t="s">
        <v>286</v>
      </c>
      <c r="B10" s="299" t="s">
        <v>287</v>
      </c>
      <c r="C10" s="46">
        <v>8344</v>
      </c>
      <c r="D10" s="46">
        <v>11003</v>
      </c>
      <c r="E10" s="298" t="s">
        <v>288</v>
      </c>
      <c r="F10" s="549" t="s">
        <v>289</v>
      </c>
      <c r="G10" s="550">
        <v>35845</v>
      </c>
      <c r="H10" s="550">
        <v>40228</v>
      </c>
    </row>
    <row r="11" spans="1:8" ht="12">
      <c r="A11" s="298" t="s">
        <v>290</v>
      </c>
      <c r="B11" s="299" t="s">
        <v>291</v>
      </c>
      <c r="C11" s="46">
        <v>1607</v>
      </c>
      <c r="D11" s="46">
        <v>1621</v>
      </c>
      <c r="E11" s="300" t="s">
        <v>292</v>
      </c>
      <c r="F11" s="549" t="s">
        <v>293</v>
      </c>
      <c r="G11" s="550">
        <v>96</v>
      </c>
      <c r="H11" s="550">
        <v>134</v>
      </c>
    </row>
    <row r="12" spans="1:8" ht="12">
      <c r="A12" s="298" t="s">
        <v>294</v>
      </c>
      <c r="B12" s="299" t="s">
        <v>295</v>
      </c>
      <c r="C12" s="46">
        <v>12355</v>
      </c>
      <c r="D12" s="46">
        <v>12426</v>
      </c>
      <c r="E12" s="300" t="s">
        <v>77</v>
      </c>
      <c r="F12" s="549" t="s">
        <v>296</v>
      </c>
      <c r="G12" s="550">
        <v>409</v>
      </c>
      <c r="H12" s="550">
        <v>3613</v>
      </c>
    </row>
    <row r="13" spans="1:18" ht="12">
      <c r="A13" s="298" t="s">
        <v>297</v>
      </c>
      <c r="B13" s="299" t="s">
        <v>298</v>
      </c>
      <c r="C13" s="46">
        <v>1680</v>
      </c>
      <c r="D13" s="46">
        <v>1723</v>
      </c>
      <c r="E13" s="301" t="s">
        <v>50</v>
      </c>
      <c r="F13" s="551" t="s">
        <v>299</v>
      </c>
      <c r="G13" s="548">
        <f>SUM(G9:G12)</f>
        <v>68077</v>
      </c>
      <c r="H13" s="548">
        <f>SUM(H9:H12)</f>
        <v>83619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34528</v>
      </c>
      <c r="D14" s="46">
        <v>37019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-346</v>
      </c>
      <c r="D15" s="47">
        <v>-764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5971</v>
      </c>
      <c r="D16" s="47">
        <v>1940</v>
      </c>
      <c r="E16" s="298" t="s">
        <v>308</v>
      </c>
      <c r="F16" s="552" t="s">
        <v>309</v>
      </c>
      <c r="G16" s="550"/>
      <c r="H16" s="550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72387</v>
      </c>
      <c r="D19" s="49">
        <f>SUM(D9:D15)+D16</f>
        <v>84433</v>
      </c>
      <c r="E19" s="304" t="s">
        <v>316</v>
      </c>
      <c r="F19" s="552" t="s">
        <v>317</v>
      </c>
      <c r="G19" s="550">
        <v>2882</v>
      </c>
      <c r="H19" s="550">
        <v>1453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>
        <v>72</v>
      </c>
      <c r="H20" s="550">
        <v>125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1779</v>
      </c>
      <c r="D22" s="46">
        <v>2205</v>
      </c>
      <c r="E22" s="304" t="s">
        <v>325</v>
      </c>
      <c r="F22" s="552" t="s">
        <v>326</v>
      </c>
      <c r="G22" s="550">
        <v>9</v>
      </c>
      <c r="H22" s="550">
        <v>20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>
        <v>100</v>
      </c>
      <c r="H23" s="550">
        <v>2</v>
      </c>
    </row>
    <row r="24" spans="1:18" ht="12">
      <c r="A24" s="298" t="s">
        <v>331</v>
      </c>
      <c r="B24" s="305" t="s">
        <v>332</v>
      </c>
      <c r="C24" s="46">
        <v>31</v>
      </c>
      <c r="D24" s="46">
        <v>49</v>
      </c>
      <c r="E24" s="301" t="s">
        <v>102</v>
      </c>
      <c r="F24" s="554" t="s">
        <v>333</v>
      </c>
      <c r="G24" s="548">
        <f>SUM(G19:G23)</f>
        <v>3063</v>
      </c>
      <c r="H24" s="548">
        <f>SUM(H19:H23)</f>
        <v>1600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1542</v>
      </c>
      <c r="D25" s="46">
        <v>982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3352</v>
      </c>
      <c r="D26" s="49">
        <f>SUM(D22:D25)</f>
        <v>3236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75739</v>
      </c>
      <c r="D28" s="50">
        <f>D26+D19</f>
        <v>87669</v>
      </c>
      <c r="E28" s="127" t="s">
        <v>338</v>
      </c>
      <c r="F28" s="554" t="s">
        <v>339</v>
      </c>
      <c r="G28" s="548">
        <f>G13+G15+G24</f>
        <v>71140</v>
      </c>
      <c r="H28" s="548">
        <f>H13+H15+H24</f>
        <v>85219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4599</v>
      </c>
      <c r="H30" s="53">
        <f>IF((D28-H28)&gt;0,D28-H28,0)</f>
        <v>2450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5" t="s">
        <v>847</v>
      </c>
      <c r="B31" s="306" t="s">
        <v>344</v>
      </c>
      <c r="C31" s="46"/>
      <c r="D31" s="46"/>
      <c r="E31" s="296" t="s">
        <v>850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75739</v>
      </c>
      <c r="D33" s="49">
        <f>D28+D31+D32</f>
        <v>87669</v>
      </c>
      <c r="E33" s="127" t="s">
        <v>352</v>
      </c>
      <c r="F33" s="554" t="s">
        <v>353</v>
      </c>
      <c r="G33" s="53">
        <f>G32+G31+G28</f>
        <v>71140</v>
      </c>
      <c r="H33" s="53">
        <f>H32+H31+H28</f>
        <v>85219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4599</v>
      </c>
      <c r="H34" s="548">
        <f>IF((D33-H33)&gt;0,D33-H33,0)</f>
        <v>2450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13</v>
      </c>
      <c r="D35" s="49">
        <f>D36+D37+D38</f>
        <v>154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>
        <v>13</v>
      </c>
      <c r="D37" s="430">
        <v>154</v>
      </c>
      <c r="E37" s="308"/>
      <c r="F37" s="556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6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7" t="s">
        <v>369</v>
      </c>
      <c r="G39" s="558">
        <f>IF(G34&gt;0,IF(C35+G34&lt;0,0,C35+G34),IF(C34-C35&lt;0,C35-C34,0))</f>
        <v>4612</v>
      </c>
      <c r="H39" s="558">
        <f>IF(H34&gt;0,IF(D35+H34&lt;0,0,D35+H34),IF(D34-D35&lt;0,D35-D34,0))</f>
        <v>2604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>
        <v>17</v>
      </c>
      <c r="D40" s="51">
        <v>2129</v>
      </c>
      <c r="E40" s="127" t="s">
        <v>370</v>
      </c>
      <c r="F40" s="557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0" t="s">
        <v>376</v>
      </c>
      <c r="G41" s="52">
        <f>IF(C39=0,IF(G39-G40&gt;0,G39-G40+C40,0),IF(C39-C40&lt;0,C40-C39+G40,0))</f>
        <v>4629</v>
      </c>
      <c r="H41" s="52">
        <f>IF(D39=0,IF(H39-H40&gt;0,H39-H40+D40,0),IF(D39-D40&lt;0,D40-D39+H40,0))</f>
        <v>4733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75752</v>
      </c>
      <c r="D42" s="53">
        <f>D33+D35+D39</f>
        <v>87823</v>
      </c>
      <c r="E42" s="128" t="s">
        <v>379</v>
      </c>
      <c r="F42" s="129" t="s">
        <v>380</v>
      </c>
      <c r="G42" s="53">
        <f>G39+G33</f>
        <v>75752</v>
      </c>
      <c r="H42" s="53">
        <f>H39+H33</f>
        <v>87823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90" t="s">
        <v>857</v>
      </c>
      <c r="B45" s="590"/>
      <c r="C45" s="590"/>
      <c r="D45" s="590"/>
      <c r="E45" s="590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271</v>
      </c>
      <c r="B48" s="574" t="s">
        <v>866</v>
      </c>
      <c r="C48" s="427" t="s">
        <v>381</v>
      </c>
      <c r="D48" s="585"/>
      <c r="E48" s="585"/>
      <c r="F48" s="585"/>
      <c r="G48" s="585"/>
      <c r="H48" s="585"/>
      <c r="I48" s="544"/>
      <c r="J48" s="544"/>
      <c r="K48" s="544"/>
      <c r="L48" s="544"/>
      <c r="M48" s="544"/>
      <c r="N48" s="544"/>
      <c r="O48" s="544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781</v>
      </c>
      <c r="D50" s="586"/>
      <c r="E50" s="586"/>
      <c r="F50" s="586"/>
      <c r="G50" s="586"/>
      <c r="H50" s="586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81" bottom="0.22" header="0.5118110236220472" footer="0.15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02"/>
  <sheetViews>
    <sheetView zoomScalePageLayoutView="0" workbookViewId="0" topLeftCell="A7">
      <selection activeCell="E43" sqref="E43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ИКОНОМИЧЕСКА ГРУПА "ЕНЕМОНА"АД, КОЗЛОДУЙ</v>
      </c>
      <c r="C4" s="541" t="s">
        <v>2</v>
      </c>
      <c r="D4" s="541">
        <f>'справка №1-БАЛАНС'!H3</f>
        <v>0</v>
      </c>
      <c r="E4" s="323"/>
      <c r="F4" s="323"/>
    </row>
    <row r="5" spans="1:4" ht="15">
      <c r="A5" s="470" t="s">
        <v>274</v>
      </c>
      <c r="B5" s="470" t="str">
        <f>'справка №1-БАЛАНС'!E4</f>
        <v> КОНСОЛИДИРАН</v>
      </c>
      <c r="C5" s="542" t="s">
        <v>3</v>
      </c>
      <c r="D5" s="541" t="str">
        <f>'справка №1-БАЛАНС'!H4</f>
        <v>1199-1</v>
      </c>
    </row>
    <row r="6" spans="1:6" ht="12" customHeight="1">
      <c r="A6" s="471" t="s">
        <v>4</v>
      </c>
      <c r="B6" s="506" t="str">
        <f>'справка №1-БАЛАНС'!E5</f>
        <v>01.01.2012-30.06.2012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73469</v>
      </c>
      <c r="D10" s="54">
        <v>92176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-81742</v>
      </c>
      <c r="D11" s="54">
        <v>-73203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-15020</v>
      </c>
      <c r="D13" s="54">
        <v>-16379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-2159</v>
      </c>
      <c r="D14" s="54">
        <v>473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-267</v>
      </c>
      <c r="D15" s="54">
        <v>-445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-946</v>
      </c>
      <c r="D19" s="54">
        <v>-1562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-26665</v>
      </c>
      <c r="D20" s="55">
        <f>SUM(D10:D19)</f>
        <v>1060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-86</v>
      </c>
      <c r="D22" s="54">
        <v>-2432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6</v>
      </c>
      <c r="D23" s="54">
        <v>2095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-3669</v>
      </c>
      <c r="D24" s="54">
        <v>-8316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6213</v>
      </c>
      <c r="D25" s="54">
        <v>7539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>
        <v>-4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>
        <v>72</v>
      </c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4090</v>
      </c>
      <c r="D31" s="54">
        <v>1164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6626</v>
      </c>
      <c r="D32" s="55">
        <f>SUM(D22:D31)</f>
        <v>46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>
        <v>23</v>
      </c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60213</v>
      </c>
      <c r="D36" s="54">
        <v>32327</v>
      </c>
      <c r="E36" s="130"/>
      <c r="F36" s="130"/>
    </row>
    <row r="37" spans="1:6" ht="12">
      <c r="A37" s="332" t="s">
        <v>437</v>
      </c>
      <c r="B37" s="333" t="s">
        <v>438</v>
      </c>
      <c r="C37" s="54">
        <v>-44761</v>
      </c>
      <c r="D37" s="54">
        <v>-31986</v>
      </c>
      <c r="E37" s="130"/>
      <c r="F37" s="130"/>
    </row>
    <row r="38" spans="1:6" ht="12">
      <c r="A38" s="332" t="s">
        <v>439</v>
      </c>
      <c r="B38" s="333" t="s">
        <v>440</v>
      </c>
      <c r="C38" s="54">
        <v>-412</v>
      </c>
      <c r="D38" s="54">
        <v>-704</v>
      </c>
      <c r="E38" s="130"/>
      <c r="F38" s="130"/>
    </row>
    <row r="39" spans="1:6" ht="12">
      <c r="A39" s="332" t="s">
        <v>441</v>
      </c>
      <c r="B39" s="333" t="s">
        <v>442</v>
      </c>
      <c r="C39" s="54">
        <v>-2329</v>
      </c>
      <c r="D39" s="54">
        <v>-2524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>
        <v>-11</v>
      </c>
      <c r="E40" s="130"/>
      <c r="F40" s="130"/>
    </row>
    <row r="41" spans="1:8" ht="12">
      <c r="A41" s="332" t="s">
        <v>445</v>
      </c>
      <c r="B41" s="333" t="s">
        <v>446</v>
      </c>
      <c r="C41" s="54">
        <v>-19</v>
      </c>
      <c r="D41" s="54">
        <v>-42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12692</v>
      </c>
      <c r="D42" s="55">
        <f>SUM(D34:D41)</f>
        <v>-2917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-7347</v>
      </c>
      <c r="D43" s="55">
        <f>D42+D32+D20</f>
        <v>-1811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11738</v>
      </c>
      <c r="D44" s="132">
        <v>6628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4391</v>
      </c>
      <c r="D45" s="55">
        <f>D44+D43</f>
        <v>4817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f>C45-C47</f>
        <v>4060</v>
      </c>
      <c r="D46" s="56">
        <f>D45-D47</f>
        <v>4719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331</v>
      </c>
      <c r="D47" s="56">
        <v>98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1"/>
      <c r="D50" s="59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91"/>
      <c r="D52" s="59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" bottom="0.43" header="0.5118110236220472" footer="0.23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W537"/>
  <sheetViews>
    <sheetView zoomScalePageLayoutView="0" workbookViewId="0" topLeftCell="A1">
      <selection activeCell="E33" sqref="E33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ИКОНОМИЧЕСКА ГРУПА "ЕНЕМОНА"АД, КОЗЛОДУЙ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0</v>
      </c>
      <c r="N3" s="2"/>
    </row>
    <row r="4" spans="1:15" s="532" customFormat="1" ht="13.5" customHeight="1">
      <c r="A4" s="467" t="s">
        <v>460</v>
      </c>
      <c r="B4" s="594" t="str">
        <f>'справка №1-БАЛАНС'!E4</f>
        <v> 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3</v>
      </c>
      <c r="L4" s="597"/>
      <c r="M4" s="478" t="str">
        <f>'справка №1-БАЛАНС'!H4</f>
        <v>1199-1</v>
      </c>
      <c r="N4" s="3"/>
      <c r="O4" s="3"/>
    </row>
    <row r="5" spans="1:14" s="532" customFormat="1" ht="12.75" customHeight="1">
      <c r="A5" s="467" t="s">
        <v>4</v>
      </c>
      <c r="B5" s="598" t="str">
        <f>'справка №1-БАЛАНС'!E5</f>
        <v>01.01.2012-30.06.2012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13037</v>
      </c>
      <c r="D11" s="58">
        <f>'справка №1-БАЛАНС'!H19</f>
        <v>36262</v>
      </c>
      <c r="E11" s="58">
        <f>'справка №1-БАЛАНС'!H20</f>
        <v>0</v>
      </c>
      <c r="F11" s="58">
        <f>'справка №1-БАЛАНС'!H22</f>
        <v>38090</v>
      </c>
      <c r="G11" s="58">
        <f>'справка №1-БАЛАНС'!H23</f>
        <v>0</v>
      </c>
      <c r="H11" s="575">
        <f>'справка №1-БАЛАНС'!H24</f>
        <v>1100</v>
      </c>
      <c r="I11" s="58">
        <f>'справка №1-БАЛАНС'!H28+'справка №1-БАЛАНС'!H31</f>
        <v>17289</v>
      </c>
      <c r="J11" s="58">
        <f>'справка №1-БАЛАНС'!H29+'справка №1-БАЛАНС'!H32</f>
        <v>-4973</v>
      </c>
      <c r="K11" s="60"/>
      <c r="L11" s="344">
        <f>SUM(C11:K11)</f>
        <v>100805</v>
      </c>
      <c r="M11" s="58">
        <f>'справка №1-БАЛАНС'!H39</f>
        <v>2110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13037</v>
      </c>
      <c r="D15" s="61">
        <f aca="true" t="shared" si="2" ref="D15:M15">D11+D12</f>
        <v>36262</v>
      </c>
      <c r="E15" s="61">
        <f t="shared" si="2"/>
        <v>0</v>
      </c>
      <c r="F15" s="61">
        <f t="shared" si="2"/>
        <v>38090</v>
      </c>
      <c r="G15" s="61">
        <f t="shared" si="2"/>
        <v>0</v>
      </c>
      <c r="H15" s="61">
        <f t="shared" si="2"/>
        <v>1100</v>
      </c>
      <c r="I15" s="61">
        <f t="shared" si="2"/>
        <v>17289</v>
      </c>
      <c r="J15" s="61">
        <f t="shared" si="2"/>
        <v>-4973</v>
      </c>
      <c r="K15" s="61">
        <f t="shared" si="2"/>
        <v>0</v>
      </c>
      <c r="L15" s="344">
        <f t="shared" si="1"/>
        <v>100805</v>
      </c>
      <c r="M15" s="61">
        <f t="shared" si="2"/>
        <v>2110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-4620</v>
      </c>
      <c r="K16" s="60"/>
      <c r="L16" s="344">
        <f t="shared" si="1"/>
        <v>-4620</v>
      </c>
      <c r="M16" s="60">
        <v>17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>
        <v>191</v>
      </c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13037</v>
      </c>
      <c r="D29" s="59">
        <f aca="true" t="shared" si="6" ref="D29:M29">D17+D20+D21+D24+D28+D27+D15+D16</f>
        <v>36262</v>
      </c>
      <c r="E29" s="59">
        <f t="shared" si="6"/>
        <v>0</v>
      </c>
      <c r="F29" s="59">
        <f t="shared" si="6"/>
        <v>38090</v>
      </c>
      <c r="G29" s="59">
        <f t="shared" si="6"/>
        <v>0</v>
      </c>
      <c r="H29" s="59">
        <f t="shared" si="6"/>
        <v>1100</v>
      </c>
      <c r="I29" s="59">
        <f t="shared" si="6"/>
        <v>17289</v>
      </c>
      <c r="J29" s="59">
        <f t="shared" si="6"/>
        <v>-9593</v>
      </c>
      <c r="K29" s="59">
        <f t="shared" si="6"/>
        <v>0</v>
      </c>
      <c r="L29" s="344">
        <f t="shared" si="1"/>
        <v>96185</v>
      </c>
      <c r="M29" s="59">
        <f t="shared" si="6"/>
        <v>2318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13037</v>
      </c>
      <c r="D32" s="59">
        <f t="shared" si="7"/>
        <v>36262</v>
      </c>
      <c r="E32" s="59">
        <f t="shared" si="7"/>
        <v>0</v>
      </c>
      <c r="F32" s="59">
        <f t="shared" si="7"/>
        <v>38090</v>
      </c>
      <c r="G32" s="59">
        <f t="shared" si="7"/>
        <v>0</v>
      </c>
      <c r="H32" s="59">
        <f t="shared" si="7"/>
        <v>1100</v>
      </c>
      <c r="I32" s="59">
        <f t="shared" si="7"/>
        <v>17289</v>
      </c>
      <c r="J32" s="59">
        <f t="shared" si="7"/>
        <v>-9593</v>
      </c>
      <c r="K32" s="59">
        <f t="shared" si="7"/>
        <v>0</v>
      </c>
      <c r="L32" s="344">
        <f t="shared" si="1"/>
        <v>96185</v>
      </c>
      <c r="M32" s="59">
        <f>M29+M30+M31</f>
        <v>2318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/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868</v>
      </c>
      <c r="B38" s="19"/>
      <c r="C38" s="15"/>
      <c r="D38" s="593" t="s">
        <v>521</v>
      </c>
      <c r="E38" s="593"/>
      <c r="F38" s="593"/>
      <c r="G38" s="593"/>
      <c r="H38" s="593"/>
      <c r="I38" s="593"/>
      <c r="J38" s="15" t="s">
        <v>853</v>
      </c>
      <c r="K38" s="15"/>
      <c r="L38" s="593"/>
      <c r="M38" s="593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75" zoomScaleNormal="75" zoomScalePageLayoutView="0" workbookViewId="0" topLeftCell="A1">
      <selection activeCell="C44" sqref="C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383</v>
      </c>
      <c r="B2" s="600"/>
      <c r="C2" s="601" t="str">
        <f>'справка №1-БАЛАНС'!E3</f>
        <v>ИКОНОМИЧЕСКА ГРУПА "ЕНЕМОНА"АД, КОЗЛОДУЙ</v>
      </c>
      <c r="D2" s="601"/>
      <c r="E2" s="601"/>
      <c r="F2" s="601"/>
      <c r="G2" s="601"/>
      <c r="H2" s="60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0</v>
      </c>
      <c r="P2" s="483"/>
      <c r="Q2" s="483"/>
      <c r="R2" s="526"/>
    </row>
    <row r="3" spans="1:18" ht="15">
      <c r="A3" s="599" t="s">
        <v>4</v>
      </c>
      <c r="B3" s="600"/>
      <c r="C3" s="602" t="str">
        <f>'справка №1-БАЛАНС'!E5</f>
        <v>01.01.2012-30.06.2012</v>
      </c>
      <c r="D3" s="602"/>
      <c r="E3" s="602"/>
      <c r="F3" s="485"/>
      <c r="G3" s="485"/>
      <c r="H3" s="485"/>
      <c r="I3" s="485"/>
      <c r="J3" s="485"/>
      <c r="K3" s="485"/>
      <c r="L3" s="485"/>
      <c r="M3" s="603" t="s">
        <v>3</v>
      </c>
      <c r="N3" s="603"/>
      <c r="O3" s="482" t="str">
        <f>'справка №1-БАЛАНС'!H4</f>
        <v>1199-1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4" t="s">
        <v>463</v>
      </c>
      <c r="B5" s="605"/>
      <c r="C5" s="608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13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3" t="s">
        <v>529</v>
      </c>
      <c r="R5" s="613" t="s">
        <v>530</v>
      </c>
    </row>
    <row r="6" spans="1:18" s="100" customFormat="1" ht="48">
      <c r="A6" s="606"/>
      <c r="B6" s="607"/>
      <c r="C6" s="609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4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4"/>
      <c r="R6" s="614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854</v>
      </c>
      <c r="B15" s="374" t="s">
        <v>855</v>
      </c>
      <c r="C15" s="456" t="s">
        <v>856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833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848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849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602</v>
      </c>
      <c r="B39" s="370" t="s">
        <v>603</v>
      </c>
      <c r="C39" s="369" t="s">
        <v>604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860</v>
      </c>
      <c r="C44" s="577"/>
      <c r="D44" s="355"/>
      <c r="E44" s="355"/>
      <c r="F44" s="355"/>
      <c r="G44" s="351"/>
      <c r="H44" s="356" t="s">
        <v>608</v>
      </c>
      <c r="I44" s="356"/>
      <c r="J44" s="356"/>
      <c r="K44" s="610"/>
      <c r="L44" s="610"/>
      <c r="M44" s="610"/>
      <c r="N44" s="610"/>
      <c r="O44" s="611" t="s">
        <v>781</v>
      </c>
      <c r="P44" s="612"/>
      <c r="Q44" s="612"/>
      <c r="R44" s="61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  <mergeCell ref="A5:B6"/>
    <mergeCell ref="C5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C118" sqref="C11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609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1" t="str">
        <f>'справка №1-БАЛАНС'!E3</f>
        <v>ИКОНОМИЧЕСКА ГРУПА "ЕНЕМОНА"АД, КОЗЛОДУЙ</v>
      </c>
      <c r="C3" s="622"/>
      <c r="D3" s="526" t="s">
        <v>2</v>
      </c>
      <c r="E3" s="107">
        <f>'справка №1-БАЛАНС'!H3</f>
        <v>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9" t="str">
        <f>'справка №1-БАЛАНС'!E5</f>
        <v>01.01.2012-30.06.2012</v>
      </c>
      <c r="C4" s="620"/>
      <c r="D4" s="527" t="s">
        <v>3</v>
      </c>
      <c r="E4" s="107" t="str">
        <f>'справка №1-БАЛАНС'!H4</f>
        <v>1199-1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780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861</v>
      </c>
      <c r="B109" s="616"/>
      <c r="C109" s="616" t="s">
        <v>381</v>
      </c>
      <c r="D109" s="616"/>
      <c r="E109" s="616"/>
      <c r="F109" s="616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5" t="s">
        <v>781</v>
      </c>
      <c r="D111" s="615"/>
      <c r="E111" s="615"/>
      <c r="F111" s="615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4" bottom="0.7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7" sqref="A37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3" t="str">
        <f>'справка №1-БАЛАНС'!E3</f>
        <v>ИКОНОМИЧЕСКА ГРУПА "ЕНЕМОНА"АД, КОЗЛОДУЙ</v>
      </c>
      <c r="C4" s="623"/>
      <c r="D4" s="623"/>
      <c r="E4" s="623"/>
      <c r="F4" s="623"/>
      <c r="G4" s="629" t="s">
        <v>2</v>
      </c>
      <c r="H4" s="629"/>
      <c r="I4" s="500">
        <f>'справка №1-БАЛАНС'!H3</f>
        <v>0</v>
      </c>
    </row>
    <row r="5" spans="1:9" ht="15">
      <c r="A5" s="501" t="s">
        <v>4</v>
      </c>
      <c r="B5" s="624" t="str">
        <f>'справка №1-БАЛАНС'!E5</f>
        <v>01.01.2012-30.06.2012</v>
      </c>
      <c r="C5" s="624"/>
      <c r="D5" s="624"/>
      <c r="E5" s="624"/>
      <c r="F5" s="624"/>
      <c r="G5" s="627" t="s">
        <v>3</v>
      </c>
      <c r="H5" s="628"/>
      <c r="I5" s="500" t="str">
        <f>'справка №1-БАЛАНС'!H4</f>
        <v>1199-1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861</v>
      </c>
      <c r="B30" s="626"/>
      <c r="C30" s="626"/>
      <c r="D30" s="459" t="s">
        <v>819</v>
      </c>
      <c r="E30" s="625"/>
      <c r="F30" s="625"/>
      <c r="G30" s="625"/>
      <c r="H30" s="420" t="s">
        <v>781</v>
      </c>
      <c r="I30" s="625"/>
      <c r="J30" s="625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82">
      <selection activeCell="A158" sqref="A158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0" t="str">
        <f>'справка №1-БАЛАНС'!E3</f>
        <v>ИКОНОМИЧЕСКА ГРУПА "ЕНЕМОНА"АД, КОЗЛОДУЙ</v>
      </c>
      <c r="C5" s="630"/>
      <c r="D5" s="630"/>
      <c r="E5" s="569" t="s">
        <v>2</v>
      </c>
      <c r="F5" s="451">
        <f>'справка №1-БАЛАНС'!H3</f>
        <v>0</v>
      </c>
    </row>
    <row r="6" spans="1:13" ht="15" customHeight="1">
      <c r="A6" s="27" t="s">
        <v>822</v>
      </c>
      <c r="B6" s="631" t="str">
        <f>'справка №1-БАЛАНС'!E5</f>
        <v>01.01.2012-30.06.2012</v>
      </c>
      <c r="C6" s="631"/>
      <c r="D6" s="510"/>
      <c r="E6" s="568" t="s">
        <v>3</v>
      </c>
      <c r="F6" s="511" t="str">
        <f>'справка №1-БАЛАНС'!H4</f>
        <v>1199-1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12.75">
      <c r="A8" s="31"/>
      <c r="B8" s="32"/>
      <c r="C8" s="33"/>
      <c r="D8" s="33"/>
      <c r="E8" s="33"/>
      <c r="F8" s="33"/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823</v>
      </c>
      <c r="B10" s="35"/>
      <c r="C10" s="429"/>
      <c r="D10" s="429"/>
      <c r="E10" s="429"/>
      <c r="F10" s="429"/>
    </row>
    <row r="11" spans="1:6" ht="18" customHeight="1">
      <c r="A11" s="36" t="s">
        <v>824</v>
      </c>
      <c r="B11" s="37"/>
      <c r="C11" s="429"/>
      <c r="D11" s="429"/>
      <c r="E11" s="429"/>
      <c r="F11" s="429"/>
    </row>
    <row r="12" spans="1:6" ht="14.25" customHeight="1">
      <c r="A12" s="36"/>
      <c r="B12" s="40"/>
      <c r="C12" s="441"/>
      <c r="D12" s="441"/>
      <c r="E12" s="441"/>
      <c r="F12" s="443">
        <f>C12-E12</f>
        <v>0</v>
      </c>
    </row>
    <row r="13" spans="1:6" ht="12.75">
      <c r="A13" s="36"/>
      <c r="B13" s="40"/>
      <c r="C13" s="441"/>
      <c r="D13" s="441"/>
      <c r="E13" s="441"/>
      <c r="F13" s="443">
        <f aca="true" t="shared" si="0" ref="F13:F19">C13-E13</f>
        <v>0</v>
      </c>
    </row>
    <row r="14" spans="1:6" ht="12.75">
      <c r="A14" s="36"/>
      <c r="B14" s="40"/>
      <c r="C14" s="441"/>
      <c r="D14" s="441"/>
      <c r="E14" s="441"/>
      <c r="F14" s="443">
        <f t="shared" si="0"/>
        <v>0</v>
      </c>
    </row>
    <row r="15" spans="1:6" ht="12.75">
      <c r="A15" s="36"/>
      <c r="B15" s="40"/>
      <c r="C15" s="441"/>
      <c r="D15" s="441"/>
      <c r="E15" s="441"/>
      <c r="F15" s="443">
        <f t="shared" si="0"/>
        <v>0</v>
      </c>
    </row>
    <row r="16" spans="1:6" ht="12.75">
      <c r="A16" s="36"/>
      <c r="B16" s="37"/>
      <c r="C16" s="441"/>
      <c r="D16" s="441"/>
      <c r="E16" s="441"/>
      <c r="F16" s="443">
        <f t="shared" si="0"/>
        <v>0</v>
      </c>
    </row>
    <row r="17" spans="1:6" ht="12.75">
      <c r="A17" s="36"/>
      <c r="B17" s="37"/>
      <c r="C17" s="441"/>
      <c r="D17" s="441"/>
      <c r="E17" s="441"/>
      <c r="F17" s="443">
        <f t="shared" si="0"/>
        <v>0</v>
      </c>
    </row>
    <row r="18" spans="1:6" ht="12.75">
      <c r="A18" s="36"/>
      <c r="B18" s="37"/>
      <c r="C18" s="441"/>
      <c r="D18" s="441"/>
      <c r="E18" s="441"/>
      <c r="F18" s="443">
        <f t="shared" si="0"/>
        <v>0</v>
      </c>
    </row>
    <row r="19" spans="1:6" ht="12.75">
      <c r="A19" s="36"/>
      <c r="B19" s="37"/>
      <c r="C19" s="441"/>
      <c r="D19" s="441"/>
      <c r="E19" s="441"/>
      <c r="F19" s="443">
        <f t="shared" si="0"/>
        <v>0</v>
      </c>
    </row>
    <row r="20" spans="1:6" ht="12.75">
      <c r="A20" s="36"/>
      <c r="B20" s="37"/>
      <c r="C20" s="441"/>
      <c r="D20" s="441"/>
      <c r="E20" s="441"/>
      <c r="F20" s="443">
        <f aca="true" t="shared" si="1" ref="F20:F26">C20-E20</f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1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1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1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1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1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1"/>
        <v>0</v>
      </c>
    </row>
    <row r="27" spans="1:16" ht="11.25" customHeight="1">
      <c r="A27" s="38" t="s">
        <v>564</v>
      </c>
      <c r="B27" s="39" t="s">
        <v>827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828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2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2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2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2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2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2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2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2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2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2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2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2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2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2"/>
        <v>0</v>
      </c>
    </row>
    <row r="44" spans="1:16" ht="15" customHeight="1">
      <c r="A44" s="38" t="s">
        <v>581</v>
      </c>
      <c r="B44" s="39" t="s">
        <v>829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830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3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3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3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3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3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3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3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3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3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3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3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3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3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3"/>
        <v>0</v>
      </c>
    </row>
    <row r="61" spans="1:16" ht="12" customHeight="1">
      <c r="A61" s="38" t="s">
        <v>600</v>
      </c>
      <c r="B61" s="39" t="s">
        <v>831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832</v>
      </c>
      <c r="B62" s="40"/>
      <c r="C62" s="429"/>
      <c r="D62" s="429"/>
      <c r="E62" s="429"/>
      <c r="F62" s="442"/>
    </row>
    <row r="63" spans="1:6" ht="12.75">
      <c r="A63" s="36"/>
      <c r="B63" s="40"/>
      <c r="C63" s="441"/>
      <c r="D63" s="441"/>
      <c r="E63" s="441"/>
      <c r="F63" s="443">
        <f>C63-E63</f>
        <v>0</v>
      </c>
    </row>
    <row r="64" spans="1:6" ht="12.75">
      <c r="A64" s="36"/>
      <c r="B64" s="40"/>
      <c r="C64" s="441"/>
      <c r="D64" s="441"/>
      <c r="E64" s="441"/>
      <c r="F64" s="443">
        <f aca="true" t="shared" si="4" ref="F64:F77">C64-E64</f>
        <v>0</v>
      </c>
    </row>
    <row r="65" spans="1:6" ht="12.75">
      <c r="A65" s="36"/>
      <c r="B65" s="40"/>
      <c r="C65" s="441"/>
      <c r="D65" s="441"/>
      <c r="E65" s="441"/>
      <c r="F65" s="443">
        <f t="shared" si="4"/>
        <v>0</v>
      </c>
    </row>
    <row r="66" spans="1:6" ht="12.75">
      <c r="A66" s="36"/>
      <c r="B66" s="40"/>
      <c r="C66" s="441"/>
      <c r="D66" s="441"/>
      <c r="E66" s="441"/>
      <c r="F66" s="443">
        <f t="shared" si="4"/>
        <v>0</v>
      </c>
    </row>
    <row r="67" spans="1:6" ht="12.75">
      <c r="A67" s="36"/>
      <c r="B67" s="37"/>
      <c r="C67" s="441"/>
      <c r="D67" s="441"/>
      <c r="E67" s="441"/>
      <c r="F67" s="443">
        <f t="shared" si="4"/>
        <v>0</v>
      </c>
    </row>
    <row r="68" spans="1:6" ht="12.75">
      <c r="A68" s="36"/>
      <c r="B68" s="37"/>
      <c r="C68" s="441"/>
      <c r="D68" s="441"/>
      <c r="E68" s="441"/>
      <c r="F68" s="443">
        <f t="shared" si="4"/>
        <v>0</v>
      </c>
    </row>
    <row r="69" spans="1:6" ht="12.75">
      <c r="A69" s="36"/>
      <c r="B69" s="37"/>
      <c r="C69" s="441"/>
      <c r="D69" s="441"/>
      <c r="E69" s="441"/>
      <c r="F69" s="443">
        <f t="shared" si="4"/>
        <v>0</v>
      </c>
    </row>
    <row r="70" spans="1:6" ht="12.75">
      <c r="A70" s="36"/>
      <c r="B70" s="37"/>
      <c r="C70" s="441"/>
      <c r="D70" s="441"/>
      <c r="E70" s="441"/>
      <c r="F70" s="443">
        <f t="shared" si="4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4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4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4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4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4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4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4"/>
        <v>0</v>
      </c>
    </row>
    <row r="78" spans="1:16" ht="14.25" customHeight="1">
      <c r="A78" s="38" t="s">
        <v>833</v>
      </c>
      <c r="B78" s="39" t="s">
        <v>834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835</v>
      </c>
      <c r="B79" s="39" t="s">
        <v>836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837</v>
      </c>
      <c r="B80" s="39"/>
      <c r="C80" s="429"/>
      <c r="D80" s="429"/>
      <c r="E80" s="429"/>
      <c r="F80" s="442"/>
    </row>
    <row r="81" spans="1:6" ht="14.25" customHeight="1">
      <c r="A81" s="36" t="s">
        <v>824</v>
      </c>
      <c r="B81" s="40"/>
      <c r="C81" s="429"/>
      <c r="D81" s="429"/>
      <c r="E81" s="429"/>
      <c r="F81" s="442"/>
    </row>
    <row r="82" spans="1:6" ht="12.75">
      <c r="A82" s="36" t="s">
        <v>825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826</v>
      </c>
      <c r="B83" s="40"/>
      <c r="C83" s="441"/>
      <c r="D83" s="441"/>
      <c r="E83" s="441"/>
      <c r="F83" s="443">
        <f aca="true" t="shared" si="5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5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5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5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5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5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5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5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5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5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5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5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5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5"/>
        <v>0</v>
      </c>
    </row>
    <row r="97" spans="1:16" ht="15" customHeight="1">
      <c r="A97" s="38" t="s">
        <v>564</v>
      </c>
      <c r="B97" s="39" t="s">
        <v>838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828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6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6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6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6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6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6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6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6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6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6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6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6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6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6"/>
        <v>0</v>
      </c>
    </row>
    <row r="114" spans="1:16" ht="11.25" customHeight="1">
      <c r="A114" s="38" t="s">
        <v>581</v>
      </c>
      <c r="B114" s="39" t="s">
        <v>839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830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7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7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7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7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7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7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7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7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7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7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7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7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7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7"/>
        <v>0</v>
      </c>
    </row>
    <row r="131" spans="1:16" ht="15.75" customHeight="1">
      <c r="A131" s="38" t="s">
        <v>600</v>
      </c>
      <c r="B131" s="39" t="s">
        <v>840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832</v>
      </c>
      <c r="B132" s="40"/>
      <c r="C132" s="429"/>
      <c r="D132" s="429"/>
      <c r="E132" s="429"/>
      <c r="F132" s="442"/>
    </row>
    <row r="133" spans="1:6" ht="12.75">
      <c r="A133" s="36"/>
      <c r="B133" s="40"/>
      <c r="C133" s="441"/>
      <c r="D133" s="441"/>
      <c r="E133" s="441"/>
      <c r="F133" s="443">
        <f>C133-E133</f>
        <v>0</v>
      </c>
    </row>
    <row r="134" spans="1:6" ht="12.75">
      <c r="A134" s="36"/>
      <c r="B134" s="40"/>
      <c r="C134" s="441"/>
      <c r="D134" s="441"/>
      <c r="E134" s="441"/>
      <c r="F134" s="443">
        <f aca="true" t="shared" si="8" ref="F134:F147">C134-E134</f>
        <v>0</v>
      </c>
    </row>
    <row r="135" spans="1:6" ht="12.75">
      <c r="A135" s="36"/>
      <c r="B135" s="40"/>
      <c r="C135" s="441"/>
      <c r="D135" s="441"/>
      <c r="E135" s="441"/>
      <c r="F135" s="443">
        <f t="shared" si="8"/>
        <v>0</v>
      </c>
    </row>
    <row r="136" spans="1:6" ht="12.75">
      <c r="A136" s="36"/>
      <c r="B136" s="40"/>
      <c r="C136" s="441"/>
      <c r="D136" s="441"/>
      <c r="E136" s="441"/>
      <c r="F136" s="443">
        <f t="shared" si="8"/>
        <v>0</v>
      </c>
    </row>
    <row r="137" spans="1:6" ht="12.75">
      <c r="A137" s="36"/>
      <c r="B137" s="37"/>
      <c r="C137" s="441"/>
      <c r="D137" s="441"/>
      <c r="E137" s="441"/>
      <c r="F137" s="443">
        <f t="shared" si="8"/>
        <v>0</v>
      </c>
    </row>
    <row r="138" spans="1:6" ht="12.75">
      <c r="A138" s="36"/>
      <c r="B138" s="37"/>
      <c r="C138" s="441"/>
      <c r="D138" s="441"/>
      <c r="E138" s="441"/>
      <c r="F138" s="443">
        <f t="shared" si="8"/>
        <v>0</v>
      </c>
    </row>
    <row r="139" spans="1:6" ht="12.75">
      <c r="A139" s="36"/>
      <c r="B139" s="37"/>
      <c r="C139" s="441"/>
      <c r="D139" s="441"/>
      <c r="E139" s="441"/>
      <c r="F139" s="443">
        <f t="shared" si="8"/>
        <v>0</v>
      </c>
    </row>
    <row r="140" spans="1:6" ht="12.75">
      <c r="A140" s="36"/>
      <c r="B140" s="37"/>
      <c r="C140" s="441"/>
      <c r="D140" s="441"/>
      <c r="E140" s="441"/>
      <c r="F140" s="443">
        <f t="shared" si="8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8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8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8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8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8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8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8"/>
        <v>0</v>
      </c>
    </row>
    <row r="148" spans="1:16" ht="17.25" customHeight="1">
      <c r="A148" s="38" t="s">
        <v>833</v>
      </c>
      <c r="B148" s="39" t="s">
        <v>841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842</v>
      </c>
      <c r="B149" s="39" t="s">
        <v>843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271</v>
      </c>
      <c r="B151" s="453"/>
      <c r="C151" s="632" t="s">
        <v>844</v>
      </c>
      <c r="D151" s="632"/>
      <c r="E151" s="632"/>
      <c r="F151" s="632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2" t="s">
        <v>852</v>
      </c>
      <c r="D153" s="632"/>
      <c r="E153" s="632"/>
      <c r="F153" s="632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:F77 C29:F43 C46:F60 C133:F14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Deyan Varbanov</cp:lastModifiedBy>
  <cp:lastPrinted>2012-04-27T10:58:16Z</cp:lastPrinted>
  <dcterms:created xsi:type="dcterms:W3CDTF">2000-06-29T12:02:40Z</dcterms:created>
  <dcterms:modified xsi:type="dcterms:W3CDTF">2012-08-30T16:31:41Z</dcterms:modified>
  <cp:category/>
  <cp:version/>
  <cp:contentType/>
  <cp:contentStatus/>
</cp:coreProperties>
</file>