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'ОФС'!$A$1:$C$87</definedName>
  </definedNames>
  <calcPr calcMode="autoNoTable" fullCalcOnLoad="1"/>
</workbook>
</file>

<file path=xl/sharedStrings.xml><?xml version="1.0" encoding="utf-8"?>
<sst xmlns="http://schemas.openxmlformats.org/spreadsheetml/2006/main" count="209" uniqueCount="183">
  <si>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</si>
  <si>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</si>
  <si>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</si>
  <si>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</si>
  <si>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</si>
  <si>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</si>
  <si>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</si>
  <si>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</si>
  <si>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</si>
  <si>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</si>
  <si>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</si>
  <si>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</si>
  <si>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</si>
  <si>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</si>
  <si>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</si>
  <si>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</si>
  <si>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</si>
  <si>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</si>
  <si>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</si>
  <si>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</si>
  <si>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</si>
  <si>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</si>
  <si>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</si>
  <si>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</si>
  <si>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</si>
  <si>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</si>
  <si>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</si>
  <si>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</si>
  <si>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</si>
  <si>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</si>
  <si>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</si>
  <si>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</si>
  <si>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</si>
  <si>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</si>
  <si>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</si>
  <si>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</si>
  <si>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</si>
  <si>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</si>
  <si>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</si>
  <si>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</si>
  <si>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</si>
  <si>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</si>
  <si>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</si>
  <si>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</si>
  <si>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</si>
  <si>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</si>
  <si>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</si>
  <si>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</si>
  <si>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</si>
  <si>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</si>
  <si>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</si>
  <si>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</si>
  <si>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</si>
  <si>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</si>
  <si>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</si>
  <si>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</si>
  <si>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</si>
  <si>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</si>
  <si>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</si>
  <si>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</si>
  <si>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</si>
  <si>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</si>
  <si>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</si>
  <si>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</si>
  <si>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</si>
  <si>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</si>
  <si>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</si>
  <si>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</si>
  <si>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</si>
  <si>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</si>
  <si>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</si>
  <si>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</si>
  <si>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</si>
  <si>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</si>
  <si>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</si>
  <si>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</si>
  <si>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</si>
  <si>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</si>
  <si>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</si>
  <si>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</si>
  <si>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</si>
  <si>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</si>
  <si>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</si>
  <si>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</si>
  <si>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</si>
  <si>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</si>
  <si>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</si>
  <si>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</si>
  <si>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</si>
  <si>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</si>
  <si>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</si>
  <si>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</si>
  <si>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</si>
  <si>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</si>
  <si>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</si>
  <si>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</si>
  <si>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</si>
  <si>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</si>
  <si>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</si>
  <si>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</si>
  <si>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</si>
  <si>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</si>
  <si>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</si>
  <si>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</si>
  <si>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</si>
  <si>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</si>
  <si>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</si>
  <si>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</si>
  <si>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</si>
  <si>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</si>
  <si>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</si>
  <si>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</si>
  <si>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</si>
  <si>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</si>
  <si>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</si>
  <si>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</si>
  <si>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</si>
  <si>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</si>
  <si>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</si>
  <si>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</si>
  <si>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</si>
  <si>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</si>
  <si>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</si>
  <si>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</si>
  <si>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</si>
  <si>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</si>
  <si>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</si>
  <si>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</si>
  <si>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</si>
  <si>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</si>
  <si>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</si>
  <si>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</si>
  <si>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</si>
  <si>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</si>
  <si>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</si>
  <si>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</si>
  <si>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 xml:space="preserve">КОНСОЛИДИРАНА СПРАВКА 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</si>
  <si>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8)</t>
    </r>
  </si>
  <si>
    <t>Получени/платени на лихви, такси и комисионни</t>
  </si>
  <si>
    <t>Разлики от операции с финансови активи /нетно/</t>
  </si>
  <si>
    <t xml:space="preserve">Салдо в началото на предходния отчетен период </t>
  </si>
  <si>
    <t>Разпределение на печалбата за резерви</t>
  </si>
  <si>
    <t>Други изменения</t>
  </si>
  <si>
    <t xml:space="preserve">Салдо към края на предходния отчетен период 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</si>
  <si>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</si>
  <si>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</si>
  <si>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</si>
  <si>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</si>
  <si>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</si>
  <si>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</si>
  <si>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</si>
  <si>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Инвестиции в смесени предприятия</t>
  </si>
  <si>
    <t>Пасиви по отсрочени данъци</t>
  </si>
  <si>
    <t>Ръководител: Васил Велев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</si>
  <si>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</si>
  <si>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</si>
  <si>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</si>
  <si>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</si>
  <si>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</si>
  <si>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</si>
  <si>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</si>
  <si>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</si>
  <si>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</si>
  <si>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</si>
  <si>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</si>
  <si>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</si>
  <si>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Аквалит АД</t>
  </si>
  <si>
    <t>Птици и птичи продукти АД</t>
  </si>
  <si>
    <t>III. Инвестиции в асоциирани предприятия</t>
  </si>
  <si>
    <t>IV. Инвестиции в други предприятия</t>
  </si>
  <si>
    <t>МС 2 ДЗЗД</t>
  </si>
  <si>
    <t>Обща сума (I+II+III+IV):</t>
  </si>
  <si>
    <t>II. Инвестиции в смесени предприятия</t>
  </si>
  <si>
    <t>Обща сума IV:</t>
  </si>
  <si>
    <t>Приходи от дивиденти</t>
  </si>
  <si>
    <t>Покупка на инвестиции</t>
  </si>
  <si>
    <t>Други постъпления /плащания от инвестиционна дейност</t>
  </si>
  <si>
    <t>Други разпределения на печалбата</t>
  </si>
  <si>
    <t>Разходи за възнаграждения</t>
  </si>
  <si>
    <t>към 31.12.2011 г.</t>
  </si>
  <si>
    <t>към  31.12.2011 г.</t>
  </si>
  <si>
    <t>Интернешънъл Асет Банк АД</t>
  </si>
  <si>
    <t>Дата на съставяне: 27.02.2012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</si>
</sst>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9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 applyAlignment="1">
      <alignment horizontal="center" wrapText="1"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5" applyNumberFormat="1" applyFont="1" applyAlignment="1" applyProtection="1">
      <alignment vertical="top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4" xfId="26" applyFont="1" applyBorder="1" applyAlignment="1" applyProtection="1">
      <alignment vertical="top"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>
      <alignment/>
      <protection/>
    </xf>
    <xf numFmtId="0" fontId="16" fillId="3" borderId="0" xfId="25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5" applyFont="1" applyAlignment="1" applyProtection="1">
      <alignment vertical="top" wrapText="1"/>
      <protection locked="0"/>
    </xf>
    <xf numFmtId="0" fontId="17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6" fillId="0" borderId="0" xfId="28" applyFont="1">
      <alignment/>
      <protection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7" applyFont="1" applyBorder="1" applyAlignment="1">
      <alignment vertical="center"/>
      <protection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6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25" applyNumberFormat="1" applyFont="1" applyBorder="1" applyAlignment="1" applyProtection="1">
      <alignment horizontal="left" vertical="top"/>
      <protection locked="0"/>
    </xf>
    <xf numFmtId="223" fontId="7" fillId="2" borderId="1" xfId="28" applyNumberFormat="1" applyFont="1" applyFill="1" applyBorder="1" applyAlignment="1" applyProtection="1">
      <alignment/>
      <protection/>
    </xf>
    <xf numFmtId="3" fontId="6" fillId="0" borderId="0" xfId="25" applyNumberFormat="1" applyFont="1" applyBorder="1" applyAlignment="1" applyProtection="1">
      <alignment horizontal="center"/>
      <protection locked="0"/>
    </xf>
    <xf numFmtId="0" fontId="7" fillId="2" borderId="1" xfId="28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8" applyNumberFormat="1" applyFont="1" applyFill="1" applyBorder="1" applyAlignment="1" applyProtection="1">
      <alignment/>
      <protection locked="0"/>
    </xf>
    <xf numFmtId="0" fontId="8" fillId="2" borderId="1" xfId="28" applyFont="1" applyFill="1" applyBorder="1" applyAlignment="1">
      <alignment wrapText="1"/>
      <protection/>
    </xf>
    <xf numFmtId="0" fontId="8" fillId="2" borderId="1" xfId="28" applyNumberFormat="1" applyFont="1" applyFill="1" applyBorder="1" applyAlignment="1" applyProtection="1">
      <alignment/>
      <protection locked="0"/>
    </xf>
    <xf numFmtId="222" fontId="8" fillId="2" borderId="1" xfId="28" applyNumberFormat="1" applyFont="1" applyFill="1" applyBorder="1" applyAlignment="1" applyProtection="1">
      <alignment/>
      <protection locked="0"/>
    </xf>
    <xf numFmtId="222" fontId="8" fillId="2" borderId="1" xfId="28" applyNumberFormat="1" applyFont="1" applyFill="1" applyBorder="1" applyAlignment="1" applyProtection="1">
      <alignment/>
      <protection/>
    </xf>
    <xf numFmtId="0" fontId="7" fillId="2" borderId="1" xfId="28" applyFont="1" applyFill="1" applyBorder="1" applyAlignment="1">
      <alignment wrapText="1"/>
      <protection/>
    </xf>
    <xf numFmtId="222" fontId="7" fillId="2" borderId="1" xfId="28" applyNumberFormat="1" applyFont="1" applyFill="1" applyBorder="1" applyAlignment="1" applyProtection="1">
      <alignment/>
      <protection locked="0"/>
    </xf>
    <xf numFmtId="0" fontId="6" fillId="0" borderId="1" xfId="28" applyFont="1" applyBorder="1" applyAlignment="1">
      <alignment horizontal="center" wrapText="1"/>
      <protection/>
    </xf>
    <xf numFmtId="0" fontId="6" fillId="0" borderId="1" xfId="28" applyFont="1" applyBorder="1" applyAlignment="1">
      <alignment horizontal="centerContinuous" wrapText="1"/>
      <protection/>
    </xf>
    <xf numFmtId="222" fontId="7" fillId="2" borderId="1" xfId="28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6" fillId="0" borderId="1" xfId="22" applyFont="1" applyBorder="1" applyAlignment="1">
      <alignment horizontal="left" vertical="center" wrapText="1"/>
      <protection/>
    </xf>
    <xf numFmtId="0" fontId="6" fillId="0" borderId="1" xfId="22" applyFont="1" applyBorder="1" applyAlignment="1">
      <alignment horizontal="left" vertical="top" wrapText="1"/>
      <protection/>
    </xf>
    <xf numFmtId="0" fontId="7" fillId="0" borderId="1" xfId="22" applyFont="1" applyBorder="1" applyAlignment="1">
      <alignment horizontal="left" vertical="center" wrapText="1"/>
      <protection/>
    </xf>
    <xf numFmtId="0" fontId="7" fillId="0" borderId="1" xfId="22" applyFont="1" applyBorder="1" applyAlignment="1">
      <alignment horizontal="left" vertical="top" wrapText="1"/>
      <protection/>
    </xf>
    <xf numFmtId="0" fontId="6" fillId="0" borderId="1" xfId="22" applyFont="1" applyBorder="1" applyAlignment="1">
      <alignment horizontal="left" vertical="center" wrapText="1"/>
      <protection/>
    </xf>
    <xf numFmtId="1" fontId="6" fillId="2" borderId="1" xfId="22" applyNumberFormat="1" applyFont="1" applyFill="1" applyBorder="1" applyAlignment="1" applyProtection="1">
      <alignment horizontal="right" wrapText="1"/>
      <protection locked="0"/>
    </xf>
    <xf numFmtId="4" fontId="6" fillId="2" borderId="1" xfId="22" applyNumberFormat="1" applyFont="1" applyFill="1" applyBorder="1" applyAlignment="1" applyProtection="1">
      <alignment horizontal="right" wrapText="1"/>
      <protection locked="0"/>
    </xf>
    <xf numFmtId="1" fontId="7" fillId="2" borderId="1" xfId="28" applyNumberFormat="1" applyFont="1" applyFill="1" applyBorder="1" applyAlignment="1" applyProtection="1">
      <alignment/>
      <protection/>
    </xf>
    <xf numFmtId="185" fontId="12" fillId="0" borderId="21" xfId="0" applyNumberFormat="1" applyFont="1" applyBorder="1" applyAlignment="1">
      <alignment horizontal="right" vertical="top" wrapText="1"/>
    </xf>
    <xf numFmtId="0" fontId="9" fillId="0" borderId="0" xfId="25" applyFont="1" applyBorder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22" xfId="25" applyFont="1" applyFill="1" applyBorder="1" applyAlignment="1" applyProtection="1">
      <alignment horizontal="left" wrapText="1"/>
      <protection/>
    </xf>
    <xf numFmtId="0" fontId="11" fillId="3" borderId="23" xfId="25" applyFont="1" applyFill="1" applyBorder="1" applyAlignment="1" applyProtection="1">
      <alignment horizontal="left" wrapText="1"/>
      <protection/>
    </xf>
    <xf numFmtId="0" fontId="11" fillId="3" borderId="24" xfId="25" applyFont="1" applyFill="1" applyBorder="1" applyAlignment="1" applyProtection="1">
      <alignment horizontal="left" wrapText="1"/>
      <protection/>
    </xf>
    <xf numFmtId="0" fontId="8" fillId="0" borderId="0" xfId="25" applyFont="1" applyBorder="1" applyAlignment="1" applyProtection="1">
      <alignment horizontal="center" vertical="top"/>
      <protection locked="0"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3" borderId="16" xfId="25" applyFont="1" applyFill="1" applyBorder="1" applyAlignment="1" applyProtection="1">
      <alignment horizontal="left" wrapText="1"/>
      <protection/>
    </xf>
    <xf numFmtId="0" fontId="11" fillId="3" borderId="17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6" xfId="25" applyFont="1" applyBorder="1" applyAlignment="1" applyProtection="1">
      <alignment horizontal="left" vertical="center"/>
      <protection/>
    </xf>
    <xf numFmtId="0" fontId="8" fillId="0" borderId="25" xfId="25" applyFont="1" applyBorder="1" applyAlignment="1" applyProtection="1">
      <alignment horizontal="left" vertical="center"/>
      <protection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3" fontId="6" fillId="0" borderId="0" xfId="25" applyNumberFormat="1" applyFont="1" applyBorder="1" applyAlignment="1" applyProtection="1">
      <alignment horizontal="center" vertical="top"/>
      <protection locked="0"/>
    </xf>
    <xf numFmtId="0" fontId="9" fillId="0" borderId="0" xfId="26" applyFont="1" applyAlignment="1" applyProtection="1">
      <alignment horizontal="center" vertical="center" wrapText="1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3" fontId="6" fillId="0" borderId="0" xfId="25" applyNumberFormat="1" applyFont="1" applyBorder="1" applyAlignment="1" applyProtection="1">
      <alignment horizontal="left" vertical="top"/>
      <protection locked="0"/>
    </xf>
    <xf numFmtId="0" fontId="9" fillId="0" borderId="0" xfId="28" applyFont="1" applyAlignment="1">
      <alignment horizontal="center" vertical="center" wrapText="1"/>
      <protection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9" fillId="0" borderId="0" xfId="24" applyFont="1" applyAlignment="1">
      <alignment horizontal="center" vertical="center"/>
      <protection/>
    </xf>
    <xf numFmtId="0" fontId="7" fillId="0" borderId="15" xfId="22" applyFont="1" applyBorder="1" applyAlignment="1">
      <alignment horizontal="left" wrapText="1"/>
      <protection/>
    </xf>
    <xf numFmtId="0" fontId="7" fillId="0" borderId="16" xfId="22" applyFont="1" applyBorder="1" applyAlignment="1">
      <alignment horizontal="left" wrapText="1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86" t="s">
        <v>13</v>
      </c>
      <c r="B1" s="186"/>
      <c r="C1" s="186"/>
    </row>
    <row r="2" spans="1:4" ht="15.75">
      <c r="A2" s="191" t="s">
        <v>144</v>
      </c>
      <c r="B2" s="191"/>
      <c r="C2" s="191"/>
      <c r="D2" s="191"/>
    </row>
    <row r="3" spans="1:3" ht="15">
      <c r="A3" s="187" t="s">
        <v>179</v>
      </c>
      <c r="B3" s="187"/>
      <c r="C3" s="187"/>
    </row>
    <row r="4" spans="1:3" ht="15.75">
      <c r="A4" s="42"/>
      <c r="B4" s="43"/>
      <c r="C4" s="107" t="s">
        <v>0</v>
      </c>
    </row>
    <row r="5" spans="1:3" ht="16.5" customHeight="1">
      <c r="A5" s="19" t="s">
        <v>1</v>
      </c>
      <c r="B5" s="20">
        <v>40908</v>
      </c>
      <c r="C5" s="20">
        <v>40543</v>
      </c>
    </row>
    <row r="6" spans="1:3" s="44" customFormat="1" ht="15.75">
      <c r="A6" s="188" t="s">
        <v>115</v>
      </c>
      <c r="B6" s="189"/>
      <c r="C6" s="190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106</v>
      </c>
      <c r="B8" s="22">
        <v>4270</v>
      </c>
      <c r="C8" s="22">
        <v>2188</v>
      </c>
    </row>
    <row r="9" spans="1:3" s="15" customFormat="1" ht="15">
      <c r="A9" s="41" t="s">
        <v>107</v>
      </c>
      <c r="B9" s="22">
        <v>22039</v>
      </c>
      <c r="C9" s="22">
        <v>8807</v>
      </c>
    </row>
    <row r="10" spans="1:3" s="15" customFormat="1" ht="15">
      <c r="A10" s="41" t="s">
        <v>108</v>
      </c>
      <c r="B10" s="22">
        <v>25128</v>
      </c>
      <c r="C10" s="22">
        <v>12416</v>
      </c>
    </row>
    <row r="11" spans="1:3" s="15" customFormat="1" ht="15">
      <c r="A11" s="41" t="s">
        <v>109</v>
      </c>
      <c r="B11" s="22">
        <v>5788</v>
      </c>
      <c r="C11" s="22">
        <v>3168</v>
      </c>
    </row>
    <row r="12" spans="1:3" s="15" customFormat="1" ht="15">
      <c r="A12" s="41" t="s">
        <v>110</v>
      </c>
      <c r="B12" s="22">
        <v>1293</v>
      </c>
      <c r="C12" s="22">
        <v>596</v>
      </c>
    </row>
    <row r="13" spans="1:3" s="15" customFormat="1" ht="15">
      <c r="A13" s="41" t="s">
        <v>111</v>
      </c>
      <c r="B13" s="22">
        <v>581</v>
      </c>
      <c r="C13" s="22">
        <v>159</v>
      </c>
    </row>
    <row r="14" spans="1:3" s="15" customFormat="1" ht="15">
      <c r="A14" s="41" t="s">
        <v>112</v>
      </c>
      <c r="B14" s="22">
        <v>6870</v>
      </c>
      <c r="C14" s="22">
        <v>6295</v>
      </c>
    </row>
    <row r="15" spans="1:3" s="15" customFormat="1" ht="15">
      <c r="A15" s="41" t="s">
        <v>113</v>
      </c>
      <c r="B15" s="22">
        <v>67</v>
      </c>
      <c r="C15" s="22">
        <v>65</v>
      </c>
    </row>
    <row r="16" spans="1:3" s="15" customFormat="1" ht="15">
      <c r="A16" s="41" t="s">
        <v>59</v>
      </c>
      <c r="B16" s="22">
        <v>168</v>
      </c>
      <c r="C16" s="22">
        <v>148</v>
      </c>
    </row>
    <row r="17" spans="1:3" s="15" customFormat="1" ht="15">
      <c r="A17" s="41" t="s">
        <v>146</v>
      </c>
      <c r="B17" s="22">
        <v>324</v>
      </c>
      <c r="C17" s="22">
        <v>324</v>
      </c>
    </row>
    <row r="18" spans="1:3" s="15" customFormat="1" ht="15">
      <c r="A18" s="41" t="s">
        <v>151</v>
      </c>
      <c r="B18" s="22">
        <v>746</v>
      </c>
      <c r="C18" s="22"/>
    </row>
    <row r="19" spans="1:3" s="15" customFormat="1" ht="15">
      <c r="A19" s="41" t="s">
        <v>14</v>
      </c>
      <c r="B19" s="22">
        <v>0</v>
      </c>
      <c r="C19" s="22">
        <v>16158</v>
      </c>
    </row>
    <row r="20" spans="1:3" s="15" customFormat="1" ht="15">
      <c r="A20" s="41" t="s">
        <v>15</v>
      </c>
      <c r="B20" s="22">
        <v>6911</v>
      </c>
      <c r="C20" s="22">
        <v>2358</v>
      </c>
    </row>
    <row r="21" spans="1:3" s="15" customFormat="1" ht="15">
      <c r="A21" s="66" t="s">
        <v>16</v>
      </c>
      <c r="B21" s="67">
        <v>24</v>
      </c>
      <c r="C21" s="67">
        <v>24</v>
      </c>
    </row>
    <row r="22" spans="1:3" s="15" customFormat="1" ht="15">
      <c r="A22" s="60" t="s">
        <v>130</v>
      </c>
      <c r="B22" s="67">
        <v>680</v>
      </c>
      <c r="C22" s="67">
        <v>680</v>
      </c>
    </row>
    <row r="23" spans="1:3" s="15" customFormat="1" ht="15">
      <c r="A23" s="60" t="s">
        <v>150</v>
      </c>
      <c r="B23" s="67">
        <v>97</v>
      </c>
      <c r="C23" s="67"/>
    </row>
    <row r="24" spans="1:3" s="15" customFormat="1" ht="15">
      <c r="A24" s="21" t="s">
        <v>20</v>
      </c>
      <c r="B24" s="67">
        <v>10</v>
      </c>
      <c r="C24" s="67">
        <v>0</v>
      </c>
    </row>
    <row r="25" spans="1:3" s="15" customFormat="1" ht="15">
      <c r="A25" s="66" t="s">
        <v>147</v>
      </c>
      <c r="B25" s="67">
        <v>46</v>
      </c>
      <c r="C25" s="67">
        <v>4</v>
      </c>
    </row>
    <row r="26" spans="1:3" s="15" customFormat="1" ht="16.5" thickBot="1">
      <c r="A26" s="152" t="s">
        <v>117</v>
      </c>
      <c r="B26" s="70">
        <f>SUM(B8:B25)</f>
        <v>75042</v>
      </c>
      <c r="C26" s="70">
        <f>SUM(C8:C25)</f>
        <v>53390</v>
      </c>
    </row>
    <row r="27" spans="1:3" s="15" customFormat="1" ht="6" customHeight="1">
      <c r="A27" s="23"/>
      <c r="B27" s="24"/>
      <c r="C27" s="24"/>
    </row>
    <row r="28" spans="1:3" s="15" customFormat="1" ht="15.75">
      <c r="A28" s="192" t="s">
        <v>116</v>
      </c>
      <c r="B28" s="193"/>
      <c r="C28" s="194"/>
    </row>
    <row r="29" spans="1:3" s="15" customFormat="1" ht="15">
      <c r="A29" s="60" t="s">
        <v>60</v>
      </c>
      <c r="B29" s="22">
        <v>17914</v>
      </c>
      <c r="C29" s="22">
        <v>8082</v>
      </c>
    </row>
    <row r="30" spans="1:3" s="15" customFormat="1" ht="15">
      <c r="A30" s="60" t="s">
        <v>61</v>
      </c>
      <c r="B30" s="22">
        <v>4621</v>
      </c>
      <c r="C30" s="22">
        <v>3707</v>
      </c>
    </row>
    <row r="31" spans="1:3" s="15" customFormat="1" ht="15">
      <c r="A31" s="60" t="s">
        <v>62</v>
      </c>
      <c r="B31" s="22">
        <v>138</v>
      </c>
      <c r="C31" s="22">
        <v>144</v>
      </c>
    </row>
    <row r="32" spans="1:3" s="15" customFormat="1" ht="15">
      <c r="A32" s="60" t="s">
        <v>63</v>
      </c>
      <c r="B32" s="22">
        <v>10181</v>
      </c>
      <c r="C32" s="22">
        <v>5624</v>
      </c>
    </row>
    <row r="33" spans="1:3" s="15" customFormat="1" ht="15">
      <c r="A33" s="60" t="s">
        <v>64</v>
      </c>
      <c r="B33" s="22">
        <v>0</v>
      </c>
      <c r="C33" s="22">
        <v>377</v>
      </c>
    </row>
    <row r="34" spans="1:3" s="15" customFormat="1" ht="15">
      <c r="A34" s="60" t="s">
        <v>17</v>
      </c>
      <c r="B34" s="22">
        <v>0</v>
      </c>
      <c r="C34" s="22">
        <v>213</v>
      </c>
    </row>
    <row r="35" spans="1:3" s="15" customFormat="1" ht="15">
      <c r="A35" s="60" t="s">
        <v>65</v>
      </c>
      <c r="B35" s="22">
        <v>24445</v>
      </c>
      <c r="C35" s="22">
        <v>11152</v>
      </c>
    </row>
    <row r="36" spans="1:3" s="15" customFormat="1" ht="15">
      <c r="A36" s="60" t="s">
        <v>66</v>
      </c>
      <c r="B36" s="22">
        <v>1554</v>
      </c>
      <c r="C36" s="22">
        <v>129</v>
      </c>
    </row>
    <row r="37" spans="1:3" s="15" customFormat="1" ht="15">
      <c r="A37" s="60" t="s">
        <v>127</v>
      </c>
      <c r="B37" s="22">
        <v>1750</v>
      </c>
      <c r="C37" s="22">
        <v>1750</v>
      </c>
    </row>
    <row r="38" spans="1:3" s="15" customFormat="1" ht="15">
      <c r="A38" s="60" t="s">
        <v>67</v>
      </c>
      <c r="B38" s="22">
        <v>131</v>
      </c>
      <c r="C38" s="22">
        <v>91</v>
      </c>
    </row>
    <row r="39" spans="1:3" s="15" customFormat="1" ht="15">
      <c r="A39" s="60" t="s">
        <v>18</v>
      </c>
      <c r="B39" s="22">
        <v>2844</v>
      </c>
      <c r="C39" s="22">
        <v>1686</v>
      </c>
    </row>
    <row r="40" spans="1:3" s="15" customFormat="1" ht="15">
      <c r="A40" s="60" t="s">
        <v>68</v>
      </c>
      <c r="B40" s="22">
        <v>2404</v>
      </c>
      <c r="C40" s="22">
        <v>2223</v>
      </c>
    </row>
    <row r="41" spans="1:3" s="15" customFormat="1" ht="15">
      <c r="A41" s="21" t="s">
        <v>135</v>
      </c>
      <c r="B41" s="22">
        <v>310</v>
      </c>
      <c r="C41" s="22">
        <v>350</v>
      </c>
    </row>
    <row r="42" spans="1:3" s="15" customFormat="1" ht="15">
      <c r="A42" s="60" t="s">
        <v>19</v>
      </c>
      <c r="B42" s="22">
        <v>22346</v>
      </c>
      <c r="C42" s="22">
        <v>8875</v>
      </c>
    </row>
    <row r="43" spans="1:3" s="15" customFormat="1" ht="15">
      <c r="A43" s="21" t="s">
        <v>20</v>
      </c>
      <c r="B43" s="22">
        <v>419</v>
      </c>
      <c r="C43" s="22">
        <v>235</v>
      </c>
    </row>
    <row r="44" spans="1:3" s="15" customFormat="1" ht="16.5" thickBot="1">
      <c r="A44" s="152" t="s">
        <v>118</v>
      </c>
      <c r="B44" s="70">
        <f>SUM(B29:B43)</f>
        <v>89057</v>
      </c>
      <c r="C44" s="70">
        <f>SUM(C29:C43)</f>
        <v>44638</v>
      </c>
    </row>
    <row r="45" spans="1:3" s="15" customFormat="1" ht="16.5" thickBot="1">
      <c r="A45" s="135" t="s">
        <v>114</v>
      </c>
      <c r="B45" s="64">
        <f>B26+B44</f>
        <v>164099</v>
      </c>
      <c r="C45" s="27">
        <f>C26+C44</f>
        <v>98028</v>
      </c>
    </row>
    <row r="46" spans="1:3" s="15" customFormat="1" ht="9" customHeight="1" thickTop="1">
      <c r="A46" s="26"/>
      <c r="B46" s="26"/>
      <c r="C46" s="26"/>
    </row>
    <row r="47" spans="1:3" s="15" customFormat="1" ht="15.75">
      <c r="A47" s="195" t="s">
        <v>43</v>
      </c>
      <c r="B47" s="196"/>
      <c r="C47" s="197"/>
    </row>
    <row r="48" spans="1:3" s="15" customFormat="1" ht="15">
      <c r="A48" s="60" t="s">
        <v>21</v>
      </c>
      <c r="B48" s="22">
        <v>20729</v>
      </c>
      <c r="C48" s="22">
        <v>20729</v>
      </c>
    </row>
    <row r="49" spans="1:3" s="15" customFormat="1" ht="15">
      <c r="A49" s="60" t="s">
        <v>69</v>
      </c>
      <c r="B49" s="22">
        <v>6375</v>
      </c>
      <c r="C49" s="22">
        <v>6019</v>
      </c>
    </row>
    <row r="50" spans="1:3" s="15" customFormat="1" ht="15">
      <c r="A50" s="60" t="s">
        <v>22</v>
      </c>
      <c r="B50" s="22">
        <v>27268</v>
      </c>
      <c r="C50" s="22">
        <v>24598</v>
      </c>
    </row>
    <row r="51" spans="1:3" s="15" customFormat="1" ht="15">
      <c r="A51" s="60" t="s">
        <v>23</v>
      </c>
      <c r="B51" s="22">
        <v>10502</v>
      </c>
      <c r="C51" s="22">
        <v>4901</v>
      </c>
    </row>
    <row r="52" spans="1:3" s="15" customFormat="1" ht="16.5" thickBot="1">
      <c r="A52" s="136" t="s">
        <v>24</v>
      </c>
      <c r="B52" s="25">
        <f>SUM(B48:B51)</f>
        <v>64874</v>
      </c>
      <c r="C52" s="25">
        <f>SUM(C48:C51)</f>
        <v>56247</v>
      </c>
    </row>
    <row r="53" spans="1:3" s="15" customFormat="1" ht="9" customHeight="1" thickTop="1">
      <c r="A53" s="28"/>
      <c r="B53" s="24"/>
      <c r="C53" s="24"/>
    </row>
    <row r="54" spans="1:3" s="15" customFormat="1" ht="16.5" thickBot="1">
      <c r="A54" s="142" t="s">
        <v>70</v>
      </c>
      <c r="B54" s="25">
        <v>65634</v>
      </c>
      <c r="C54" s="25">
        <v>23282</v>
      </c>
    </row>
    <row r="55" spans="1:3" s="15" customFormat="1" ht="9.75" customHeight="1" thickTop="1">
      <c r="A55" s="141"/>
      <c r="B55" s="24"/>
      <c r="C55" s="24"/>
    </row>
    <row r="56" spans="1:3" s="15" customFormat="1" ht="15.75">
      <c r="A56" s="198" t="s">
        <v>120</v>
      </c>
      <c r="B56" s="199"/>
      <c r="C56" s="200"/>
    </row>
    <row r="57" spans="1:3" s="15" customFormat="1" ht="15.75">
      <c r="A57" s="143" t="s">
        <v>44</v>
      </c>
      <c r="B57" s="144"/>
      <c r="C57" s="145"/>
    </row>
    <row r="58" spans="1:3" s="15" customFormat="1" ht="15">
      <c r="A58" s="21" t="s">
        <v>72</v>
      </c>
      <c r="B58" s="22">
        <v>1506</v>
      </c>
      <c r="C58" s="22"/>
    </row>
    <row r="59" spans="1:3" s="15" customFormat="1" ht="15">
      <c r="A59" s="21" t="s">
        <v>71</v>
      </c>
      <c r="B59" s="22">
        <v>701</v>
      </c>
      <c r="C59" s="22">
        <v>272</v>
      </c>
    </row>
    <row r="60" spans="1:3" s="15" customFormat="1" ht="15">
      <c r="A60" s="148" t="s">
        <v>73</v>
      </c>
      <c r="B60" s="22">
        <v>4</v>
      </c>
      <c r="C60" s="22"/>
    </row>
    <row r="61" spans="1:3" s="15" customFormat="1" ht="15">
      <c r="A61" s="146" t="s">
        <v>152</v>
      </c>
      <c r="B61" s="22">
        <v>519</v>
      </c>
      <c r="C61" s="22"/>
    </row>
    <row r="62" spans="1:3" s="15" customFormat="1" ht="15">
      <c r="A62" s="146" t="s">
        <v>149</v>
      </c>
      <c r="B62" s="22">
        <v>278</v>
      </c>
      <c r="C62" s="22">
        <v>333</v>
      </c>
    </row>
    <row r="63" spans="1:3" s="15" customFormat="1" ht="15.75">
      <c r="A63" s="114" t="s">
        <v>121</v>
      </c>
      <c r="B63" s="29">
        <f>SUM(B58:B62)</f>
        <v>3008</v>
      </c>
      <c r="C63" s="29">
        <f>SUM(C58:C62)</f>
        <v>605</v>
      </c>
    </row>
    <row r="64" spans="1:3" s="15" customFormat="1" ht="15.75">
      <c r="A64" s="195" t="s">
        <v>25</v>
      </c>
      <c r="B64" s="196"/>
      <c r="C64" s="197"/>
    </row>
    <row r="65" spans="1:3" s="15" customFormat="1" ht="15">
      <c r="A65" s="21" t="s">
        <v>72</v>
      </c>
      <c r="B65" s="22">
        <v>2151</v>
      </c>
      <c r="C65" s="22">
        <v>2243</v>
      </c>
    </row>
    <row r="66" spans="1:3" s="15" customFormat="1" ht="15">
      <c r="A66" s="31" t="s">
        <v>74</v>
      </c>
      <c r="B66" s="22">
        <v>673</v>
      </c>
      <c r="C66" s="22">
        <v>541</v>
      </c>
    </row>
    <row r="67" spans="1:3" s="15" customFormat="1" ht="15">
      <c r="A67" s="60" t="s">
        <v>75</v>
      </c>
      <c r="B67" s="67">
        <v>16379</v>
      </c>
      <c r="C67" s="67">
        <v>9886</v>
      </c>
    </row>
    <row r="68" spans="1:3" s="15" customFormat="1" ht="15">
      <c r="A68" s="147" t="s">
        <v>76</v>
      </c>
      <c r="B68" s="67">
        <v>2218</v>
      </c>
      <c r="C68" s="67">
        <v>523</v>
      </c>
    </row>
    <row r="69" spans="1:3" s="15" customFormat="1" ht="15">
      <c r="A69" s="55" t="s">
        <v>6</v>
      </c>
      <c r="B69" s="67">
        <v>2922</v>
      </c>
      <c r="C69" s="67">
        <v>961</v>
      </c>
    </row>
    <row r="70" spans="1:3" s="15" customFormat="1" ht="15">
      <c r="A70" s="147" t="s">
        <v>77</v>
      </c>
      <c r="B70" s="63">
        <v>961</v>
      </c>
      <c r="C70" s="63">
        <v>302</v>
      </c>
    </row>
    <row r="71" spans="1:3" s="15" customFormat="1" ht="15">
      <c r="A71" s="55" t="s">
        <v>78</v>
      </c>
      <c r="B71" s="67">
        <v>1364</v>
      </c>
      <c r="C71" s="67">
        <v>723</v>
      </c>
    </row>
    <row r="72" spans="1:3" s="15" customFormat="1" ht="15">
      <c r="A72" s="147" t="s">
        <v>71</v>
      </c>
      <c r="B72" s="63">
        <v>1889</v>
      </c>
      <c r="C72" s="63">
        <v>1838</v>
      </c>
    </row>
    <row r="73" spans="1:3" s="15" customFormat="1" ht="15">
      <c r="A73" s="55" t="s">
        <v>79</v>
      </c>
      <c r="B73" s="63">
        <v>408</v>
      </c>
      <c r="C73" s="63">
        <v>424</v>
      </c>
    </row>
    <row r="74" spans="1:3" s="15" customFormat="1" ht="15">
      <c r="A74" s="148" t="s">
        <v>73</v>
      </c>
      <c r="B74" s="63">
        <v>21</v>
      </c>
      <c r="C74" s="63">
        <v>453</v>
      </c>
    </row>
    <row r="75" spans="1:3" s="15" customFormat="1" ht="15">
      <c r="A75" s="146" t="s">
        <v>149</v>
      </c>
      <c r="B75" s="63">
        <v>1597</v>
      </c>
      <c r="C75" s="63">
        <v>0</v>
      </c>
    </row>
    <row r="76" spans="1:3" s="68" customFormat="1" ht="15.75">
      <c r="A76" s="114" t="s">
        <v>122</v>
      </c>
      <c r="B76" s="67">
        <f>SUM(B65:B75)</f>
        <v>30583</v>
      </c>
      <c r="C76" s="67">
        <f>SUM(C65:C75)</f>
        <v>17894</v>
      </c>
    </row>
    <row r="77" spans="1:3" s="68" customFormat="1" ht="15.75">
      <c r="A77" s="175"/>
      <c r="B77" s="176"/>
      <c r="C77" s="176"/>
    </row>
    <row r="78" spans="1:3" s="15" customFormat="1" ht="16.5" thickBot="1">
      <c r="A78" s="138" t="s">
        <v>123</v>
      </c>
      <c r="B78" s="61">
        <f>B63+B76</f>
        <v>33591</v>
      </c>
      <c r="C78" s="61">
        <f>C63+C76</f>
        <v>18499</v>
      </c>
    </row>
    <row r="79" spans="1:3" s="15" customFormat="1" ht="8.25" customHeight="1" thickBot="1" thickTop="1">
      <c r="A79" s="71"/>
      <c r="B79" s="72"/>
      <c r="C79" s="69"/>
    </row>
    <row r="80" spans="1:3" s="15" customFormat="1" ht="16.5" thickBot="1">
      <c r="A80" s="137" t="s">
        <v>119</v>
      </c>
      <c r="B80" s="34">
        <f>B52+B54+B63+B76</f>
        <v>164099</v>
      </c>
      <c r="C80" s="34">
        <f>C52+C54+C63+C76</f>
        <v>98028</v>
      </c>
    </row>
    <row r="81" spans="1:3" s="15" customFormat="1" ht="7.5" customHeight="1" thickTop="1">
      <c r="A81" s="28"/>
      <c r="B81" s="24"/>
      <c r="C81" s="24"/>
    </row>
    <row r="82" spans="1:4" s="15" customFormat="1" ht="15.75">
      <c r="A82" s="31" t="s">
        <v>137</v>
      </c>
      <c r="B82" s="29">
        <v>1702</v>
      </c>
      <c r="C82" s="29">
        <v>2593</v>
      </c>
      <c r="D82" s="115"/>
    </row>
    <row r="83" spans="1:3" s="116" customFormat="1" ht="9" customHeight="1">
      <c r="A83" s="113"/>
      <c r="B83" s="115"/>
      <c r="C83" s="115"/>
    </row>
    <row r="84" spans="1:3" s="117" customFormat="1" ht="14.25">
      <c r="A84" s="2" t="s">
        <v>182</v>
      </c>
      <c r="B84" s="118"/>
      <c r="C84" s="118"/>
    </row>
    <row r="85" spans="1:3" s="117" customFormat="1" ht="14.25">
      <c r="A85" s="2"/>
      <c r="B85" s="118"/>
      <c r="C85" s="118"/>
    </row>
    <row r="86" spans="1:3" s="117" customFormat="1" ht="14.25">
      <c r="A86" s="8" t="s">
        <v>132</v>
      </c>
      <c r="B86" s="159" t="s">
        <v>153</v>
      </c>
      <c r="C86" s="119"/>
    </row>
    <row r="87" spans="1:3" s="117" customFormat="1" ht="14.25">
      <c r="A87" s="8" t="s">
        <v>131</v>
      </c>
      <c r="B87" s="118"/>
      <c r="C87" s="120" t="s">
        <v>133</v>
      </c>
    </row>
  </sheetData>
  <mergeCells count="8">
    <mergeCell ref="A28:C28"/>
    <mergeCell ref="A47:C47"/>
    <mergeCell ref="A56:C56"/>
    <mergeCell ref="A64:C64"/>
    <mergeCell ref="A1:C1"/>
    <mergeCell ref="A3:C3"/>
    <mergeCell ref="A6:C6"/>
    <mergeCell ref="A2:D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3:C83 D82 B79:C81 B8:C18 B29:C44 B20:C27 B65:C77 B53:C55 B46:C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6:C56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86" t="s">
        <v>13</v>
      </c>
      <c r="B1" s="186"/>
      <c r="C1" s="186"/>
    </row>
    <row r="2" spans="1:3" s="38" customFormat="1" ht="15.75">
      <c r="A2" s="18"/>
      <c r="B2" s="53"/>
      <c r="C2" s="53"/>
    </row>
    <row r="3" spans="1:4" s="38" customFormat="1" ht="15.75">
      <c r="A3" s="201" t="s">
        <v>145</v>
      </c>
      <c r="B3" s="201"/>
      <c r="C3" s="201"/>
      <c r="D3" s="201"/>
    </row>
    <row r="4" spans="1:3" ht="17.25" customHeight="1">
      <c r="A4" s="187" t="s">
        <v>179</v>
      </c>
      <c r="B4" s="187"/>
      <c r="C4" s="187"/>
    </row>
    <row r="5" spans="2:3" ht="17.25" customHeight="1">
      <c r="B5" s="48"/>
      <c r="C5" s="107" t="s">
        <v>0</v>
      </c>
    </row>
    <row r="6" spans="1:3" ht="15.75">
      <c r="A6" s="19"/>
      <c r="B6" s="20">
        <v>40908</v>
      </c>
      <c r="C6" s="20">
        <v>40543</v>
      </c>
    </row>
    <row r="7" spans="1:3" ht="15">
      <c r="A7" s="41" t="s">
        <v>80</v>
      </c>
      <c r="B7" s="65">
        <v>180338</v>
      </c>
      <c r="C7" s="65">
        <v>69944</v>
      </c>
    </row>
    <row r="8" spans="1:3" ht="15">
      <c r="A8" s="41" t="s">
        <v>81</v>
      </c>
      <c r="B8" s="65">
        <v>2082</v>
      </c>
      <c r="C8" s="65">
        <v>1414</v>
      </c>
    </row>
    <row r="9" spans="1:3" ht="15">
      <c r="A9" s="41" t="s">
        <v>82</v>
      </c>
      <c r="B9" s="65">
        <v>1118</v>
      </c>
      <c r="C9" s="65">
        <v>546</v>
      </c>
    </row>
    <row r="10" spans="1:3" ht="15">
      <c r="A10" s="41" t="s">
        <v>83</v>
      </c>
      <c r="B10" s="65">
        <v>8072</v>
      </c>
      <c r="C10" s="65">
        <v>2972</v>
      </c>
    </row>
    <row r="11" spans="1:3" ht="15">
      <c r="A11" s="41" t="s">
        <v>93</v>
      </c>
      <c r="B11" s="65">
        <v>543</v>
      </c>
      <c r="C11" s="65">
        <v>152</v>
      </c>
    </row>
    <row r="12" spans="1:3" ht="15">
      <c r="A12" s="41" t="s">
        <v>174</v>
      </c>
      <c r="B12" s="65">
        <v>1433</v>
      </c>
      <c r="C12" s="62">
        <v>462</v>
      </c>
    </row>
    <row r="13" spans="1:4" ht="15">
      <c r="A13" s="31" t="s">
        <v>124</v>
      </c>
      <c r="B13" s="62">
        <v>763</v>
      </c>
      <c r="C13" s="62">
        <v>639</v>
      </c>
      <c r="D13" s="163"/>
    </row>
    <row r="14" spans="1:4" ht="15">
      <c r="A14" s="31" t="s">
        <v>84</v>
      </c>
      <c r="B14" s="62">
        <v>-22</v>
      </c>
      <c r="C14" s="62">
        <v>40</v>
      </c>
      <c r="D14" s="163"/>
    </row>
    <row r="15" spans="1:4" ht="15">
      <c r="A15" s="31" t="s">
        <v>139</v>
      </c>
      <c r="B15" s="62">
        <v>21</v>
      </c>
      <c r="C15" s="62">
        <v>10</v>
      </c>
      <c r="D15" s="163"/>
    </row>
    <row r="16" spans="1:4" ht="15">
      <c r="A16" s="31" t="s">
        <v>85</v>
      </c>
      <c r="B16" s="62">
        <v>-302</v>
      </c>
      <c r="C16" s="62">
        <v>-192</v>
      </c>
      <c r="D16" s="163"/>
    </row>
    <row r="17" spans="1:4" ht="15">
      <c r="A17" s="31" t="s">
        <v>86</v>
      </c>
      <c r="B17" s="62">
        <v>-100634</v>
      </c>
      <c r="C17" s="62">
        <v>-46126</v>
      </c>
      <c r="D17" s="163"/>
    </row>
    <row r="18" spans="1:4" ht="15">
      <c r="A18" s="31" t="s">
        <v>87</v>
      </c>
      <c r="B18" s="52">
        <v>-18502</v>
      </c>
      <c r="C18" s="52">
        <v>-7131</v>
      </c>
      <c r="D18" s="163"/>
    </row>
    <row r="19" spans="1:4" ht="15">
      <c r="A19" s="31" t="s">
        <v>88</v>
      </c>
      <c r="B19" s="52">
        <v>-11299</v>
      </c>
      <c r="C19" s="52">
        <v>-4369</v>
      </c>
      <c r="D19" s="163"/>
    </row>
    <row r="20" spans="1:4" ht="15">
      <c r="A20" s="31" t="s">
        <v>178</v>
      </c>
      <c r="B20" s="52">
        <v>-29485</v>
      </c>
      <c r="C20" s="52">
        <v>-10134</v>
      </c>
      <c r="D20" s="163"/>
    </row>
    <row r="21" spans="1:4" ht="15">
      <c r="A21" s="31" t="s">
        <v>89</v>
      </c>
      <c r="B21" s="52">
        <v>-5895</v>
      </c>
      <c r="C21" s="52">
        <v>-1755</v>
      </c>
      <c r="D21" s="163"/>
    </row>
    <row r="22" spans="1:4" ht="33" customHeight="1">
      <c r="A22" s="31" t="s">
        <v>90</v>
      </c>
      <c r="B22" s="52">
        <v>1908</v>
      </c>
      <c r="C22" s="52">
        <v>1805</v>
      </c>
      <c r="D22" s="163"/>
    </row>
    <row r="23" spans="1:4" ht="15">
      <c r="A23" s="31" t="s">
        <v>91</v>
      </c>
      <c r="B23" s="52">
        <v>-3995</v>
      </c>
      <c r="C23" s="52">
        <v>-2892</v>
      </c>
      <c r="D23" s="163"/>
    </row>
    <row r="24" spans="1:4" ht="15">
      <c r="A24" s="31" t="s">
        <v>50</v>
      </c>
      <c r="B24" s="62">
        <v>-935</v>
      </c>
      <c r="C24" s="62">
        <v>71</v>
      </c>
      <c r="D24" s="163"/>
    </row>
    <row r="25" spans="1:4" ht="15">
      <c r="A25" s="31" t="s">
        <v>92</v>
      </c>
      <c r="B25" s="62">
        <v>0</v>
      </c>
      <c r="C25" s="62">
        <v>2373</v>
      </c>
      <c r="D25" s="163"/>
    </row>
    <row r="26" spans="1:3" ht="15">
      <c r="A26" s="39"/>
      <c r="B26" s="30"/>
      <c r="C26" s="30"/>
    </row>
    <row r="27" spans="1:3" ht="15.75">
      <c r="A27" s="46" t="s">
        <v>51</v>
      </c>
      <c r="B27" s="29">
        <f>SUM(B7:B26)</f>
        <v>25209</v>
      </c>
      <c r="C27" s="29">
        <f>SUM(C7:C26)</f>
        <v>7829</v>
      </c>
    </row>
    <row r="28" spans="1:3" ht="15">
      <c r="A28" s="39"/>
      <c r="B28" s="30"/>
      <c r="C28" s="30"/>
    </row>
    <row r="29" spans="1:3" ht="15">
      <c r="A29" s="55" t="s">
        <v>52</v>
      </c>
      <c r="B29" s="67">
        <v>2314</v>
      </c>
      <c r="C29" s="67">
        <v>639</v>
      </c>
    </row>
    <row r="30" spans="1:3" ht="15.75">
      <c r="A30" s="46" t="s">
        <v>94</v>
      </c>
      <c r="B30" s="29">
        <f>B27-B29</f>
        <v>22895</v>
      </c>
      <c r="C30" s="29">
        <f>C27-C29</f>
        <v>7190</v>
      </c>
    </row>
    <row r="31" spans="1:3" ht="15.75">
      <c r="A31" s="139"/>
      <c r="B31" s="140"/>
      <c r="C31" s="140"/>
    </row>
    <row r="32" spans="1:3" ht="15">
      <c r="A32" s="31" t="s">
        <v>95</v>
      </c>
      <c r="B32" s="22">
        <v>12393</v>
      </c>
      <c r="C32" s="22">
        <v>2235</v>
      </c>
    </row>
    <row r="33" spans="1:3" s="149" customFormat="1" ht="16.5" thickBot="1">
      <c r="A33" s="142" t="s">
        <v>96</v>
      </c>
      <c r="B33" s="25">
        <f>B30-B32</f>
        <v>10502</v>
      </c>
      <c r="C33" s="25">
        <f>C30-C32</f>
        <v>4955</v>
      </c>
    </row>
    <row r="34" spans="1:3" ht="15.75" thickTop="1">
      <c r="A34" s="39"/>
      <c r="B34" s="30"/>
      <c r="C34" s="30"/>
    </row>
    <row r="35" spans="1:3" ht="16.5" thickBot="1">
      <c r="A35" s="142" t="s">
        <v>53</v>
      </c>
      <c r="B35" s="150">
        <f>B33/21000</f>
        <v>0.5000952380952381</v>
      </c>
      <c r="C35" s="150">
        <f>C33/21000</f>
        <v>0.23595238095238094</v>
      </c>
    </row>
    <row r="36" spans="1:3" s="125" customFormat="1" ht="15.75" thickTop="1">
      <c r="A36" s="122"/>
      <c r="B36" s="123"/>
      <c r="C36" s="124"/>
    </row>
    <row r="37" spans="1:3" s="128" customFormat="1" ht="14.25">
      <c r="A37" s="2"/>
      <c r="B37" s="127"/>
      <c r="C37" s="127"/>
    </row>
    <row r="38" spans="1:3" s="128" customFormat="1" ht="14.25">
      <c r="A38" s="2"/>
      <c r="B38" s="127"/>
      <c r="C38" s="127"/>
    </row>
    <row r="39" spans="1:4" s="117" customFormat="1" ht="14.25">
      <c r="A39" s="174" t="s">
        <v>134</v>
      </c>
      <c r="B39" s="202" t="s">
        <v>153</v>
      </c>
      <c r="C39" s="202"/>
      <c r="D39" s="202"/>
    </row>
    <row r="40" spans="1:3" s="128" customFormat="1" ht="14.25">
      <c r="A40" s="126"/>
      <c r="B40" s="127"/>
      <c r="C40" s="127"/>
    </row>
    <row r="41" spans="1:3" s="117" customFormat="1" ht="14.25">
      <c r="A41" s="2"/>
      <c r="B41" s="118"/>
      <c r="C41" s="118"/>
    </row>
    <row r="42" spans="1:3" s="117" customFormat="1" ht="14.25">
      <c r="A42" s="8"/>
      <c r="B42" s="120"/>
      <c r="C42" s="119"/>
    </row>
    <row r="43" spans="1:3" s="117" customFormat="1" ht="14.25">
      <c r="A43" s="8"/>
      <c r="B43" s="118"/>
      <c r="C43" s="161"/>
    </row>
    <row r="44" spans="1:3" s="117" customFormat="1" ht="14.25" customHeight="1">
      <c r="A44" s="121"/>
      <c r="B44" s="119"/>
      <c r="C44" s="120"/>
    </row>
    <row r="45" spans="1:3" s="128" customFormat="1" ht="14.25">
      <c r="A45" s="126"/>
      <c r="B45" s="129"/>
      <c r="C45" s="127"/>
    </row>
    <row r="46" spans="1:3" s="38" customFormat="1" ht="15">
      <c r="A46" s="36"/>
      <c r="B46" s="35"/>
      <c r="C46" s="35"/>
    </row>
    <row r="47" spans="1:3" s="38" customFormat="1" ht="15">
      <c r="A47" s="36"/>
      <c r="B47" s="35"/>
      <c r="C47" s="37"/>
    </row>
  </sheetData>
  <mergeCells count="4">
    <mergeCell ref="A1:C1"/>
    <mergeCell ref="A4:C4"/>
    <mergeCell ref="A3:D3"/>
    <mergeCell ref="B39:D39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203" t="s">
        <v>13</v>
      </c>
      <c r="B1" s="203"/>
      <c r="C1" s="203"/>
    </row>
    <row r="2" spans="1:3" ht="20.25">
      <c r="A2" s="12"/>
      <c r="B2" s="12"/>
      <c r="C2" s="12"/>
    </row>
    <row r="3" spans="1:3" ht="15.75">
      <c r="A3" s="204" t="s">
        <v>97</v>
      </c>
      <c r="B3" s="204"/>
      <c r="C3" s="204"/>
    </row>
    <row r="4" spans="1:3" ht="15" customHeight="1">
      <c r="A4" s="187" t="s">
        <v>179</v>
      </c>
      <c r="B4" s="187"/>
      <c r="C4" s="187"/>
    </row>
    <row r="5" spans="1:3" ht="15">
      <c r="A5" s="1"/>
      <c r="B5" s="4"/>
      <c r="C5" s="4"/>
    </row>
    <row r="6" spans="1:3" ht="15">
      <c r="A6" s="1"/>
      <c r="B6" s="5"/>
      <c r="C6" s="104" t="s">
        <v>2</v>
      </c>
    </row>
    <row r="7" spans="1:3" s="13" customFormat="1" ht="16.5" customHeight="1">
      <c r="A7" s="46" t="s">
        <v>26</v>
      </c>
      <c r="B7" s="20">
        <v>40908</v>
      </c>
      <c r="C7" s="20">
        <v>40543</v>
      </c>
    </row>
    <row r="8" spans="1:3" ht="18" customHeight="1">
      <c r="A8" s="31" t="s">
        <v>98</v>
      </c>
      <c r="B8" s="54">
        <v>196832</v>
      </c>
      <c r="C8" s="54">
        <v>74716</v>
      </c>
    </row>
    <row r="9" spans="1:3" ht="18" customHeight="1">
      <c r="A9" s="31" t="s">
        <v>27</v>
      </c>
      <c r="B9" s="54">
        <v>-140835</v>
      </c>
      <c r="C9" s="54">
        <v>-61665</v>
      </c>
    </row>
    <row r="10" spans="1:3" ht="18" customHeight="1">
      <c r="A10" s="31" t="s">
        <v>125</v>
      </c>
      <c r="B10" s="54">
        <v>62</v>
      </c>
      <c r="C10" s="54">
        <v>-298</v>
      </c>
    </row>
    <row r="11" spans="1:3" ht="15">
      <c r="A11" s="105" t="s">
        <v>29</v>
      </c>
      <c r="B11" s="54">
        <v>-34903</v>
      </c>
      <c r="C11" s="54">
        <v>-10561</v>
      </c>
    </row>
    <row r="12" spans="1:3" ht="18" customHeight="1">
      <c r="A12" s="105" t="s">
        <v>129</v>
      </c>
      <c r="B12" s="54">
        <v>3951</v>
      </c>
      <c r="C12" s="54">
        <v>1761</v>
      </c>
    </row>
    <row r="13" spans="1:3" ht="18" customHeight="1">
      <c r="A13" s="55" t="s">
        <v>138</v>
      </c>
      <c r="B13" s="151">
        <v>431</v>
      </c>
      <c r="C13" s="151">
        <v>153</v>
      </c>
    </row>
    <row r="14" spans="1:3" ht="18" customHeight="1" thickBot="1">
      <c r="A14" s="106" t="s">
        <v>28</v>
      </c>
      <c r="B14" s="57">
        <v>-1851</v>
      </c>
      <c r="C14" s="57">
        <v>-2706</v>
      </c>
    </row>
    <row r="15" spans="1:3" ht="18" customHeight="1">
      <c r="A15" s="154" t="s">
        <v>34</v>
      </c>
      <c r="B15" s="155">
        <f>SUM(B8:B14)</f>
        <v>23687</v>
      </c>
      <c r="C15" s="155">
        <f>SUM(C8:C14)</f>
        <v>1400</v>
      </c>
    </row>
    <row r="16" spans="1:3" ht="18" customHeight="1">
      <c r="A16" s="153"/>
      <c r="B16" s="156"/>
      <c r="C16" s="156"/>
    </row>
    <row r="17" spans="1:3" ht="15.75">
      <c r="A17" s="45" t="s">
        <v>30</v>
      </c>
      <c r="B17" s="45"/>
      <c r="C17" s="45"/>
    </row>
    <row r="18" spans="1:3" ht="18" customHeight="1">
      <c r="A18" s="31" t="s">
        <v>32</v>
      </c>
      <c r="B18" s="54">
        <v>-8988</v>
      </c>
      <c r="C18" s="54">
        <v>-3962</v>
      </c>
    </row>
    <row r="19" spans="1:3" ht="18" customHeight="1">
      <c r="A19" s="31" t="s">
        <v>148</v>
      </c>
      <c r="B19" s="54">
        <v>-208</v>
      </c>
      <c r="C19" s="54">
        <v>55</v>
      </c>
    </row>
    <row r="20" spans="1:3" ht="18" customHeight="1">
      <c r="A20" s="31" t="s">
        <v>99</v>
      </c>
      <c r="B20" s="54">
        <v>0</v>
      </c>
      <c r="C20" s="54">
        <v>-115</v>
      </c>
    </row>
    <row r="21" spans="1:3" ht="18" customHeight="1">
      <c r="A21" s="31" t="s">
        <v>100</v>
      </c>
      <c r="B21" s="54">
        <v>0</v>
      </c>
      <c r="C21" s="54">
        <v>890</v>
      </c>
    </row>
    <row r="22" spans="1:3" ht="18" customHeight="1">
      <c r="A22" s="31" t="s">
        <v>128</v>
      </c>
      <c r="B22" s="54">
        <v>15</v>
      </c>
      <c r="C22" s="54">
        <v>116</v>
      </c>
    </row>
    <row r="23" spans="1:3" ht="18" customHeight="1">
      <c r="A23" s="31" t="s">
        <v>175</v>
      </c>
      <c r="B23" s="54">
        <v>-1980</v>
      </c>
      <c r="C23" s="54">
        <v>-800</v>
      </c>
    </row>
    <row r="24" spans="1:3" ht="17.25" customHeight="1">
      <c r="A24" s="31" t="s">
        <v>33</v>
      </c>
      <c r="B24" s="54">
        <v>6</v>
      </c>
      <c r="C24" s="54">
        <v>531</v>
      </c>
    </row>
    <row r="25" spans="1:3" ht="17.25" customHeight="1" thickBot="1">
      <c r="A25" s="106" t="s">
        <v>176</v>
      </c>
      <c r="B25" s="56">
        <v>2599</v>
      </c>
      <c r="C25" s="185">
        <v>19</v>
      </c>
    </row>
    <row r="26" spans="1:3" ht="18" customHeight="1">
      <c r="A26" s="45" t="s">
        <v>35</v>
      </c>
      <c r="B26" s="73">
        <f>SUM(B18:B25)</f>
        <v>-8556</v>
      </c>
      <c r="C26" s="73">
        <f>SUM(C18:C25)</f>
        <v>-3266</v>
      </c>
    </row>
    <row r="27" spans="1:3" ht="18" customHeight="1">
      <c r="A27" s="153"/>
      <c r="B27" s="156"/>
      <c r="C27" s="156"/>
    </row>
    <row r="28" spans="1:3" ht="18" customHeight="1">
      <c r="A28" s="46" t="s">
        <v>31</v>
      </c>
      <c r="B28" s="54"/>
      <c r="C28" s="54"/>
    </row>
    <row r="29" spans="1:3" ht="18" customHeight="1">
      <c r="A29" s="31" t="s">
        <v>40</v>
      </c>
      <c r="B29" s="54">
        <v>1081</v>
      </c>
      <c r="C29" s="54">
        <v>1423</v>
      </c>
    </row>
    <row r="30" spans="1:3" ht="18" customHeight="1">
      <c r="A30" s="31" t="s">
        <v>41</v>
      </c>
      <c r="B30" s="54">
        <v>-4148</v>
      </c>
      <c r="C30" s="54">
        <v>-1512</v>
      </c>
    </row>
    <row r="31" spans="1:3" ht="18" customHeight="1">
      <c r="A31" s="55" t="s">
        <v>101</v>
      </c>
      <c r="B31" s="151">
        <v>-205</v>
      </c>
      <c r="C31" s="151">
        <v>-174</v>
      </c>
    </row>
    <row r="32" spans="1:3" ht="18" customHeight="1">
      <c r="A32" s="55" t="s">
        <v>102</v>
      </c>
      <c r="B32" s="151">
        <v>-149</v>
      </c>
      <c r="C32" s="151">
        <v>113</v>
      </c>
    </row>
    <row r="33" spans="1:3" ht="18" customHeight="1">
      <c r="A33" s="55" t="s">
        <v>42</v>
      </c>
      <c r="B33" s="151">
        <v>-2326</v>
      </c>
      <c r="C33" s="151">
        <v>-437</v>
      </c>
    </row>
    <row r="34" spans="1:3" ht="18" customHeight="1" thickBot="1">
      <c r="A34" s="32" t="s">
        <v>103</v>
      </c>
      <c r="B34" s="57">
        <v>-1873</v>
      </c>
      <c r="C34" s="57">
        <v>-35</v>
      </c>
    </row>
    <row r="35" spans="1:3" ht="18" customHeight="1">
      <c r="A35" s="45" t="s">
        <v>36</v>
      </c>
      <c r="B35" s="73">
        <f>SUM(B29:B34)</f>
        <v>-7620</v>
      </c>
      <c r="C35" s="73">
        <f>SUM(C29:C34)</f>
        <v>-622</v>
      </c>
    </row>
    <row r="36" spans="1:3" ht="18" customHeight="1">
      <c r="A36" s="153"/>
      <c r="B36" s="156"/>
      <c r="C36" s="156"/>
    </row>
    <row r="37" spans="1:3" ht="18" customHeight="1">
      <c r="A37" s="31" t="s">
        <v>37</v>
      </c>
      <c r="B37" s="54">
        <f>B15+B26+B35</f>
        <v>7511</v>
      </c>
      <c r="C37" s="54">
        <f>C15+C26+C35</f>
        <v>-2488</v>
      </c>
    </row>
    <row r="38" spans="1:3" ht="18" customHeight="1">
      <c r="A38" s="55" t="s">
        <v>38</v>
      </c>
      <c r="B38" s="151">
        <v>14835</v>
      </c>
      <c r="C38" s="151">
        <v>11363</v>
      </c>
    </row>
    <row r="39" spans="1:3" ht="15.75" thickBot="1">
      <c r="A39" s="157"/>
      <c r="B39" s="158"/>
      <c r="C39" s="158"/>
    </row>
    <row r="40" spans="1:3" ht="18" customHeight="1">
      <c r="A40" s="45" t="s">
        <v>39</v>
      </c>
      <c r="B40" s="56">
        <f>B38+B37</f>
        <v>22346</v>
      </c>
      <c r="C40" s="56">
        <f>C38+C37</f>
        <v>8875</v>
      </c>
    </row>
    <row r="41" spans="1:3" ht="18" customHeight="1">
      <c r="A41" s="6"/>
      <c r="B41" s="7"/>
      <c r="C41" s="7"/>
    </row>
    <row r="42" spans="1:3" ht="18" customHeight="1">
      <c r="A42" s="2"/>
      <c r="B42" s="7"/>
      <c r="C42" s="7"/>
    </row>
    <row r="43" spans="1:3" ht="18" customHeight="1">
      <c r="A43" s="2"/>
      <c r="B43" s="7"/>
      <c r="C43" s="7"/>
    </row>
    <row r="44" spans="1:4" s="117" customFormat="1" ht="14.25">
      <c r="A44" s="174" t="s">
        <v>134</v>
      </c>
      <c r="B44" s="205" t="s">
        <v>153</v>
      </c>
      <c r="C44" s="205"/>
      <c r="D44" s="205"/>
    </row>
    <row r="45" spans="1:3" ht="25.5" customHeight="1">
      <c r="A45" s="9"/>
      <c r="B45" s="10"/>
      <c r="C45" s="3"/>
    </row>
  </sheetData>
  <mergeCells count="4">
    <mergeCell ref="A1:C1"/>
    <mergeCell ref="A3:C3"/>
    <mergeCell ref="A4:C4"/>
    <mergeCell ref="B44:D4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1:C43 B24:C36 B8:C20 B38:C38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2" customWidth="1"/>
    <col min="2" max="2" width="11.421875" style="85" customWidth="1"/>
    <col min="3" max="3" width="13.28125" style="85" customWidth="1"/>
    <col min="4" max="4" width="10.140625" style="85" customWidth="1"/>
    <col min="5" max="5" width="16.57421875" style="85" customWidth="1"/>
    <col min="6" max="6" width="16.00390625" style="85" customWidth="1"/>
    <col min="7" max="7" width="16.140625" style="85" customWidth="1"/>
    <col min="8" max="16384" width="9.28125" style="85" customWidth="1"/>
  </cols>
  <sheetData>
    <row r="1" spans="1:7" ht="36" customHeight="1">
      <c r="A1" s="206" t="s">
        <v>45</v>
      </c>
      <c r="B1" s="206"/>
      <c r="C1" s="206"/>
      <c r="D1" s="206"/>
      <c r="E1" s="206"/>
      <c r="F1" s="206"/>
      <c r="G1" s="206"/>
    </row>
    <row r="2" spans="1:6" ht="15.75">
      <c r="A2" s="86"/>
      <c r="B2" s="86"/>
      <c r="C2" s="86"/>
      <c r="D2" s="86"/>
      <c r="E2" s="86"/>
      <c r="F2" s="86"/>
    </row>
    <row r="3" spans="1:7" s="87" customFormat="1" ht="15.75">
      <c r="A3" s="207" t="s">
        <v>104</v>
      </c>
      <c r="B3" s="207"/>
      <c r="C3" s="207"/>
      <c r="D3" s="207"/>
      <c r="E3" s="207"/>
      <c r="F3" s="207"/>
      <c r="G3" s="207"/>
    </row>
    <row r="4" spans="1:7" s="87" customFormat="1" ht="15.75">
      <c r="A4" s="208" t="s">
        <v>180</v>
      </c>
      <c r="B4" s="208"/>
      <c r="C4" s="208"/>
      <c r="D4" s="208"/>
      <c r="E4" s="208"/>
      <c r="F4" s="208"/>
      <c r="G4" s="208"/>
    </row>
    <row r="5" spans="1:6" s="87" customFormat="1" ht="15.75">
      <c r="A5" s="42"/>
      <c r="B5" s="88"/>
      <c r="C5" s="88"/>
      <c r="D5" s="88"/>
      <c r="E5" s="88"/>
      <c r="F5" s="89"/>
    </row>
    <row r="6" spans="1:7" s="87" customFormat="1" ht="15.75">
      <c r="A6" s="42"/>
      <c r="B6" s="90"/>
      <c r="C6" s="90"/>
      <c r="D6" s="90"/>
      <c r="E6" s="90"/>
      <c r="G6" s="108" t="s">
        <v>0</v>
      </c>
    </row>
    <row r="7" spans="1:7" s="109" customFormat="1" ht="42.75">
      <c r="A7" s="171" t="s">
        <v>46</v>
      </c>
      <c r="B7" s="172" t="s">
        <v>54</v>
      </c>
      <c r="C7" s="172" t="s">
        <v>47</v>
      </c>
      <c r="D7" s="172" t="s">
        <v>57</v>
      </c>
      <c r="E7" s="172" t="s">
        <v>55</v>
      </c>
      <c r="F7" s="172" t="s">
        <v>56</v>
      </c>
      <c r="G7" s="172" t="s">
        <v>105</v>
      </c>
    </row>
    <row r="8" spans="1:7" ht="37.5" customHeight="1">
      <c r="A8" s="165" t="s">
        <v>140</v>
      </c>
      <c r="B8" s="91">
        <v>20729</v>
      </c>
      <c r="C8" s="91"/>
      <c r="D8" s="166">
        <v>5828</v>
      </c>
      <c r="E8" s="91">
        <v>23480</v>
      </c>
      <c r="F8" s="91">
        <v>50037</v>
      </c>
      <c r="G8" s="91">
        <v>20353</v>
      </c>
    </row>
    <row r="9" spans="1:7" ht="30" customHeight="1">
      <c r="A9" s="165" t="s">
        <v>48</v>
      </c>
      <c r="B9" s="92"/>
      <c r="C9" s="92"/>
      <c r="D9" s="92"/>
      <c r="E9" s="167">
        <v>4901</v>
      </c>
      <c r="F9" s="168">
        <f>E9</f>
        <v>4901</v>
      </c>
      <c r="G9" s="168">
        <v>2215</v>
      </c>
    </row>
    <row r="10" spans="1:7" ht="30" customHeight="1">
      <c r="A10" s="169" t="s">
        <v>126</v>
      </c>
      <c r="B10" s="92"/>
      <c r="C10" s="92"/>
      <c r="D10" s="164"/>
      <c r="E10" s="170">
        <v>-673</v>
      </c>
      <c r="F10" s="173">
        <f>SUM(B10:E10)</f>
        <v>-673</v>
      </c>
      <c r="G10" s="173">
        <v>-293</v>
      </c>
    </row>
    <row r="11" spans="1:7" ht="30" customHeight="1">
      <c r="A11" s="169" t="s">
        <v>141</v>
      </c>
      <c r="B11" s="92"/>
      <c r="C11" s="92"/>
      <c r="D11" s="164">
        <v>98</v>
      </c>
      <c r="E11" s="170">
        <v>-98</v>
      </c>
      <c r="F11" s="162"/>
      <c r="G11" s="173"/>
    </row>
    <row r="12" spans="1:7" ht="30" customHeight="1">
      <c r="A12" s="169" t="s">
        <v>58</v>
      </c>
      <c r="B12" s="92"/>
      <c r="C12" s="92"/>
      <c r="D12" s="164"/>
      <c r="E12" s="170">
        <v>1805</v>
      </c>
      <c r="F12" s="173">
        <f>SUM(D12:E12)</f>
        <v>1805</v>
      </c>
      <c r="G12" s="173">
        <v>24</v>
      </c>
    </row>
    <row r="13" spans="1:7" ht="30" customHeight="1">
      <c r="A13" s="169" t="s">
        <v>142</v>
      </c>
      <c r="B13" s="93"/>
      <c r="C13" s="160"/>
      <c r="D13" s="93">
        <v>93</v>
      </c>
      <c r="E13" s="164">
        <v>84</v>
      </c>
      <c r="F13" s="173">
        <f>SUM(D13:E13)</f>
        <v>177</v>
      </c>
      <c r="G13" s="164">
        <v>983</v>
      </c>
    </row>
    <row r="14" spans="1:7" ht="30" customHeight="1">
      <c r="A14" s="165" t="s">
        <v>143</v>
      </c>
      <c r="B14" s="91">
        <f>SUM(B8:B13)</f>
        <v>20729</v>
      </c>
      <c r="C14" s="91"/>
      <c r="D14" s="91">
        <f>SUM(D8:D13)</f>
        <v>6019</v>
      </c>
      <c r="E14" s="91">
        <f>SUM(E8:E13)</f>
        <v>29499</v>
      </c>
      <c r="F14" s="91">
        <f>SUM(F8:F13)</f>
        <v>56247</v>
      </c>
      <c r="G14" s="91">
        <f>SUM(G8:G13)</f>
        <v>23282</v>
      </c>
    </row>
    <row r="15" spans="1:7" s="130" customFormat="1" ht="30" customHeight="1">
      <c r="A15" s="165" t="s">
        <v>48</v>
      </c>
      <c r="B15" s="92"/>
      <c r="C15" s="92"/>
      <c r="D15" s="92"/>
      <c r="E15" s="167">
        <v>10502</v>
      </c>
      <c r="F15" s="168">
        <f>E15</f>
        <v>10502</v>
      </c>
      <c r="G15" s="168">
        <v>12393</v>
      </c>
    </row>
    <row r="16" spans="1:7" s="130" customFormat="1" ht="30" customHeight="1">
      <c r="A16" s="169" t="s">
        <v>126</v>
      </c>
      <c r="B16" s="92"/>
      <c r="C16" s="92"/>
      <c r="D16" s="92"/>
      <c r="E16" s="170">
        <v>-1659</v>
      </c>
      <c r="F16" s="173">
        <v>-1659</v>
      </c>
      <c r="G16" s="173">
        <v>-2226</v>
      </c>
    </row>
    <row r="17" spans="1:7" s="130" customFormat="1" ht="30" customHeight="1">
      <c r="A17" s="169" t="s">
        <v>141</v>
      </c>
      <c r="B17" s="92"/>
      <c r="C17" s="92"/>
      <c r="D17" s="164">
        <v>277</v>
      </c>
      <c r="E17" s="170">
        <v>-277</v>
      </c>
      <c r="F17" s="184"/>
      <c r="G17" s="173"/>
    </row>
    <row r="18" spans="1:7" s="130" customFormat="1" ht="30" customHeight="1">
      <c r="A18" s="169" t="s">
        <v>177</v>
      </c>
      <c r="B18" s="92"/>
      <c r="C18" s="92"/>
      <c r="D18" s="92"/>
      <c r="E18" s="170">
        <v>-196</v>
      </c>
      <c r="F18" s="173">
        <f>SUM(B18:E18)</f>
        <v>-196</v>
      </c>
      <c r="G18" s="173">
        <v>-375</v>
      </c>
    </row>
    <row r="19" spans="1:7" s="14" customFormat="1" ht="30" customHeight="1">
      <c r="A19" s="169" t="s">
        <v>142</v>
      </c>
      <c r="B19" s="93"/>
      <c r="C19" s="160"/>
      <c r="D19" s="93">
        <v>79</v>
      </c>
      <c r="E19" s="170">
        <v>-99</v>
      </c>
      <c r="F19" s="173">
        <v>-20</v>
      </c>
      <c r="G19" s="164">
        <v>32560</v>
      </c>
    </row>
    <row r="20" spans="1:7" s="14" customFormat="1" ht="30" customHeight="1">
      <c r="A20" s="165" t="s">
        <v>49</v>
      </c>
      <c r="B20" s="91">
        <f>SUM(B14:B19)</f>
        <v>20729</v>
      </c>
      <c r="C20" s="91"/>
      <c r="D20" s="91">
        <f>SUM(D14:D19)</f>
        <v>6375</v>
      </c>
      <c r="E20" s="91">
        <f>SUM(E14:E19)</f>
        <v>37770</v>
      </c>
      <c r="F20" s="91">
        <f>SUM(F14:F19)</f>
        <v>64874</v>
      </c>
      <c r="G20" s="91">
        <f>SUM(G14:G19)</f>
        <v>65634</v>
      </c>
    </row>
    <row r="21" spans="1:5" s="14" customFormat="1" ht="15">
      <c r="A21" s="17"/>
      <c r="B21" s="16"/>
      <c r="C21" s="16"/>
      <c r="D21" s="17"/>
      <c r="E21" s="97"/>
    </row>
    <row r="22" spans="1:5" s="14" customFormat="1" ht="15">
      <c r="A22" s="2"/>
      <c r="B22" s="16"/>
      <c r="C22" s="16"/>
      <c r="D22" s="17"/>
      <c r="E22" s="97"/>
    </row>
    <row r="23" spans="1:6" ht="15">
      <c r="A23" s="8" t="s">
        <v>134</v>
      </c>
      <c r="B23" s="205" t="s">
        <v>153</v>
      </c>
      <c r="C23" s="205"/>
      <c r="D23" s="205"/>
      <c r="E23" s="95"/>
      <c r="F23" s="96"/>
    </row>
    <row r="24" spans="1:6" ht="15.75">
      <c r="A24" s="94"/>
      <c r="B24" s="95"/>
      <c r="C24" s="95"/>
      <c r="D24" s="95"/>
      <c r="E24" s="95"/>
      <c r="F24" s="96"/>
    </row>
    <row r="25" spans="1:6" ht="15.75">
      <c r="A25" s="94"/>
      <c r="B25" s="95"/>
      <c r="C25" s="95"/>
      <c r="D25" s="95"/>
      <c r="E25" s="95"/>
      <c r="F25" s="96"/>
    </row>
    <row r="26" spans="1:6" ht="15">
      <c r="A26" s="98"/>
      <c r="B26" s="96"/>
      <c r="C26" s="96"/>
      <c r="D26" s="96"/>
      <c r="E26" s="96"/>
      <c r="F26" s="96"/>
    </row>
    <row r="27" spans="1:6" ht="15" customHeight="1">
      <c r="A27" s="99"/>
      <c r="B27" s="100"/>
      <c r="C27" s="100"/>
      <c r="D27" s="100"/>
      <c r="E27" s="100"/>
      <c r="F27" s="58"/>
    </row>
    <row r="28" spans="1:6" ht="15">
      <c r="A28" s="99"/>
      <c r="B28" s="100"/>
      <c r="C28" s="100"/>
      <c r="D28" s="100"/>
      <c r="E28" s="100"/>
      <c r="F28" s="101"/>
    </row>
    <row r="29" spans="1:6" ht="15">
      <c r="A29" s="99"/>
      <c r="B29" s="100"/>
      <c r="C29" s="100"/>
      <c r="D29" s="100"/>
      <c r="E29" s="100"/>
      <c r="F29" s="101"/>
    </row>
    <row r="30" spans="1:6" ht="15">
      <c r="A30" s="99"/>
      <c r="B30" s="100"/>
      <c r="C30" s="100"/>
      <c r="D30" s="100"/>
      <c r="E30" s="100"/>
      <c r="F30" s="101"/>
    </row>
    <row r="31" spans="1:6" ht="15">
      <c r="A31" s="99"/>
      <c r="B31" s="100"/>
      <c r="C31" s="100"/>
      <c r="D31" s="100"/>
      <c r="E31" s="100"/>
      <c r="F31" s="100"/>
    </row>
    <row r="32" spans="1:6" ht="15">
      <c r="A32" s="99"/>
      <c r="B32" s="100"/>
      <c r="C32" s="100"/>
      <c r="D32" s="100"/>
      <c r="E32" s="100"/>
      <c r="F32" s="100"/>
    </row>
    <row r="34" ht="15" customHeight="1">
      <c r="E34" s="103"/>
    </row>
    <row r="35" ht="15" customHeight="1">
      <c r="E35" s="59"/>
    </row>
  </sheetData>
  <mergeCells count="4">
    <mergeCell ref="A1:G1"/>
    <mergeCell ref="A3:G3"/>
    <mergeCell ref="A4:G4"/>
    <mergeCell ref="B23:D23"/>
  </mergeCells>
  <printOptions horizontalCentered="1"/>
  <pageMargins left="0.2755905511811024" right="0.2755905511811024" top="0.984251968503937" bottom="0.984251968503937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3" ht="30" customHeight="1">
      <c r="A1" s="209" t="s">
        <v>12</v>
      </c>
      <c r="B1" s="209"/>
      <c r="C1" s="209"/>
    </row>
    <row r="2" spans="1:3" ht="15.75">
      <c r="A2" s="74"/>
      <c r="B2" s="74"/>
      <c r="C2" s="74"/>
    </row>
    <row r="3" spans="1:3" ht="15.75">
      <c r="A3" s="212" t="s">
        <v>136</v>
      </c>
      <c r="B3" s="212"/>
      <c r="C3" s="212"/>
    </row>
    <row r="4" spans="1:3" ht="15.75">
      <c r="A4" s="212" t="s">
        <v>7</v>
      </c>
      <c r="B4" s="212"/>
      <c r="C4" s="212"/>
    </row>
    <row r="5" spans="1:3" ht="15">
      <c r="A5" s="213" t="s">
        <v>180</v>
      </c>
      <c r="B5" s="213"/>
      <c r="C5" s="213"/>
    </row>
    <row r="6" spans="2:3" s="76" customFormat="1" ht="15">
      <c r="B6" s="77"/>
      <c r="C6" s="77"/>
    </row>
    <row r="7" spans="1:3" s="112" customFormat="1" ht="57">
      <c r="A7" s="110" t="s">
        <v>8</v>
      </c>
      <c r="B7" s="111" t="s">
        <v>9</v>
      </c>
      <c r="C7" s="111" t="s">
        <v>10</v>
      </c>
    </row>
    <row r="8" spans="1:3" ht="30" customHeight="1">
      <c r="A8" s="210" t="s">
        <v>11</v>
      </c>
      <c r="B8" s="211"/>
      <c r="C8" s="211"/>
    </row>
    <row r="9" spans="1:3" ht="20.25" customHeight="1">
      <c r="A9" s="179" t="s">
        <v>154</v>
      </c>
      <c r="B9" s="78">
        <v>0</v>
      </c>
      <c r="C9" s="79">
        <v>64.53</v>
      </c>
    </row>
    <row r="10" spans="1:3" ht="20.25" customHeight="1">
      <c r="A10" s="179" t="s">
        <v>155</v>
      </c>
      <c r="B10" s="78">
        <v>0</v>
      </c>
      <c r="C10" s="79">
        <v>98.74</v>
      </c>
    </row>
    <row r="11" spans="1:3" ht="20.25" customHeight="1">
      <c r="A11" s="179" t="s">
        <v>156</v>
      </c>
      <c r="B11" s="78">
        <v>0</v>
      </c>
      <c r="C11" s="79">
        <v>74.72</v>
      </c>
    </row>
    <row r="12" spans="1:3" ht="20.25" customHeight="1">
      <c r="A12" s="179" t="s">
        <v>157</v>
      </c>
      <c r="B12" s="78">
        <v>0</v>
      </c>
      <c r="C12" s="79">
        <v>51.4</v>
      </c>
    </row>
    <row r="13" spans="1:3" ht="20.25" customHeight="1">
      <c r="A13" s="180" t="s">
        <v>158</v>
      </c>
      <c r="B13" s="78">
        <v>0</v>
      </c>
      <c r="C13" s="79">
        <v>53.6</v>
      </c>
    </row>
    <row r="14" spans="1:3" ht="20.25" customHeight="1">
      <c r="A14" s="179" t="s">
        <v>159</v>
      </c>
      <c r="B14" s="78">
        <v>0</v>
      </c>
      <c r="C14" s="79">
        <v>65</v>
      </c>
    </row>
    <row r="15" spans="1:3" ht="20.25" customHeight="1">
      <c r="A15" s="80" t="s">
        <v>3</v>
      </c>
      <c r="B15" s="81">
        <f>SUM(B9:B14)</f>
        <v>0</v>
      </c>
      <c r="C15" s="82"/>
    </row>
    <row r="16" spans="1:3" ht="29.25" customHeight="1">
      <c r="A16" s="210" t="s">
        <v>172</v>
      </c>
      <c r="B16" s="211"/>
      <c r="C16" s="211"/>
    </row>
    <row r="17" spans="1:3" ht="20.25" customHeight="1">
      <c r="A17" s="177" t="s">
        <v>170</v>
      </c>
      <c r="B17" s="81">
        <v>746</v>
      </c>
      <c r="C17" s="82">
        <v>31.98</v>
      </c>
    </row>
    <row r="18" spans="1:3" ht="20.25" customHeight="1">
      <c r="A18" s="80" t="s">
        <v>4</v>
      </c>
      <c r="B18" s="81">
        <f>SUM(B17)</f>
        <v>746</v>
      </c>
      <c r="C18" s="82"/>
    </row>
    <row r="19" spans="1:3" ht="33" customHeight="1">
      <c r="A19" s="210" t="s">
        <v>168</v>
      </c>
      <c r="B19" s="211"/>
      <c r="C19" s="211"/>
    </row>
    <row r="20" spans="1:3" ht="20.25" customHeight="1">
      <c r="A20" s="180" t="s">
        <v>160</v>
      </c>
      <c r="B20" s="78">
        <v>0</v>
      </c>
      <c r="C20" s="79">
        <v>30.91</v>
      </c>
    </row>
    <row r="21" spans="1:3" ht="20.25" customHeight="1">
      <c r="A21" s="180" t="s">
        <v>161</v>
      </c>
      <c r="B21" s="78">
        <v>0</v>
      </c>
      <c r="C21" s="79">
        <v>49.99</v>
      </c>
    </row>
    <row r="22" spans="1:3" ht="20.25" customHeight="1">
      <c r="A22" s="180" t="s">
        <v>162</v>
      </c>
      <c r="B22" s="78">
        <v>0</v>
      </c>
      <c r="C22" s="79">
        <v>50</v>
      </c>
    </row>
    <row r="23" spans="1:3" ht="20.25" customHeight="1">
      <c r="A23" s="80" t="s">
        <v>5</v>
      </c>
      <c r="B23" s="81">
        <f>SUM(B20:B22)</f>
        <v>0</v>
      </c>
      <c r="C23" s="82"/>
    </row>
    <row r="24" spans="1:3" ht="28.5" customHeight="1">
      <c r="A24" s="210" t="s">
        <v>169</v>
      </c>
      <c r="B24" s="211"/>
      <c r="C24" s="211"/>
    </row>
    <row r="25" spans="1:3" ht="20.25" customHeight="1">
      <c r="A25" s="178" t="s">
        <v>163</v>
      </c>
      <c r="B25" s="81">
        <v>13</v>
      </c>
      <c r="C25" s="82">
        <v>5</v>
      </c>
    </row>
    <row r="26" spans="1:3" ht="20.25" customHeight="1">
      <c r="A26" s="181" t="s">
        <v>159</v>
      </c>
      <c r="B26" s="182">
        <v>2</v>
      </c>
      <c r="C26" s="183">
        <v>20</v>
      </c>
    </row>
    <row r="27" spans="1:3" ht="20.25" customHeight="1">
      <c r="A27" s="181" t="s">
        <v>181</v>
      </c>
      <c r="B27" s="182">
        <v>3942</v>
      </c>
      <c r="C27" s="183">
        <v>19.61</v>
      </c>
    </row>
    <row r="28" spans="1:3" ht="20.25" customHeight="1">
      <c r="A28" s="181" t="s">
        <v>164</v>
      </c>
      <c r="B28" s="182">
        <v>9</v>
      </c>
      <c r="C28" s="183">
        <v>16.67</v>
      </c>
    </row>
    <row r="29" spans="1:3" ht="20.25" customHeight="1">
      <c r="A29" s="181" t="s">
        <v>165</v>
      </c>
      <c r="B29" s="182">
        <v>2321</v>
      </c>
      <c r="C29" s="183">
        <v>8.28</v>
      </c>
    </row>
    <row r="30" spans="1:3" ht="20.25" customHeight="1">
      <c r="A30" s="179" t="s">
        <v>157</v>
      </c>
      <c r="B30" s="182">
        <v>300</v>
      </c>
      <c r="C30" s="183">
        <v>0.8</v>
      </c>
    </row>
    <row r="31" spans="1:3" ht="20.25" customHeight="1">
      <c r="A31" s="178" t="s">
        <v>166</v>
      </c>
      <c r="B31" s="81">
        <v>13</v>
      </c>
      <c r="C31" s="82">
        <v>5</v>
      </c>
    </row>
    <row r="32" spans="1:3" ht="20.25" customHeight="1">
      <c r="A32" s="178" t="s">
        <v>167</v>
      </c>
      <c r="B32" s="78">
        <v>295</v>
      </c>
      <c r="C32" s="79">
        <v>24.2</v>
      </c>
    </row>
    <row r="33" spans="1:3" ht="20.25" customHeight="1">
      <c r="A33" s="178" t="s">
        <v>71</v>
      </c>
      <c r="B33" s="78">
        <v>16</v>
      </c>
      <c r="C33" s="79"/>
    </row>
    <row r="34" spans="1:3" ht="20.25" customHeight="1">
      <c r="A34" s="80" t="s">
        <v>173</v>
      </c>
      <c r="B34" s="81">
        <f>SUM(B25:B33)</f>
        <v>6911</v>
      </c>
      <c r="C34" s="82"/>
    </row>
    <row r="35" spans="1:3" ht="26.25" customHeight="1">
      <c r="A35" s="83" t="s">
        <v>171</v>
      </c>
      <c r="B35" s="81">
        <f>B15++B18+B23+B34</f>
        <v>7657</v>
      </c>
      <c r="C35" s="82"/>
    </row>
    <row r="36" spans="1:3" s="133" customFormat="1" ht="24" customHeight="1">
      <c r="A36" s="131"/>
      <c r="B36" s="132"/>
      <c r="C36" s="132"/>
    </row>
    <row r="37" spans="1:3" s="133" customFormat="1" ht="14.25">
      <c r="A37" s="2"/>
      <c r="B37" s="134"/>
      <c r="C37" s="134"/>
    </row>
    <row r="38" spans="1:4" s="117" customFormat="1" ht="14.25">
      <c r="A38" s="8" t="s">
        <v>134</v>
      </c>
      <c r="B38" s="205" t="s">
        <v>153</v>
      </c>
      <c r="C38" s="205"/>
      <c r="D38" s="205"/>
    </row>
    <row r="39" spans="1:3" s="133" customFormat="1" ht="14.25">
      <c r="A39" s="9"/>
      <c r="B39" s="119"/>
      <c r="C39" s="117"/>
    </row>
    <row r="42" spans="1:2" ht="15">
      <c r="A42" s="84"/>
      <c r="B42" s="84"/>
    </row>
    <row r="43" ht="15">
      <c r="B43" s="84"/>
    </row>
    <row r="44" spans="1:2" ht="15">
      <c r="A44" s="84"/>
      <c r="B44" s="84"/>
    </row>
    <row r="46" spans="1:2" ht="15">
      <c r="A46" s="84"/>
      <c r="B46" s="84"/>
    </row>
    <row r="48" spans="1:2" ht="15">
      <c r="A48" s="84"/>
      <c r="B48" s="84"/>
    </row>
  </sheetData>
  <mergeCells count="9">
    <mergeCell ref="B38:D38"/>
    <mergeCell ref="A16:C16"/>
    <mergeCell ref="A19:C19"/>
    <mergeCell ref="A24:C24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C22 B9:C14 B25:C33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2012-02-22T13:07:07Z</cp:lastPrinted>
  <dcterms:created xsi:type="dcterms:W3CDTF">2004-07-26T14:28:27Z</dcterms:created>
  <dcterms:modified xsi:type="dcterms:W3CDTF">2012-02-27T07:06:50Z</dcterms:modified>
  <cp:category/>
  <cp:version/>
  <cp:contentType/>
  <cp:contentStatus/>
</cp:coreProperties>
</file>