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'SFP'!$A$1:$C$80</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<sst xmlns="http://schemas.openxmlformats.org/spreadsheetml/2006/main" count="273" uniqueCount="228">
  <si>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</si>
  <si>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</si>
  <si>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</si>
  <si>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</si>
  <si>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</si>
  <si>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</si>
  <si>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</si>
  <si>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</si>
  <si>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</si>
  <si>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</si>
  <si>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</si>
  <si>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</si>
  <si>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</si>
  <si>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</si>
  <si>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</si>
  <si>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</si>
  <si>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</si>
  <si>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</si>
  <si>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</si>
  <si>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</si>
  <si>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</si>
  <si>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</si>
  <si>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</si>
  <si>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</si>
  <si>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</si>
  <si>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</si>
  <si>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</si>
  <si>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</si>
  <si>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</si>
  <si>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</si>
  <si>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</si>
  <si>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</si>
  <si>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</si>
  <si>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</si>
  <si>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</si>
  <si>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</si>
  <si>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</si>
  <si>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</si>
  <si>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</si>
  <si>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</si>
  <si>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</si>
  <si>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</si>
  <si>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</si>
  <si>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</si>
  <si>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</si>
  <si>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</si>
  <si>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</si>
  <si>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</si>
  <si>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</si>
  <si>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</si>
  <si>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</si>
  <si>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</si>
  <si>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</si>
  <si>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</si>
  <si>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</si>
  <si>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</si>
  <si>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</si>
  <si>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</si>
  <si>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</si>
  <si>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</si>
  <si>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</si>
  <si>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</si>
  <si>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</si>
  <si>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</si>
  <si>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</si>
  <si>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</si>
  <si>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</si>
  <si>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</si>
  <si>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</si>
  <si>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</si>
  <si>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</si>
  <si>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</si>
  <si>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</si>
  <si>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</si>
  <si>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</si>
  <si>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</si>
  <si>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</si>
  <si>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</si>
  <si>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</si>
  <si>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Purchase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</si>
  <si>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</si>
  <si>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</si>
  <si>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</si>
  <si>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</si>
  <si>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</si>
  <si>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</si>
  <si>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</si>
  <si>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</si>
  <si>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</si>
  <si>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</si>
  <si>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</si>
  <si>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</si>
  <si>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</si>
  <si>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</si>
  <si>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</si>
  <si>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</si>
  <si>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</si>
  <si>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</si>
  <si>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</si>
  <si>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</si>
  <si>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</si>
  <si>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</si>
  <si>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</si>
  <si>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</si>
  <si>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</si>
  <si>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</si>
  <si>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</si>
  <si>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</si>
  <si>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</si>
  <si>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</si>
  <si>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</si>
  <si>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</si>
  <si>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</si>
  <si>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</si>
  <si>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</si>
  <si>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</si>
  <si>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Hydraulic elements and systems Plc., Yambol</t>
  </si>
  <si>
    <t>Elhim Iskra Plc., Pazardjik</t>
  </si>
  <si>
    <t>SPH Trans Ltd., Sofia</t>
  </si>
  <si>
    <t>M+C Hydraulic Plc., Kazanluk</t>
  </si>
  <si>
    <t>Bulgarian Rose Plc., Karlovo</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</si>
  <si>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</si>
  <si>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</si>
  <si>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</si>
  <si>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</si>
  <si>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</si>
  <si>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</si>
  <si>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</si>
  <si>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</si>
  <si>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</si>
  <si>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</si>
  <si>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</si>
  <si>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</si>
  <si>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</si>
  <si>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</si>
  <si>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</si>
  <si>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</si>
  <si>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</si>
  <si>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</si>
  <si>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</si>
  <si>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</si>
  <si>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</si>
  <si>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</si>
  <si>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</si>
  <si>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</si>
  <si>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</si>
  <si>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</si>
  <si>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</si>
  <si>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</si>
  <si>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</si>
  <si>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</si>
  <si>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</si>
  <si>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</si>
  <si>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</si>
  <si>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</si>
  <si>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</si>
  <si>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</si>
  <si>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</si>
  <si>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</si>
  <si>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</si>
  <si>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</si>
  <si>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</si>
  <si>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</si>
  <si>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</si>
  <si>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</si>
  <si>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</si>
  <si>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</si>
  <si>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</si>
  <si>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</si>
  <si>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</si>
  <si>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</si>
  <si>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</si>
  <si>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</si>
  <si>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</si>
  <si>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</si>
  <si>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Proceeds from financial assets held for trade</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</si>
  <si>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</si>
  <si>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</si>
  <si>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</si>
  <si>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</si>
  <si>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</si>
  <si>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</si>
  <si>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</si>
  <si>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</si>
  <si>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</si>
  <si>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</si>
  <si>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</si>
  <si>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</si>
  <si>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</si>
  <si>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Other мaterials</t>
  </si>
  <si>
    <t>Interest, fees and commissions paid/received</t>
  </si>
  <si>
    <t>Balance 31 December 2009</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</si>
  <si>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</si>
  <si>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</si>
  <si>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</si>
  <si>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</si>
  <si>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</si>
  <si>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Balance 01 January 2009</t>
  </si>
  <si>
    <t>The Financial Statements of the subsidiaries for current period are consolidated with the Financial Statements of the parent for the same period.</t>
  </si>
  <si>
    <t>The Cost method of accounting has been applied for the investments in subsidiaries and associates in the Separate Financial Statements of the Stara planina hold Plc.</t>
  </si>
  <si>
    <t>The information in the Consolidated Balance Sheet for the year 2009 is from the Consolidated Balance Sheet prepared on the base of  Separate Financial Statements of the entities in the Group for the year 2009</t>
  </si>
  <si>
    <t>Goodwill</t>
  </si>
  <si>
    <t>Deferred tax assets</t>
  </si>
  <si>
    <t>Dividend income</t>
  </si>
  <si>
    <t>Extraordinary income</t>
  </si>
  <si>
    <t>Proceeds from sales of non-current assets</t>
  </si>
  <si>
    <t>Akvalit PLS</t>
  </si>
  <si>
    <t>Kurdjali</t>
  </si>
  <si>
    <t>53.60%</t>
  </si>
  <si>
    <t>9.</t>
  </si>
  <si>
    <t>Patstroyenjenering Jsc.</t>
  </si>
  <si>
    <t>Patstroyenjenering Jsc., Kurdjali</t>
  </si>
  <si>
    <t xml:space="preserve">Other payments/proceeds for investing activities </t>
  </si>
  <si>
    <t>SPH Trans Ltd -  BGN 1 thousand</t>
  </si>
  <si>
    <t>During the second quarter of the current year Stara Planina Hold purchase 32,069 the number of available shares with right out loud, representing 26.72% of the capital of Patstroyengineering AD, Kardjali, for the amount of 800 000. With this purchase the shareholding of Stara Planina Hold has reached a total of 64,323 shares or 53.6% of the capital of Patstroyengineering AD. Therefore, the company was already incorporated as a subsidiary in the consolidation of the Holding. The goodwill of 324 thousand  is recorded from the acquisition. To be comparable to the previous reporting period have been made the necessary adjustments, which are reflected in the result of the previous reporting period.</t>
  </si>
  <si>
    <t>For the period ended 31 December 2010</t>
  </si>
  <si>
    <t>Financing</t>
  </si>
  <si>
    <t>Balance 31 December 2010</t>
  </si>
  <si>
    <t xml:space="preserve">Тне consolidated net result is BGN 4 955 thousand </t>
  </si>
  <si>
    <t>Minority interests in the Consolidated Balance Sheet are BGN 23 238 thousand</t>
  </si>
  <si>
    <t>Minority interests in the Consolidated Income Statement are BGN 2 235 thousand, formed from:</t>
  </si>
  <si>
    <t>Hydraulic elements and systems Plc - BGN 540 thousand</t>
  </si>
  <si>
    <t>Fazan Plc - BGN (-31) thousand</t>
  </si>
  <si>
    <t>Elhim Iskra Plc - BGN 1696 thousand</t>
  </si>
  <si>
    <t>Patstroyenjenering Jsc. -  BGN 33 thousand</t>
  </si>
  <si>
    <t>Slaviana Jsc-  BGN (-4) thousand</t>
  </si>
  <si>
    <t>Stara Planina Hold is a joint debtor under contract between Leasing Company AD and RaiffaisenBank Bulgaria for EUR 1,326,000 bank loan. Because of it contingent liabilities are accounted.</t>
  </si>
  <si>
    <t>Date: 28.02.2011</t>
  </si>
</sst>
</file>

<file path=xl/styles.xml><?xml version="1.0" encoding="utf-8"?>
<styleSheet xmlns="http://schemas.openxmlformats.org/spreadsheetml/2006/main">
  <numFmts count="30">
    <numFmt numFmtId="5" formatCode="&quot;лв&quot;#,##0_);\(&quot;лв&quot;#,##0\)"/>
    <numFmt numFmtId="6" formatCode="&quot;лв&quot;#,##0_);[Red]\(&quot;лв&quot;#,##0\)"/>
    <numFmt numFmtId="7" formatCode="&quot;лв&quot;#,##0.00_);\(&quot;лв&quot;#,##0.00\)"/>
    <numFmt numFmtId="8" formatCode="&quot;лв&quot;#,##0.00_);[Red]\(&quot;лв&quot;#,##0.00\)"/>
    <numFmt numFmtId="42" formatCode="_(&quot;лв&quot;* #,##0_);_(&quot;лв&quot;* \(#,##0\);_(&quot;лв&quot;* &quot;-&quot;_);_(@_)"/>
    <numFmt numFmtId="41" formatCode="_(* #,##0_);_(* \(#,##0\);_(* &quot;-&quot;_);_(@_)"/>
    <numFmt numFmtId="44" formatCode="_(&quot;лв&quot;* #,##0.00_);_(&quot;лв&quot;* \(#,##0.00\);_(&quot;лв&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8">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0" fontId="8" fillId="0" borderId="0" xfId="27" applyNumberFormat="1" applyFont="1" applyBorder="1" applyAlignment="1" applyProtection="1">
      <alignment vertical="center"/>
      <protection locked="0"/>
    </xf>
    <xf numFmtId="41" fontId="12" fillId="0" borderId="1" xfId="0" applyNumberFormat="1" applyFont="1" applyBorder="1" applyAlignment="1">
      <alignment horizontal="right" vertical="top" wrapText="1"/>
    </xf>
    <xf numFmtId="0" fontId="12" fillId="0" borderId="7" xfId="0" applyFont="1" applyBorder="1" applyAlignment="1">
      <alignment vertical="top" wrapText="1"/>
    </xf>
    <xf numFmtId="41" fontId="12" fillId="0" borderId="6" xfId="0" applyNumberFormat="1" applyFont="1" applyBorder="1" applyAlignment="1">
      <alignment horizontal="right" vertical="top" wrapText="1"/>
    </xf>
    <xf numFmtId="41"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41"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3" xfId="0" applyFont="1" applyBorder="1" applyAlignment="1">
      <alignment vertical="top" wrapText="1"/>
    </xf>
    <xf numFmtId="41"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41"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41" fontId="11" fillId="0" borderId="6" xfId="0" applyNumberFormat="1" applyFont="1" applyBorder="1" applyAlignment="1">
      <alignment horizontal="right" vertical="top" wrapText="1"/>
    </xf>
    <xf numFmtId="0" fontId="12" fillId="0" borderId="17" xfId="0" applyFont="1" applyBorder="1" applyAlignment="1">
      <alignment vertical="top" wrapText="1"/>
    </xf>
    <xf numFmtId="180"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41" fontId="12" fillId="0" borderId="18" xfId="0" applyNumberFormat="1" applyFont="1" applyBorder="1" applyAlignment="1">
      <alignment horizontal="right" vertical="top" wrapText="1"/>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41" fontId="7" fillId="0" borderId="1" xfId="0" applyNumberFormat="1" applyFont="1" applyBorder="1" applyAlignment="1">
      <alignment/>
    </xf>
    <xf numFmtId="41"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4" fontId="0" fillId="0" borderId="0" xfId="25"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7" fillId="0" borderId="1" xfId="0" applyFont="1" applyBorder="1" applyAlignment="1">
      <alignment vertical="center" wrapText="1"/>
    </xf>
    <xf numFmtId="0" fontId="11" fillId="0" borderId="4" xfId="0" applyFont="1" applyBorder="1" applyAlignment="1">
      <alignment horizontal="justify" vertical="top" wrapText="1"/>
    </xf>
    <xf numFmtId="0" fontId="7" fillId="0" borderId="6" xfId="0" applyFont="1" applyBorder="1" applyAlignment="1">
      <alignment wrapText="1"/>
    </xf>
    <xf numFmtId="41" fontId="12" fillId="0" borderId="12" xfId="0" applyNumberFormat="1" applyFont="1" applyBorder="1" applyAlignment="1">
      <alignment horizontal="right" vertical="top" wrapText="1"/>
    </xf>
    <xf numFmtId="0" fontId="12" fillId="0" borderId="12" xfId="0" applyFont="1" applyBorder="1" applyAlignment="1">
      <alignment vertical="top" wrapText="1"/>
    </xf>
    <xf numFmtId="185" fontId="8" fillId="2" borderId="1" xfId="28" applyNumberFormat="1" applyFont="1" applyFill="1" applyBorder="1" applyAlignment="1" applyProtection="1">
      <alignment/>
      <protection locked="0"/>
    </xf>
    <xf numFmtId="185" fontId="8" fillId="2" borderId="1" xfId="28" applyNumberFormat="1" applyFont="1" applyFill="1" applyBorder="1" applyAlignment="1" applyProtection="1">
      <alignment/>
      <protection/>
    </xf>
    <xf numFmtId="185" fontId="7" fillId="2" borderId="1" xfId="28" applyNumberFormat="1" applyFont="1" applyFill="1" applyBorder="1" applyAlignment="1" applyProtection="1">
      <alignment/>
      <protection locked="0"/>
    </xf>
    <xf numFmtId="185" fontId="7" fillId="2" borderId="1" xfId="28" applyNumberFormat="1" applyFont="1" applyFill="1" applyBorder="1" applyAlignment="1" applyProtection="1">
      <alignment/>
      <protection/>
    </xf>
    <xf numFmtId="0" fontId="7" fillId="2" borderId="1" xfId="28" applyNumberFormat="1" applyFont="1" applyFill="1" applyBorder="1" applyAlignment="1" applyProtection="1">
      <alignment/>
      <protection/>
    </xf>
    <xf numFmtId="3" fontId="7" fillId="2" borderId="1" xfId="28" applyNumberFormat="1" applyFont="1" applyFill="1" applyBorder="1" applyAlignment="1" applyProtection="1">
      <alignment/>
      <protection/>
    </xf>
    <xf numFmtId="180" fontId="7" fillId="2" borderId="1" xfId="28" applyNumberFormat="1" applyFont="1" applyFill="1" applyBorder="1" applyAlignment="1" applyProtection="1">
      <alignment/>
      <protection locked="0"/>
    </xf>
    <xf numFmtId="0" fontId="8" fillId="2" borderId="1" xfId="28" applyNumberFormat="1" applyFont="1" applyFill="1" applyBorder="1" applyAlignment="1" applyProtection="1">
      <alignment/>
      <protection locked="0"/>
    </xf>
    <xf numFmtId="0" fontId="14" fillId="0" borderId="0" xfId="0" applyFont="1" applyAlignment="1">
      <alignment horizontal="justify" wrapText="1"/>
    </xf>
    <xf numFmtId="0" fontId="23" fillId="0" borderId="0" xfId="0" applyFont="1" applyAlignment="1">
      <alignment horizontal="justify" wrapText="1"/>
    </xf>
    <xf numFmtId="0" fontId="9" fillId="0" borderId="0" xfId="25" applyFont="1" applyBorder="1" applyAlignment="1" applyProtection="1">
      <alignment horizontal="center" vertical="top" wrapText="1"/>
      <protection locked="0"/>
    </xf>
    <xf numFmtId="0" fontId="20" fillId="0" borderId="21" xfId="0" applyFont="1" applyBorder="1" applyAlignment="1">
      <alignment horizontal="center" vertical="center" wrapText="1"/>
    </xf>
    <xf numFmtId="0" fontId="9" fillId="0" borderId="0" xfId="25" applyFont="1" applyBorder="1" applyAlignment="1" applyProtection="1">
      <alignment horizontal="center" vertical="center"/>
      <protection locked="0"/>
    </xf>
    <xf numFmtId="0" fontId="11" fillId="3" borderId="14" xfId="25" applyFont="1" applyFill="1" applyBorder="1" applyAlignment="1" applyProtection="1">
      <alignment horizontal="left" wrapText="1"/>
      <protection/>
    </xf>
    <xf numFmtId="0" fontId="11" fillId="3" borderId="15" xfId="25" applyFont="1" applyFill="1" applyBorder="1" applyAlignment="1" applyProtection="1">
      <alignment horizontal="left" wrapText="1"/>
      <protection/>
    </xf>
    <xf numFmtId="0" fontId="11" fillId="3" borderId="22" xfId="25" applyFont="1" applyFill="1" applyBorder="1" applyAlignment="1" applyProtection="1">
      <alignment horizontal="left" wrapText="1"/>
      <protection/>
    </xf>
    <xf numFmtId="0" fontId="5" fillId="0" borderId="0" xfId="25" applyFont="1" applyBorder="1" applyAlignment="1" applyProtection="1">
      <alignment horizontal="center" vertical="top"/>
      <protection locked="0"/>
    </xf>
    <xf numFmtId="0" fontId="8" fillId="0" borderId="0" xfId="25" applyFont="1" applyBorder="1" applyAlignment="1" applyProtection="1">
      <alignment horizontal="center" vertical="top"/>
      <protection locked="0"/>
    </xf>
    <xf numFmtId="0" fontId="14" fillId="0" borderId="0" xfId="0" applyFont="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2"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3" xfId="25" applyFont="1" applyBorder="1" applyAlignment="1" applyProtection="1">
      <alignment horizontal="left" vertical="center"/>
      <protection/>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24" xfId="23" applyFont="1" applyBorder="1" applyAlignment="1">
      <alignment horizontal="right" vertical="justify"/>
      <protection/>
    </xf>
    <xf numFmtId="0" fontId="18"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horizontal="left" vertical="top" wrapText="1"/>
    </xf>
    <xf numFmtId="0" fontId="24" fillId="0" borderId="0" xfId="0" applyFont="1" applyAlignment="1">
      <alignment horizontal="justify" vertical="top" wrapText="1"/>
    </xf>
    <xf numFmtId="0" fontId="6" fillId="0" borderId="0" xfId="0" applyFont="1" applyAlignment="1">
      <alignment wrapText="1"/>
    </xf>
    <xf numFmtId="0" fontId="14" fillId="0" borderId="0" xfId="0" applyFont="1" applyAlignment="1">
      <alignment horizontal="left" vertical="top"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bulgarska_rosa_en/" TargetMode="External" /><Relationship Id="rId7" Type="http://schemas.openxmlformats.org/officeDocument/2006/relationships/hyperlink" Target="http://www.sphold.com/en/companies/hdro_elements_and_sstems/" TargetMode="External" /><Relationship Id="rId8" Type="http://schemas.openxmlformats.org/officeDocument/2006/relationships/hyperlink" Target="http://www.sphold.com/en/" TargetMode="External" /><Relationship Id="rId9" Type="http://schemas.openxmlformats.org/officeDocument/2006/relationships/hyperlink" Target="http://www.sphold.com/en/companies/patstroinjenering_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1"/>
  <sheetViews>
    <sheetView showGridLines="0" tabSelected="1" zoomScale="75" zoomScaleNormal="75" zoomScaleSheetLayoutView="75" workbookViewId="0" topLeftCell="A1">
      <selection activeCell="A6" sqref="A6:C6"/>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2" t="s">
        <v>51</v>
      </c>
      <c r="B1" s="212"/>
      <c r="C1" s="212"/>
    </row>
    <row r="2" spans="1:4" ht="15.75">
      <c r="A2" s="217" t="s">
        <v>195</v>
      </c>
      <c r="B2" s="217"/>
      <c r="C2" s="217"/>
      <c r="D2" s="217"/>
    </row>
    <row r="3" spans="1:3" ht="15">
      <c r="A3" s="216" t="s">
        <v>215</v>
      </c>
      <c r="B3" s="216"/>
      <c r="C3" s="216"/>
    </row>
    <row r="4" spans="1:3" ht="12.75" customHeight="1">
      <c r="A4" s="41"/>
      <c r="B4" s="42"/>
      <c r="C4" s="93" t="s">
        <v>0</v>
      </c>
    </row>
    <row r="5" spans="1:3" ht="16.5" customHeight="1">
      <c r="A5" s="20" t="s">
        <v>1</v>
      </c>
      <c r="B5" s="21">
        <v>40543</v>
      </c>
      <c r="C5" s="21">
        <v>40178</v>
      </c>
    </row>
    <row r="6" spans="1:3" s="43" customFormat="1" ht="15.75">
      <c r="A6" s="213" t="s">
        <v>2</v>
      </c>
      <c r="B6" s="214"/>
      <c r="C6" s="215"/>
    </row>
    <row r="7" spans="1:3" s="43" customFormat="1" ht="15.75">
      <c r="A7" s="33"/>
      <c r="B7" s="39"/>
      <c r="C7" s="39"/>
    </row>
    <row r="8" spans="1:3" s="16" customFormat="1" ht="15">
      <c r="A8" s="40" t="s">
        <v>3</v>
      </c>
      <c r="B8" s="23">
        <v>2188</v>
      </c>
      <c r="C8" s="23">
        <v>2020</v>
      </c>
    </row>
    <row r="9" spans="1:3" s="16" customFormat="1" ht="15">
      <c r="A9" s="40" t="s">
        <v>4</v>
      </c>
      <c r="B9" s="23">
        <v>8699</v>
      </c>
      <c r="C9" s="23">
        <v>8934</v>
      </c>
    </row>
    <row r="10" spans="1:3" s="16" customFormat="1" ht="15">
      <c r="A10" s="40" t="s">
        <v>113</v>
      </c>
      <c r="B10" s="23">
        <v>12416</v>
      </c>
      <c r="C10" s="23">
        <v>7390</v>
      </c>
    </row>
    <row r="11" spans="1:3" s="16" customFormat="1" ht="15">
      <c r="A11" s="40" t="s">
        <v>5</v>
      </c>
      <c r="B11" s="23">
        <v>3169</v>
      </c>
      <c r="C11" s="23">
        <v>2256</v>
      </c>
    </row>
    <row r="12" spans="1:3" s="16" customFormat="1" ht="15">
      <c r="A12" s="40" t="s">
        <v>104</v>
      </c>
      <c r="B12" s="23">
        <v>596</v>
      </c>
      <c r="C12" s="23">
        <v>441</v>
      </c>
    </row>
    <row r="13" spans="1:3" s="16" customFormat="1" ht="15">
      <c r="A13" s="40" t="s">
        <v>6</v>
      </c>
      <c r="B13" s="23">
        <v>159</v>
      </c>
      <c r="C13" s="23">
        <v>39</v>
      </c>
    </row>
    <row r="14" spans="1:3" s="16" customFormat="1" ht="15">
      <c r="A14" s="40" t="s">
        <v>7</v>
      </c>
      <c r="B14" s="23">
        <v>6320</v>
      </c>
      <c r="C14" s="23">
        <v>5568</v>
      </c>
    </row>
    <row r="15" spans="1:3" s="16" customFormat="1" ht="15">
      <c r="A15" s="40" t="s">
        <v>8</v>
      </c>
      <c r="B15" s="23">
        <v>65</v>
      </c>
      <c r="C15" s="23">
        <v>46</v>
      </c>
    </row>
    <row r="16" spans="1:3" s="16" customFormat="1" ht="15">
      <c r="A16" s="40" t="s">
        <v>9</v>
      </c>
      <c r="B16" s="23">
        <v>149</v>
      </c>
      <c r="C16" s="23">
        <v>180</v>
      </c>
    </row>
    <row r="17" spans="1:3" s="16" customFormat="1" ht="15">
      <c r="A17" s="40" t="s">
        <v>201</v>
      </c>
      <c r="B17" s="23">
        <v>324</v>
      </c>
      <c r="C17" s="23"/>
    </row>
    <row r="18" spans="1:3" s="16" customFormat="1" ht="15">
      <c r="A18" s="22" t="s">
        <v>10</v>
      </c>
      <c r="B18" s="23">
        <v>16136</v>
      </c>
      <c r="C18" s="23">
        <v>14715</v>
      </c>
    </row>
    <row r="19" spans="1:3" s="16" customFormat="1" ht="15">
      <c r="A19" s="22" t="s">
        <v>11</v>
      </c>
      <c r="B19" s="23">
        <v>529</v>
      </c>
      <c r="C19" s="23">
        <v>516</v>
      </c>
    </row>
    <row r="20" spans="1:3" s="16" customFormat="1" ht="15">
      <c r="A20" s="61" t="s">
        <v>12</v>
      </c>
      <c r="B20" s="62">
        <v>24</v>
      </c>
      <c r="C20" s="62">
        <v>24</v>
      </c>
    </row>
    <row r="21" spans="1:3" s="16" customFormat="1" ht="15">
      <c r="A21" s="22" t="s">
        <v>181</v>
      </c>
      <c r="B21" s="62">
        <v>680</v>
      </c>
      <c r="C21" s="62">
        <v>680</v>
      </c>
    </row>
    <row r="22" spans="1:3" s="16" customFormat="1" ht="15">
      <c r="A22" s="22" t="s">
        <v>13</v>
      </c>
      <c r="B22" s="62">
        <v>0</v>
      </c>
      <c r="C22" s="62">
        <v>2</v>
      </c>
    </row>
    <row r="23" spans="1:3" s="16" customFormat="1" ht="15">
      <c r="A23" s="61" t="s">
        <v>202</v>
      </c>
      <c r="B23" s="62">
        <v>4</v>
      </c>
      <c r="C23" s="62"/>
    </row>
    <row r="24" spans="1:3" s="16" customFormat="1" ht="16.5" thickBot="1">
      <c r="A24" s="196" t="s">
        <v>14</v>
      </c>
      <c r="B24" s="64">
        <f>SUM(B8:B23)</f>
        <v>51458</v>
      </c>
      <c r="C24" s="64">
        <f>SUM(C8:C22)</f>
        <v>42811</v>
      </c>
    </row>
    <row r="25" spans="1:3" s="16" customFormat="1" ht="9.75" customHeight="1">
      <c r="A25" s="24"/>
      <c r="B25" s="25"/>
      <c r="C25" s="25"/>
    </row>
    <row r="26" spans="1:3" s="16" customFormat="1" ht="15.75">
      <c r="A26" s="213" t="s">
        <v>15</v>
      </c>
      <c r="B26" s="214"/>
      <c r="C26" s="215"/>
    </row>
    <row r="27" spans="1:3" s="16" customFormat="1" ht="15">
      <c r="A27" s="58" t="s">
        <v>16</v>
      </c>
      <c r="B27" s="23">
        <v>8083</v>
      </c>
      <c r="C27" s="23">
        <v>7460</v>
      </c>
    </row>
    <row r="28" spans="1:3" s="16" customFormat="1" ht="15">
      <c r="A28" s="58" t="s">
        <v>17</v>
      </c>
      <c r="B28" s="23">
        <v>3715</v>
      </c>
      <c r="C28" s="23">
        <v>3001</v>
      </c>
    </row>
    <row r="29" spans="1:3" s="16" customFormat="1" ht="15">
      <c r="A29" s="58" t="s">
        <v>18</v>
      </c>
      <c r="B29" s="23">
        <v>144</v>
      </c>
      <c r="C29" s="23">
        <v>64</v>
      </c>
    </row>
    <row r="30" spans="1:3" s="16" customFormat="1" ht="15">
      <c r="A30" s="58" t="s">
        <v>19</v>
      </c>
      <c r="B30" s="23">
        <v>5631</v>
      </c>
      <c r="C30" s="23">
        <v>3381</v>
      </c>
    </row>
    <row r="31" spans="1:3" s="16" customFormat="1" ht="15">
      <c r="A31" s="58" t="s">
        <v>20</v>
      </c>
      <c r="B31" s="23">
        <v>377</v>
      </c>
      <c r="C31" s="23">
        <v>290</v>
      </c>
    </row>
    <row r="32" spans="1:3" s="16" customFormat="1" ht="15">
      <c r="A32" s="58" t="s">
        <v>189</v>
      </c>
      <c r="B32" s="23">
        <v>0</v>
      </c>
      <c r="C32" s="23">
        <v>3</v>
      </c>
    </row>
    <row r="33" spans="1:3" s="16" customFormat="1" ht="15">
      <c r="A33" s="22" t="s">
        <v>21</v>
      </c>
      <c r="B33" s="23">
        <v>213</v>
      </c>
      <c r="C33" s="23">
        <v>2106</v>
      </c>
    </row>
    <row r="34" spans="1:3" s="16" customFormat="1" ht="15">
      <c r="A34" s="22" t="s">
        <v>23</v>
      </c>
      <c r="B34" s="23">
        <v>11306</v>
      </c>
      <c r="C34" s="23">
        <v>6473</v>
      </c>
    </row>
    <row r="35" spans="1:3" s="16" customFormat="1" ht="15">
      <c r="A35" s="58" t="s">
        <v>24</v>
      </c>
      <c r="B35" s="23">
        <v>129</v>
      </c>
      <c r="C35" s="23">
        <v>649</v>
      </c>
    </row>
    <row r="36" spans="1:3" s="16" customFormat="1" ht="15">
      <c r="A36" s="22" t="s">
        <v>177</v>
      </c>
      <c r="B36" s="23">
        <v>1750</v>
      </c>
      <c r="C36" s="23">
        <v>1635</v>
      </c>
    </row>
    <row r="37" spans="1:3" s="16" customFormat="1" ht="15">
      <c r="A37" s="22" t="s">
        <v>25</v>
      </c>
      <c r="B37" s="23">
        <v>94</v>
      </c>
      <c r="C37" s="23">
        <v>102</v>
      </c>
    </row>
    <row r="38" spans="1:3" s="16" customFormat="1" ht="15">
      <c r="A38" s="22" t="s">
        <v>26</v>
      </c>
      <c r="B38" s="23">
        <v>1646</v>
      </c>
      <c r="C38" s="23">
        <v>377</v>
      </c>
    </row>
    <row r="39" spans="1:3" s="16" customFormat="1" ht="15">
      <c r="A39" s="58" t="s">
        <v>8</v>
      </c>
      <c r="B39" s="23">
        <v>1435</v>
      </c>
      <c r="C39" s="23">
        <v>367</v>
      </c>
    </row>
    <row r="40" spans="1:3" s="16" customFormat="1" ht="15">
      <c r="A40" s="61" t="s">
        <v>185</v>
      </c>
      <c r="B40" s="23">
        <v>350</v>
      </c>
      <c r="C40" s="23">
        <v>42</v>
      </c>
    </row>
    <row r="41" spans="1:3" s="16" customFormat="1" ht="15">
      <c r="A41" s="22" t="s">
        <v>22</v>
      </c>
      <c r="B41" s="23">
        <v>8875</v>
      </c>
      <c r="C41" s="23">
        <v>11227</v>
      </c>
    </row>
    <row r="42" spans="1:3" s="16" customFormat="1" ht="15">
      <c r="A42" s="22" t="s">
        <v>13</v>
      </c>
      <c r="B42" s="23">
        <v>234</v>
      </c>
      <c r="C42" s="23">
        <v>122</v>
      </c>
    </row>
    <row r="43" spans="1:3" s="16" customFormat="1" ht="16.5" thickBot="1">
      <c r="A43" s="126" t="s">
        <v>27</v>
      </c>
      <c r="B43" s="64">
        <f>SUM(B27:B42)</f>
        <v>43982</v>
      </c>
      <c r="C43" s="64">
        <f>SUM(C27:C42)</f>
        <v>37299</v>
      </c>
    </row>
    <row r="44" spans="1:3" s="16" customFormat="1" ht="16.5" thickBot="1">
      <c r="A44" s="118" t="s">
        <v>28</v>
      </c>
      <c r="B44" s="60">
        <f>B24+B43</f>
        <v>95440</v>
      </c>
      <c r="C44" s="28">
        <f>C24+C43</f>
        <v>80110</v>
      </c>
    </row>
    <row r="45" spans="1:3" s="16" customFormat="1" ht="9.75" customHeight="1" thickTop="1">
      <c r="A45" s="27"/>
      <c r="B45" s="27"/>
      <c r="C45" s="27"/>
    </row>
    <row r="46" spans="1:3" s="16" customFormat="1" ht="15.75">
      <c r="A46" s="219" t="s">
        <v>29</v>
      </c>
      <c r="B46" s="220"/>
      <c r="C46" s="221"/>
    </row>
    <row r="47" spans="1:3" s="16" customFormat="1" ht="15">
      <c r="A47" s="22" t="s">
        <v>31</v>
      </c>
      <c r="B47" s="23">
        <v>20729</v>
      </c>
      <c r="C47" s="23">
        <v>20729</v>
      </c>
    </row>
    <row r="48" spans="1:3" s="16" customFormat="1" ht="15">
      <c r="A48" s="58" t="s">
        <v>33</v>
      </c>
      <c r="B48" s="23">
        <v>6019</v>
      </c>
      <c r="C48" s="23">
        <v>5828</v>
      </c>
    </row>
    <row r="49" spans="1:3" s="16" customFormat="1" ht="15">
      <c r="A49" s="22" t="s">
        <v>32</v>
      </c>
      <c r="B49" s="23">
        <v>22756</v>
      </c>
      <c r="C49" s="23">
        <v>23235</v>
      </c>
    </row>
    <row r="50" spans="1:3" s="16" customFormat="1" ht="15">
      <c r="A50" s="22" t="s">
        <v>65</v>
      </c>
      <c r="B50" s="23">
        <v>4955</v>
      </c>
      <c r="C50" s="23">
        <v>245</v>
      </c>
    </row>
    <row r="51" spans="1:3" s="16" customFormat="1" ht="16.5" thickBot="1">
      <c r="A51" s="119" t="s">
        <v>30</v>
      </c>
      <c r="B51" s="26">
        <f>SUM(B47:B50)</f>
        <v>54459</v>
      </c>
      <c r="C51" s="26">
        <f>SUM(C47:C50)</f>
        <v>50037</v>
      </c>
    </row>
    <row r="52" spans="1:3" s="16" customFormat="1" ht="15.75" thickTop="1">
      <c r="A52" s="29"/>
      <c r="B52" s="25"/>
      <c r="C52" s="25"/>
    </row>
    <row r="53" spans="1:3" s="16" customFormat="1" ht="16.5" thickBot="1">
      <c r="A53" s="122" t="s">
        <v>34</v>
      </c>
      <c r="B53" s="26">
        <v>23238</v>
      </c>
      <c r="C53" s="26">
        <v>20353</v>
      </c>
    </row>
    <row r="54" spans="1:3" s="16" customFormat="1" ht="10.5" customHeight="1" thickTop="1">
      <c r="A54" s="121"/>
      <c r="B54" s="25"/>
      <c r="C54" s="25"/>
    </row>
    <row r="55" spans="1:3" s="16" customFormat="1" ht="15.75">
      <c r="A55" s="222" t="s">
        <v>35</v>
      </c>
      <c r="B55" s="223"/>
      <c r="C55" s="224"/>
    </row>
    <row r="56" spans="1:3" s="16" customFormat="1" ht="15.75">
      <c r="A56" s="213" t="s">
        <v>36</v>
      </c>
      <c r="B56" s="214"/>
      <c r="C56" s="215"/>
    </row>
    <row r="57" spans="1:3" s="16" customFormat="1" ht="15">
      <c r="A57" s="22" t="s">
        <v>8</v>
      </c>
      <c r="B57" s="23">
        <v>272</v>
      </c>
      <c r="C57" s="23">
        <v>167</v>
      </c>
    </row>
    <row r="58" spans="1:3" s="16" customFormat="1" ht="15">
      <c r="A58" s="123" t="s">
        <v>216</v>
      </c>
      <c r="B58" s="23">
        <v>333</v>
      </c>
      <c r="C58" s="23">
        <v>0</v>
      </c>
    </row>
    <row r="59" spans="1:3" s="16" customFormat="1" ht="15">
      <c r="A59" s="123" t="s">
        <v>37</v>
      </c>
      <c r="B59" s="23">
        <v>0</v>
      </c>
      <c r="C59" s="23">
        <v>0</v>
      </c>
    </row>
    <row r="60" spans="1:3" s="16" customFormat="1" ht="15.75">
      <c r="A60" s="99" t="s">
        <v>38</v>
      </c>
      <c r="B60" s="30">
        <f>SUM(B57:B59)</f>
        <v>605</v>
      </c>
      <c r="C60" s="30">
        <f>SUM(C57:C59)</f>
        <v>167</v>
      </c>
    </row>
    <row r="61" spans="1:3" s="16" customFormat="1" ht="15.75">
      <c r="A61" s="219" t="s">
        <v>39</v>
      </c>
      <c r="B61" s="220"/>
      <c r="C61" s="221"/>
    </row>
    <row r="62" spans="1:3" s="16" customFormat="1" ht="15">
      <c r="A62" s="31" t="s">
        <v>43</v>
      </c>
      <c r="B62" s="23">
        <v>2243</v>
      </c>
      <c r="C62" s="23">
        <v>1408</v>
      </c>
    </row>
    <row r="63" spans="1:3" s="16" customFormat="1" ht="15">
      <c r="A63" s="31" t="s">
        <v>45</v>
      </c>
      <c r="B63" s="23">
        <v>541</v>
      </c>
      <c r="C63" s="23">
        <v>531</v>
      </c>
    </row>
    <row r="64" spans="1:3" s="16" customFormat="1" ht="15">
      <c r="A64" s="31" t="s">
        <v>46</v>
      </c>
      <c r="B64" s="62">
        <v>9933</v>
      </c>
      <c r="C64" s="62">
        <v>4870</v>
      </c>
    </row>
    <row r="65" spans="1:3" s="16" customFormat="1" ht="15">
      <c r="A65" s="124" t="s">
        <v>47</v>
      </c>
      <c r="B65" s="62">
        <v>529</v>
      </c>
      <c r="C65" s="62">
        <v>86</v>
      </c>
    </row>
    <row r="66" spans="1:3" s="16" customFormat="1" ht="15">
      <c r="A66" s="31" t="s">
        <v>48</v>
      </c>
      <c r="B66" s="62">
        <v>959</v>
      </c>
      <c r="C66" s="62">
        <v>474</v>
      </c>
    </row>
    <row r="67" spans="1:3" s="16" customFormat="1" ht="15">
      <c r="A67" s="124" t="s">
        <v>49</v>
      </c>
      <c r="B67" s="59">
        <v>302</v>
      </c>
      <c r="C67" s="59">
        <v>191</v>
      </c>
    </row>
    <row r="68" spans="1:3" s="16" customFormat="1" ht="15">
      <c r="A68" s="53" t="s">
        <v>50</v>
      </c>
      <c r="B68" s="62">
        <v>731</v>
      </c>
      <c r="C68" s="62">
        <v>179</v>
      </c>
    </row>
    <row r="69" spans="1:3" s="16" customFormat="1" ht="15">
      <c r="A69" s="124" t="s">
        <v>8</v>
      </c>
      <c r="B69" s="59">
        <v>1025</v>
      </c>
      <c r="C69" s="59">
        <v>972</v>
      </c>
    </row>
    <row r="70" spans="1:3" s="16" customFormat="1" ht="15">
      <c r="A70" s="53" t="s">
        <v>44</v>
      </c>
      <c r="B70" s="59">
        <v>424</v>
      </c>
      <c r="C70" s="59">
        <v>412</v>
      </c>
    </row>
    <row r="71" spans="1:3" s="16" customFormat="1" ht="15">
      <c r="A71" s="123" t="s">
        <v>37</v>
      </c>
      <c r="B71" s="59">
        <v>451</v>
      </c>
      <c r="C71" s="59">
        <v>430</v>
      </c>
    </row>
    <row r="72" spans="1:3" s="63" customFormat="1" ht="15.75">
      <c r="A72" s="99" t="s">
        <v>40</v>
      </c>
      <c r="B72" s="62">
        <f>SUM(B62:B71)</f>
        <v>17138</v>
      </c>
      <c r="C72" s="62">
        <f>SUM(C62:C71)</f>
        <v>9553</v>
      </c>
    </row>
    <row r="73" spans="1:3" s="16" customFormat="1" ht="16.5" thickBot="1">
      <c r="A73" s="122" t="s">
        <v>41</v>
      </c>
      <c r="B73" s="190">
        <f>B60+B72</f>
        <v>17743</v>
      </c>
      <c r="C73" s="190">
        <f>C60+C72</f>
        <v>9720</v>
      </c>
    </row>
    <row r="74" spans="1:3" s="16" customFormat="1" ht="17.25" thickBot="1" thickTop="1">
      <c r="A74" s="65"/>
      <c r="B74" s="66"/>
      <c r="C74" s="193"/>
    </row>
    <row r="75" spans="1:3" s="16" customFormat="1" ht="16.5" thickBot="1">
      <c r="A75" s="183" t="s">
        <v>42</v>
      </c>
      <c r="B75" s="194">
        <f>B51+B53+B60+B72</f>
        <v>95440</v>
      </c>
      <c r="C75" s="194">
        <f>C51+C53+C60+C72</f>
        <v>80110</v>
      </c>
    </row>
    <row r="76" spans="1:4" s="16" customFormat="1" ht="15.75" thickTop="1">
      <c r="A76" s="22" t="s">
        <v>187</v>
      </c>
      <c r="B76" s="184">
        <v>2593</v>
      </c>
      <c r="C76" s="184">
        <v>4303</v>
      </c>
      <c r="D76" s="182"/>
    </row>
    <row r="77" spans="1:3" s="101" customFormat="1" ht="14.25">
      <c r="A77" s="98"/>
      <c r="B77" s="100"/>
      <c r="C77" s="100"/>
    </row>
    <row r="78" spans="1:3" s="101" customFormat="1" ht="14.25">
      <c r="A78" s="192" t="s">
        <v>227</v>
      </c>
      <c r="B78" s="100"/>
      <c r="C78" s="100"/>
    </row>
    <row r="79" spans="1:3" s="27" customFormat="1" ht="15" customHeight="1">
      <c r="A79" s="157" t="s">
        <v>124</v>
      </c>
      <c r="B79" s="218" t="s">
        <v>174</v>
      </c>
      <c r="C79" s="218"/>
    </row>
    <row r="80" spans="1:2" s="27" customFormat="1" ht="15">
      <c r="A80" s="157"/>
      <c r="B80" s="157"/>
    </row>
    <row r="81" ht="15">
      <c r="A81" s="192"/>
    </row>
  </sheetData>
  <mergeCells count="10">
    <mergeCell ref="B79:C79"/>
    <mergeCell ref="A26:C26"/>
    <mergeCell ref="A46:C46"/>
    <mergeCell ref="A55:C55"/>
    <mergeCell ref="A61:C61"/>
    <mergeCell ref="A56:C56"/>
    <mergeCell ref="A1:C1"/>
    <mergeCell ref="A6:C6"/>
    <mergeCell ref="A3:C3"/>
    <mergeCell ref="A2:D2"/>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77:C78 B74:C75 B45:C48 B8:C17 B27:C43 B52:C54 B19:C25 B62:C72">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5:C55">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7" r:id="rId2"/>
</worksheet>
</file>

<file path=xl/worksheets/sheet2.xml><?xml version="1.0" encoding="utf-8"?>
<worksheet xmlns="http://schemas.openxmlformats.org/spreadsheetml/2006/main" xmlns:r="http://schemas.openxmlformats.org/officeDocument/2006/relationships">
  <dimension ref="A1:D41"/>
  <sheetViews>
    <sheetView showGridLines="0" zoomScale="75" zoomScaleNormal="75" workbookViewId="0" topLeftCell="A1">
      <selection activeCell="A1" sqref="A1:C1"/>
    </sheetView>
  </sheetViews>
  <sheetFormatPr defaultColWidth="9.140625" defaultRowHeight="12.75"/>
  <cols>
    <col min="1" max="1" width="64.00390625" style="46" customWidth="1"/>
    <col min="2" max="2" width="27.8515625" style="49" customWidth="1"/>
    <col min="3" max="3" width="24.7109375" style="50" customWidth="1"/>
    <col min="4" max="16384" width="9.28125" style="48" customWidth="1"/>
  </cols>
  <sheetData>
    <row r="1" spans="1:3" s="15" customFormat="1" ht="36.75" customHeight="1">
      <c r="A1" s="212" t="s">
        <v>51</v>
      </c>
      <c r="B1" s="212"/>
      <c r="C1" s="212"/>
    </row>
    <row r="2" spans="1:3" s="37" customFormat="1" ht="15.75">
      <c r="A2" s="19"/>
      <c r="B2" s="51"/>
      <c r="C2" s="51"/>
    </row>
    <row r="3" spans="1:4" s="37" customFormat="1" ht="15.75">
      <c r="A3" s="217" t="s">
        <v>196</v>
      </c>
      <c r="B3" s="217"/>
      <c r="C3" s="217"/>
      <c r="D3" s="178"/>
    </row>
    <row r="4" spans="1:4" ht="17.25" customHeight="1">
      <c r="A4" s="216" t="s">
        <v>215</v>
      </c>
      <c r="B4" s="216"/>
      <c r="C4" s="216"/>
      <c r="D4" s="179"/>
    </row>
    <row r="5" spans="2:3" ht="17.25" customHeight="1">
      <c r="B5" s="47"/>
      <c r="C5" s="93" t="s">
        <v>0</v>
      </c>
    </row>
    <row r="6" spans="1:3" ht="15.75">
      <c r="A6" s="20"/>
      <c r="B6" s="21">
        <v>40543</v>
      </c>
      <c r="C6" s="21">
        <v>40178</v>
      </c>
    </row>
    <row r="7" spans="1:3" ht="15">
      <c r="A7" s="40" t="s">
        <v>105</v>
      </c>
      <c r="B7" s="185">
        <v>69944</v>
      </c>
      <c r="C7" s="185">
        <v>40313</v>
      </c>
    </row>
    <row r="8" spans="1:3" ht="15">
      <c r="A8" s="40" t="s">
        <v>106</v>
      </c>
      <c r="B8" s="185">
        <v>1414</v>
      </c>
      <c r="C8" s="185">
        <v>603</v>
      </c>
    </row>
    <row r="9" spans="1:3" ht="15">
      <c r="A9" s="40" t="s">
        <v>107</v>
      </c>
      <c r="B9" s="185">
        <v>546</v>
      </c>
      <c r="C9" s="185">
        <v>258</v>
      </c>
    </row>
    <row r="10" spans="1:3" ht="15">
      <c r="A10" s="40" t="s">
        <v>108</v>
      </c>
      <c r="B10" s="185">
        <v>2972</v>
      </c>
      <c r="C10" s="185">
        <v>1426</v>
      </c>
    </row>
    <row r="11" spans="1:3" ht="15">
      <c r="A11" s="40" t="s">
        <v>52</v>
      </c>
      <c r="B11" s="185">
        <v>152</v>
      </c>
      <c r="C11" s="185">
        <v>185</v>
      </c>
    </row>
    <row r="12" spans="1:3" ht="15">
      <c r="A12" s="197" t="s">
        <v>203</v>
      </c>
      <c r="B12" s="186">
        <v>462</v>
      </c>
      <c r="C12" s="185">
        <v>341</v>
      </c>
    </row>
    <row r="13" spans="1:3" ht="15">
      <c r="A13" s="127" t="s">
        <v>53</v>
      </c>
      <c r="B13" s="186">
        <v>639</v>
      </c>
      <c r="C13" s="185">
        <v>641</v>
      </c>
    </row>
    <row r="14" spans="1:3" ht="15">
      <c r="A14" s="31" t="s">
        <v>54</v>
      </c>
      <c r="B14" s="186">
        <v>40</v>
      </c>
      <c r="C14" s="185">
        <v>19</v>
      </c>
    </row>
    <row r="15" spans="1:3" ht="15">
      <c r="A15" s="31" t="s">
        <v>192</v>
      </c>
      <c r="B15" s="186">
        <v>10</v>
      </c>
      <c r="C15" s="186">
        <v>15</v>
      </c>
    </row>
    <row r="16" spans="1:3" ht="15">
      <c r="A16" s="31" t="s">
        <v>109</v>
      </c>
      <c r="B16" s="186">
        <v>-192</v>
      </c>
      <c r="C16" s="186">
        <v>-73</v>
      </c>
    </row>
    <row r="17" spans="1:3" ht="15">
      <c r="A17" s="31" t="s">
        <v>55</v>
      </c>
      <c r="B17" s="186">
        <v>-46126</v>
      </c>
      <c r="C17" s="186">
        <v>-23118</v>
      </c>
    </row>
    <row r="18" spans="1:3" ht="15">
      <c r="A18" s="31" t="s">
        <v>56</v>
      </c>
      <c r="B18" s="187">
        <v>-7131</v>
      </c>
      <c r="C18" s="187">
        <v>-5254</v>
      </c>
    </row>
    <row r="19" spans="1:3" ht="15">
      <c r="A19" s="31" t="s">
        <v>57</v>
      </c>
      <c r="B19" s="187">
        <v>-4369</v>
      </c>
      <c r="C19" s="187">
        <v>-2711</v>
      </c>
    </row>
    <row r="20" spans="1:3" ht="15">
      <c r="A20" s="31" t="s">
        <v>58</v>
      </c>
      <c r="B20" s="187">
        <v>-10134</v>
      </c>
      <c r="C20" s="187">
        <v>-6733</v>
      </c>
    </row>
    <row r="21" spans="1:3" ht="15">
      <c r="A21" s="31" t="s">
        <v>59</v>
      </c>
      <c r="B21" s="187">
        <v>-1755</v>
      </c>
      <c r="C21" s="187">
        <v>-1272</v>
      </c>
    </row>
    <row r="22" spans="1:3" ht="18.75" customHeight="1">
      <c r="A22" s="128" t="s">
        <v>69</v>
      </c>
      <c r="B22" s="187">
        <v>1805</v>
      </c>
      <c r="C22" s="187">
        <v>-1361</v>
      </c>
    </row>
    <row r="23" spans="1:3" ht="15">
      <c r="A23" s="31" t="s">
        <v>64</v>
      </c>
      <c r="B23" s="187">
        <v>-2892</v>
      </c>
      <c r="C23" s="187">
        <v>-1220</v>
      </c>
    </row>
    <row r="24" spans="1:3" ht="15">
      <c r="A24" s="31" t="s">
        <v>60</v>
      </c>
      <c r="B24" s="186">
        <v>71</v>
      </c>
      <c r="C24" s="186">
        <v>96</v>
      </c>
    </row>
    <row r="25" spans="1:3" ht="15">
      <c r="A25" s="31" t="s">
        <v>204</v>
      </c>
      <c r="B25" s="186"/>
      <c r="C25" s="186"/>
    </row>
    <row r="26" spans="1:3" ht="15">
      <c r="A26" s="31" t="s">
        <v>61</v>
      </c>
      <c r="B26" s="186">
        <v>2373</v>
      </c>
      <c r="C26" s="186">
        <v>-76</v>
      </c>
    </row>
    <row r="27" spans="1:3" ht="15">
      <c r="A27" s="38"/>
      <c r="B27" s="188"/>
      <c r="C27" s="188"/>
    </row>
    <row r="28" spans="1:3" ht="15.75">
      <c r="A28" s="45" t="s">
        <v>62</v>
      </c>
      <c r="B28" s="30">
        <f>SUM(B7:B27)</f>
        <v>7829</v>
      </c>
      <c r="C28" s="30">
        <f>SUM(C7:C27)</f>
        <v>2079</v>
      </c>
    </row>
    <row r="29" spans="1:3" ht="15">
      <c r="A29" s="38"/>
      <c r="B29" s="188"/>
      <c r="C29" s="188"/>
    </row>
    <row r="30" spans="1:3" ht="15">
      <c r="A30" s="53" t="s">
        <v>63</v>
      </c>
      <c r="B30" s="62">
        <v>639</v>
      </c>
      <c r="C30" s="62">
        <v>218</v>
      </c>
    </row>
    <row r="31" spans="1:3" ht="15.75">
      <c r="A31" s="45" t="s">
        <v>65</v>
      </c>
      <c r="B31" s="30">
        <f>B28-B30</f>
        <v>7190</v>
      </c>
      <c r="C31" s="30">
        <f>C28-C30</f>
        <v>1861</v>
      </c>
    </row>
    <row r="32" spans="1:3" ht="15.75">
      <c r="A32" s="120"/>
      <c r="B32" s="189"/>
      <c r="C32" s="189"/>
    </row>
    <row r="33" spans="1:3" ht="15">
      <c r="A33" s="31" t="s">
        <v>66</v>
      </c>
      <c r="B33" s="23">
        <v>2235</v>
      </c>
      <c r="C33" s="23">
        <v>1016</v>
      </c>
    </row>
    <row r="34" spans="1:3" s="134" customFormat="1" ht="21.75" customHeight="1" thickBot="1">
      <c r="A34" s="133" t="s">
        <v>68</v>
      </c>
      <c r="B34" s="26">
        <f>B31-B33</f>
        <v>4955</v>
      </c>
      <c r="C34" s="190">
        <f>C31-C33</f>
        <v>845</v>
      </c>
    </row>
    <row r="35" spans="1:3" ht="15.75" thickTop="1">
      <c r="A35" s="38"/>
      <c r="B35" s="188"/>
      <c r="C35" s="188"/>
    </row>
    <row r="36" spans="1:3" ht="16.5" thickBot="1">
      <c r="A36" s="122" t="s">
        <v>67</v>
      </c>
      <c r="B36" s="191">
        <f>B34/21000</f>
        <v>0.23595238095238094</v>
      </c>
      <c r="C36" s="191">
        <f>C34/21000</f>
        <v>0.04023809523809524</v>
      </c>
    </row>
    <row r="37" spans="1:3" s="107" customFormat="1" ht="15.75" thickTop="1">
      <c r="A37" s="104"/>
      <c r="B37" s="105"/>
      <c r="C37" s="106"/>
    </row>
    <row r="38" spans="1:3" s="107" customFormat="1" ht="15">
      <c r="A38" s="192"/>
      <c r="B38" s="105"/>
      <c r="C38" s="106"/>
    </row>
    <row r="39" spans="1:3" s="27" customFormat="1" ht="15" customHeight="1">
      <c r="A39" s="157" t="s">
        <v>124</v>
      </c>
      <c r="B39" s="218" t="s">
        <v>174</v>
      </c>
      <c r="C39" s="218"/>
    </row>
    <row r="40" spans="1:2" s="27" customFormat="1" ht="15">
      <c r="A40" s="157"/>
      <c r="B40" s="157"/>
    </row>
    <row r="41" spans="1:3" s="37" customFormat="1" ht="15">
      <c r="A41" s="35"/>
      <c r="B41" s="34"/>
      <c r="C41" s="36"/>
    </row>
  </sheetData>
  <mergeCells count="4">
    <mergeCell ref="A1:C1"/>
    <mergeCell ref="A4:C4"/>
    <mergeCell ref="B39:C39"/>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9"/>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2" t="s">
        <v>51</v>
      </c>
      <c r="B1" s="212"/>
      <c r="C1" s="212"/>
    </row>
    <row r="2" spans="1:3" ht="20.25">
      <c r="A2" s="13"/>
      <c r="B2" s="13"/>
      <c r="C2" s="13"/>
    </row>
    <row r="3" spans="1:3" ht="15.75">
      <c r="A3" s="217" t="s">
        <v>183</v>
      </c>
      <c r="B3" s="217"/>
      <c r="C3" s="217"/>
    </row>
    <row r="4" spans="1:3" ht="15" customHeight="1">
      <c r="A4" s="216" t="s">
        <v>215</v>
      </c>
      <c r="B4" s="216"/>
      <c r="C4" s="216"/>
    </row>
    <row r="5" spans="1:3" ht="15">
      <c r="A5" s="1"/>
      <c r="B5" s="4"/>
      <c r="C5" s="4"/>
    </row>
    <row r="6" spans="1:3" ht="15">
      <c r="A6" s="1"/>
      <c r="B6" s="5"/>
      <c r="C6" s="93" t="s">
        <v>0</v>
      </c>
    </row>
    <row r="7" spans="1:3" s="14" customFormat="1" ht="15.75">
      <c r="A7" s="45" t="s">
        <v>75</v>
      </c>
      <c r="B7" s="21">
        <v>40543</v>
      </c>
      <c r="C7" s="21">
        <v>40178</v>
      </c>
    </row>
    <row r="8" spans="1:3" ht="18" customHeight="1">
      <c r="A8" s="31" t="s">
        <v>70</v>
      </c>
      <c r="B8" s="52">
        <v>74716</v>
      </c>
      <c r="C8" s="52">
        <v>48179</v>
      </c>
    </row>
    <row r="9" spans="1:3" ht="18" customHeight="1">
      <c r="A9" s="31" t="s">
        <v>71</v>
      </c>
      <c r="B9" s="52">
        <v>-61665</v>
      </c>
      <c r="C9" s="52">
        <v>-27357</v>
      </c>
    </row>
    <row r="10" spans="1:3" ht="18" customHeight="1">
      <c r="A10" s="31" t="s">
        <v>175</v>
      </c>
      <c r="B10" s="52">
        <v>-298</v>
      </c>
      <c r="C10" s="52">
        <v>233</v>
      </c>
    </row>
    <row r="11" spans="1:3" ht="15">
      <c r="A11" s="31" t="s">
        <v>72</v>
      </c>
      <c r="B11" s="52">
        <v>-10561</v>
      </c>
      <c r="C11" s="52">
        <v>-7672</v>
      </c>
    </row>
    <row r="12" spans="1:3" ht="18" customHeight="1">
      <c r="A12" s="92" t="s">
        <v>180</v>
      </c>
      <c r="B12" s="52">
        <v>1761</v>
      </c>
      <c r="C12" s="52">
        <v>179</v>
      </c>
    </row>
    <row r="13" spans="1:3" ht="18" customHeight="1">
      <c r="A13" s="53" t="s">
        <v>190</v>
      </c>
      <c r="B13" s="125">
        <v>153</v>
      </c>
      <c r="C13" s="125">
        <v>183</v>
      </c>
    </row>
    <row r="14" spans="1:3" ht="18" customHeight="1" thickBot="1">
      <c r="A14" s="32" t="s">
        <v>73</v>
      </c>
      <c r="B14" s="55">
        <v>-2706</v>
      </c>
      <c r="C14" s="55">
        <v>-5508</v>
      </c>
    </row>
    <row r="15" spans="1:3" ht="18" customHeight="1">
      <c r="A15" s="136" t="s">
        <v>85</v>
      </c>
      <c r="B15" s="137">
        <f>SUM(B8:B14)</f>
        <v>1400</v>
      </c>
      <c r="C15" s="137">
        <f>SUM(C8:C14)</f>
        <v>8237</v>
      </c>
    </row>
    <row r="16" spans="1:3" ht="18" customHeight="1">
      <c r="A16" s="139"/>
      <c r="B16" s="140"/>
      <c r="C16" s="140"/>
    </row>
    <row r="17" spans="1:3" ht="15.75">
      <c r="A17" s="138" t="s">
        <v>110</v>
      </c>
      <c r="B17" s="44"/>
      <c r="C17" s="44"/>
    </row>
    <row r="18" spans="1:3" ht="18" customHeight="1">
      <c r="A18" s="31" t="s">
        <v>74</v>
      </c>
      <c r="B18" s="52">
        <v>-3962</v>
      </c>
      <c r="C18" s="52">
        <v>-1947</v>
      </c>
    </row>
    <row r="19" spans="1:3" ht="18" customHeight="1">
      <c r="A19" s="31" t="s">
        <v>205</v>
      </c>
      <c r="B19" s="52">
        <v>55</v>
      </c>
      <c r="C19" s="52">
        <v>20</v>
      </c>
    </row>
    <row r="20" spans="1:3" ht="18" customHeight="1">
      <c r="A20" s="31" t="s">
        <v>77</v>
      </c>
      <c r="B20" s="52">
        <v>-115</v>
      </c>
      <c r="C20" s="52">
        <v>-1085</v>
      </c>
    </row>
    <row r="21" spans="1:3" ht="18" customHeight="1">
      <c r="A21" s="31" t="s">
        <v>78</v>
      </c>
      <c r="B21" s="52">
        <v>890</v>
      </c>
      <c r="C21" s="52">
        <v>300</v>
      </c>
    </row>
    <row r="22" spans="1:3" ht="18" customHeight="1">
      <c r="A22" s="53" t="s">
        <v>179</v>
      </c>
      <c r="B22" s="52">
        <v>116</v>
      </c>
      <c r="C22" s="52">
        <v>177</v>
      </c>
    </row>
    <row r="23" spans="1:3" ht="18" customHeight="1">
      <c r="A23" s="31" t="s">
        <v>79</v>
      </c>
      <c r="B23" s="52">
        <v>-800</v>
      </c>
      <c r="C23" s="52">
        <v>-99</v>
      </c>
    </row>
    <row r="24" spans="1:3" ht="18" customHeight="1">
      <c r="A24" s="31" t="s">
        <v>80</v>
      </c>
      <c r="B24" s="52">
        <v>531</v>
      </c>
      <c r="C24" s="52">
        <v>307</v>
      </c>
    </row>
    <row r="25" spans="1:3" ht="18" customHeight="1" thickBot="1">
      <c r="A25" s="199" t="s">
        <v>212</v>
      </c>
      <c r="B25" s="198">
        <v>19</v>
      </c>
      <c r="C25" s="198">
        <v>373</v>
      </c>
    </row>
    <row r="26" spans="1:3" ht="14.25" customHeight="1">
      <c r="A26" s="44" t="s">
        <v>86</v>
      </c>
      <c r="B26" s="172">
        <f>SUM(B18:B25)</f>
        <v>-3266</v>
      </c>
      <c r="C26" s="172">
        <f>SUM(C18:C25)</f>
        <v>-1954</v>
      </c>
    </row>
    <row r="27" spans="1:3" ht="18" customHeight="1">
      <c r="A27" s="141"/>
      <c r="B27" s="140"/>
      <c r="C27" s="140"/>
    </row>
    <row r="28" spans="1:3" ht="18" customHeight="1">
      <c r="A28" s="138" t="s">
        <v>111</v>
      </c>
      <c r="B28" s="52"/>
      <c r="C28" s="52"/>
    </row>
    <row r="29" spans="1:3" ht="18" customHeight="1">
      <c r="A29" s="31" t="s">
        <v>186</v>
      </c>
      <c r="B29" s="52"/>
      <c r="C29" s="52">
        <v>-128</v>
      </c>
    </row>
    <row r="30" spans="1:3" ht="18" customHeight="1">
      <c r="A30" s="31" t="s">
        <v>76</v>
      </c>
      <c r="B30" s="52">
        <v>1423</v>
      </c>
      <c r="C30" s="52">
        <v>844</v>
      </c>
    </row>
    <row r="31" spans="1:3" ht="18" customHeight="1">
      <c r="A31" s="31" t="s">
        <v>78</v>
      </c>
      <c r="B31" s="52">
        <v>-1512</v>
      </c>
      <c r="C31" s="52">
        <v>-1513</v>
      </c>
    </row>
    <row r="32" spans="1:3" ht="18" customHeight="1">
      <c r="A32" s="31" t="s">
        <v>81</v>
      </c>
      <c r="B32" s="125">
        <v>-174</v>
      </c>
      <c r="C32" s="125">
        <v>-99</v>
      </c>
    </row>
    <row r="33" spans="1:3" ht="18" customHeight="1">
      <c r="A33" s="53" t="s">
        <v>82</v>
      </c>
      <c r="B33" s="125">
        <v>113</v>
      </c>
      <c r="C33" s="125">
        <v>206</v>
      </c>
    </row>
    <row r="34" spans="1:3" ht="18" customHeight="1">
      <c r="A34" s="31" t="s">
        <v>83</v>
      </c>
      <c r="B34" s="125">
        <v>-437</v>
      </c>
      <c r="C34" s="125">
        <v>-347</v>
      </c>
    </row>
    <row r="35" spans="1:3" ht="18" customHeight="1" thickBot="1">
      <c r="A35" s="173" t="s">
        <v>84</v>
      </c>
      <c r="B35" s="55">
        <v>-35</v>
      </c>
      <c r="C35" s="55">
        <v>-44</v>
      </c>
    </row>
    <row r="36" spans="1:3" ht="18" customHeight="1">
      <c r="A36" s="44" t="s">
        <v>112</v>
      </c>
      <c r="B36" s="172">
        <f>SUM(B29:B35)</f>
        <v>-622</v>
      </c>
      <c r="C36" s="172">
        <f>SUM(C29:C35)</f>
        <v>-1081</v>
      </c>
    </row>
    <row r="37" spans="1:3" ht="18" customHeight="1">
      <c r="A37" s="141"/>
      <c r="B37" s="140"/>
      <c r="C37" s="140"/>
    </row>
    <row r="38" spans="1:3" ht="18" customHeight="1">
      <c r="A38" s="127" t="s">
        <v>87</v>
      </c>
      <c r="B38" s="52">
        <f>B15+B26+B36</f>
        <v>-2488</v>
      </c>
      <c r="C38" s="52">
        <f>C15+C26+C36</f>
        <v>5202</v>
      </c>
    </row>
    <row r="39" spans="1:3" ht="18" customHeight="1">
      <c r="A39" s="31" t="s">
        <v>88</v>
      </c>
      <c r="B39" s="125">
        <v>11363</v>
      </c>
      <c r="C39" s="125">
        <v>6031</v>
      </c>
    </row>
    <row r="40" spans="1:3" ht="15.75" thickBot="1">
      <c r="A40" s="135"/>
      <c r="B40" s="180"/>
      <c r="C40" s="180"/>
    </row>
    <row r="41" spans="1:3" ht="18" customHeight="1">
      <c r="A41" s="44" t="s">
        <v>89</v>
      </c>
      <c r="B41" s="54">
        <f>B39+B38</f>
        <v>8875</v>
      </c>
      <c r="C41" s="54">
        <f>C39+C38</f>
        <v>11233</v>
      </c>
    </row>
    <row r="42" spans="1:3" ht="18" customHeight="1">
      <c r="A42" s="6"/>
      <c r="B42" s="7"/>
      <c r="C42" s="7"/>
    </row>
    <row r="43" spans="1:3" ht="18" customHeight="1">
      <c r="A43" s="192"/>
      <c r="B43" s="7"/>
      <c r="C43" s="7"/>
    </row>
    <row r="44" spans="1:3" s="27" customFormat="1" ht="15" customHeight="1">
      <c r="A44" s="157" t="s">
        <v>124</v>
      </c>
      <c r="B44" s="218" t="s">
        <v>174</v>
      </c>
      <c r="C44" s="218"/>
    </row>
    <row r="45" spans="1:2" s="27" customFormat="1" ht="15">
      <c r="A45" s="157"/>
      <c r="B45" s="157"/>
    </row>
    <row r="46" spans="1:3" s="27" customFormat="1" ht="15" customHeight="1">
      <c r="A46" s="157"/>
      <c r="B46" s="218"/>
      <c r="C46" s="218"/>
    </row>
    <row r="47" spans="1:2" s="27" customFormat="1" ht="15">
      <c r="A47" s="157"/>
      <c r="B47" s="157"/>
    </row>
    <row r="48" spans="1:3" ht="14.25">
      <c r="A48" s="6"/>
      <c r="B48" s="7"/>
      <c r="C48" s="7"/>
    </row>
    <row r="49" spans="1:3" ht="25.5" customHeight="1">
      <c r="A49" s="10"/>
      <c r="B49" s="11"/>
      <c r="C49" s="3"/>
    </row>
  </sheetData>
  <mergeCells count="5">
    <mergeCell ref="B46:C46"/>
    <mergeCell ref="A1:C1"/>
    <mergeCell ref="A4:C4"/>
    <mergeCell ref="A3:C3"/>
    <mergeCell ref="B44:C44"/>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2:C43 B39:C39 B24:C37 B8:C2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8:C48">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6"/>
  <sheetViews>
    <sheetView showGridLines="0" zoomScale="75" zoomScaleNormal="75" workbookViewId="0" topLeftCell="A1">
      <selection activeCell="A1" sqref="A1:G1"/>
    </sheetView>
  </sheetViews>
  <sheetFormatPr defaultColWidth="9.140625" defaultRowHeight="12.75"/>
  <cols>
    <col min="1" max="1" width="36.140625" style="90" customWidth="1"/>
    <col min="2" max="2" width="11.421875" style="72" customWidth="1"/>
    <col min="3" max="3" width="12.7109375" style="72" customWidth="1"/>
    <col min="4" max="4" width="10.140625" style="72" customWidth="1"/>
    <col min="5" max="5" width="13.00390625" style="72" customWidth="1"/>
    <col min="6" max="6" width="11.421875" style="72" customWidth="1"/>
    <col min="7" max="7" width="12.28125" style="72" customWidth="1"/>
    <col min="8" max="16384" width="9.28125" style="72" customWidth="1"/>
  </cols>
  <sheetData>
    <row r="1" spans="1:7" ht="36" customHeight="1">
      <c r="A1" s="225" t="s">
        <v>51</v>
      </c>
      <c r="B1" s="225"/>
      <c r="C1" s="225"/>
      <c r="D1" s="225"/>
      <c r="E1" s="225"/>
      <c r="F1" s="225"/>
      <c r="G1" s="225"/>
    </row>
    <row r="2" spans="1:6" ht="15.75">
      <c r="A2" s="73"/>
      <c r="B2" s="73"/>
      <c r="C2" s="73"/>
      <c r="D2" s="73"/>
      <c r="E2" s="73"/>
      <c r="F2" s="73"/>
    </row>
    <row r="3" spans="1:7" s="74" customFormat="1" ht="15.75">
      <c r="A3" s="226" t="s">
        <v>184</v>
      </c>
      <c r="B3" s="226"/>
      <c r="C3" s="226"/>
      <c r="D3" s="226"/>
      <c r="E3" s="226"/>
      <c r="F3" s="226"/>
      <c r="G3" s="226"/>
    </row>
    <row r="4" spans="1:7" s="74" customFormat="1" ht="15.75">
      <c r="A4" s="227" t="s">
        <v>215</v>
      </c>
      <c r="B4" s="227"/>
      <c r="C4" s="227"/>
      <c r="D4" s="227"/>
      <c r="E4" s="227"/>
      <c r="F4" s="227"/>
      <c r="G4" s="227"/>
    </row>
    <row r="5" spans="1:6" s="74" customFormat="1" ht="15.75">
      <c r="A5" s="41"/>
      <c r="B5" s="75"/>
      <c r="C5" s="75"/>
      <c r="D5" s="75"/>
      <c r="E5" s="75"/>
      <c r="F5" s="76"/>
    </row>
    <row r="6" spans="1:7" s="74" customFormat="1" ht="15.75">
      <c r="A6" s="41"/>
      <c r="B6" s="77"/>
      <c r="C6" s="77"/>
      <c r="D6" s="77"/>
      <c r="E6" s="77"/>
      <c r="G6" s="93" t="s">
        <v>0</v>
      </c>
    </row>
    <row r="7" spans="1:7" s="95" customFormat="1" ht="30" customHeight="1">
      <c r="A7" s="94"/>
      <c r="B7" s="129" t="s">
        <v>90</v>
      </c>
      <c r="C7" s="129" t="s">
        <v>91</v>
      </c>
      <c r="D7" s="129" t="s">
        <v>92</v>
      </c>
      <c r="E7" s="129" t="s">
        <v>93</v>
      </c>
      <c r="F7" s="130" t="s">
        <v>94</v>
      </c>
      <c r="G7" s="171" t="s">
        <v>34</v>
      </c>
    </row>
    <row r="8" spans="1:7" s="95" customFormat="1" ht="30" customHeight="1">
      <c r="A8" s="142" t="s">
        <v>197</v>
      </c>
      <c r="B8" s="78">
        <v>20863</v>
      </c>
      <c r="C8" s="78"/>
      <c r="D8" s="207">
        <v>5349</v>
      </c>
      <c r="E8" s="78">
        <v>24269</v>
      </c>
      <c r="F8" s="78">
        <f>SUM(B8:E8)</f>
        <v>50481</v>
      </c>
      <c r="G8" s="78">
        <v>19826</v>
      </c>
    </row>
    <row r="9" spans="1:7" s="95" customFormat="1" ht="30" customHeight="1">
      <c r="A9" s="143" t="s">
        <v>65</v>
      </c>
      <c r="B9" s="79"/>
      <c r="C9" s="79"/>
      <c r="D9" s="79"/>
      <c r="E9" s="200">
        <v>245</v>
      </c>
      <c r="F9" s="201">
        <f>E9</f>
        <v>245</v>
      </c>
      <c r="G9" s="78">
        <v>953</v>
      </c>
    </row>
    <row r="10" spans="1:7" s="95" customFormat="1" ht="30" customHeight="1">
      <c r="A10" s="40" t="s">
        <v>178</v>
      </c>
      <c r="B10" s="79"/>
      <c r="C10" s="79"/>
      <c r="D10" s="79"/>
      <c r="E10" s="206">
        <v>-504</v>
      </c>
      <c r="F10" s="206">
        <f>E10</f>
        <v>-504</v>
      </c>
      <c r="G10" s="174">
        <v>-236</v>
      </c>
    </row>
    <row r="11" spans="1:7" s="95" customFormat="1" ht="30" customHeight="1">
      <c r="A11" s="40" t="s">
        <v>193</v>
      </c>
      <c r="B11" s="79"/>
      <c r="C11" s="79"/>
      <c r="D11" s="181">
        <v>464</v>
      </c>
      <c r="E11" s="206">
        <v>-464</v>
      </c>
      <c r="F11" s="206">
        <f>SUM(B11:E11)</f>
        <v>0</v>
      </c>
      <c r="G11" s="204"/>
    </row>
    <row r="12" spans="1:7" s="95" customFormat="1" ht="30" customHeight="1">
      <c r="A12" s="40" t="s">
        <v>95</v>
      </c>
      <c r="B12" s="79"/>
      <c r="C12" s="79"/>
      <c r="D12" s="181"/>
      <c r="E12" s="206"/>
      <c r="F12" s="206"/>
      <c r="G12" s="206"/>
    </row>
    <row r="13" spans="1:7" s="95" customFormat="1" ht="30" customHeight="1">
      <c r="A13" s="195" t="s">
        <v>186</v>
      </c>
      <c r="B13" s="202">
        <v>-134</v>
      </c>
      <c r="C13" s="174"/>
      <c r="D13" s="202">
        <v>-91</v>
      </c>
      <c r="E13" s="205"/>
      <c r="F13" s="174">
        <f>SUM(B13:E13)</f>
        <v>-225</v>
      </c>
      <c r="G13" s="174"/>
    </row>
    <row r="14" spans="1:7" s="95" customFormat="1" ht="30" customHeight="1">
      <c r="A14" s="144" t="s">
        <v>96</v>
      </c>
      <c r="B14" s="205"/>
      <c r="C14" s="174"/>
      <c r="D14" s="205">
        <v>106</v>
      </c>
      <c r="E14" s="206">
        <v>-66</v>
      </c>
      <c r="F14" s="205">
        <f>SUM(B14:E14)</f>
        <v>40</v>
      </c>
      <c r="G14" s="206">
        <v>-190</v>
      </c>
    </row>
    <row r="15" spans="1:7" ht="30" customHeight="1">
      <c r="A15" s="145" t="s">
        <v>191</v>
      </c>
      <c r="B15" s="78">
        <f>SUM(B8:B14)</f>
        <v>20729</v>
      </c>
      <c r="C15" s="78"/>
      <c r="D15" s="78">
        <f>SUM(D8:D14)</f>
        <v>5828</v>
      </c>
      <c r="E15" s="78">
        <f>SUM(E8:E14)</f>
        <v>23480</v>
      </c>
      <c r="F15" s="78">
        <f>SUM(F8:F14)</f>
        <v>50037</v>
      </c>
      <c r="G15" s="78">
        <f>SUM(G8:G14)</f>
        <v>20353</v>
      </c>
    </row>
    <row r="16" spans="1:7" ht="30" customHeight="1">
      <c r="A16" s="143" t="s">
        <v>65</v>
      </c>
      <c r="B16" s="79"/>
      <c r="C16" s="79"/>
      <c r="D16" s="79"/>
      <c r="E16" s="200">
        <v>4955</v>
      </c>
      <c r="F16" s="201">
        <f>E16</f>
        <v>4955</v>
      </c>
      <c r="G16" s="201">
        <v>2235</v>
      </c>
    </row>
    <row r="17" spans="1:7" ht="30" customHeight="1">
      <c r="A17" s="40" t="s">
        <v>178</v>
      </c>
      <c r="B17" s="79"/>
      <c r="C17" s="79"/>
      <c r="D17" s="181"/>
      <c r="E17" s="202">
        <v>-250</v>
      </c>
      <c r="F17" s="203">
        <f>SUM(B17:E17)</f>
        <v>-250</v>
      </c>
      <c r="G17" s="203">
        <v>-194</v>
      </c>
    </row>
    <row r="18" spans="1:7" ht="30" customHeight="1">
      <c r="A18" s="40" t="s">
        <v>193</v>
      </c>
      <c r="B18" s="79"/>
      <c r="C18" s="79"/>
      <c r="D18" s="181">
        <v>98</v>
      </c>
      <c r="E18" s="202">
        <v>-98</v>
      </c>
      <c r="F18" s="204">
        <f>SUM(B18:E18)</f>
        <v>0</v>
      </c>
      <c r="G18" s="203"/>
    </row>
    <row r="19" spans="1:7" ht="30" customHeight="1">
      <c r="A19" s="144" t="s">
        <v>96</v>
      </c>
      <c r="B19" s="205"/>
      <c r="C19" s="174"/>
      <c r="D19" s="205">
        <v>93</v>
      </c>
      <c r="E19" s="206">
        <v>-376</v>
      </c>
      <c r="F19" s="203">
        <f>SUM(B19:E19)</f>
        <v>-283</v>
      </c>
      <c r="G19" s="181">
        <v>844</v>
      </c>
    </row>
    <row r="20" spans="1:7" ht="30" customHeight="1">
      <c r="A20" s="145" t="s">
        <v>217</v>
      </c>
      <c r="B20" s="78">
        <f>SUM(B15:B19)</f>
        <v>20729</v>
      </c>
      <c r="C20" s="78"/>
      <c r="D20" s="78">
        <f>SUM(D15:D19)</f>
        <v>6019</v>
      </c>
      <c r="E20" s="78">
        <f>SUM(E15:E19)</f>
        <v>27711</v>
      </c>
      <c r="F20" s="78">
        <f>SUM(F15:F19)</f>
        <v>54459</v>
      </c>
      <c r="G20" s="78">
        <f>SUM(G15:G19)</f>
        <v>23238</v>
      </c>
    </row>
    <row r="21" spans="1:6" s="111" customFormat="1" ht="34.5" customHeight="1">
      <c r="A21" s="108"/>
      <c r="B21" s="109"/>
      <c r="C21" s="109"/>
      <c r="D21" s="109"/>
      <c r="E21" s="109"/>
      <c r="F21" s="110"/>
    </row>
    <row r="22" spans="1:4" s="27" customFormat="1" ht="15" customHeight="1">
      <c r="A22" s="192"/>
      <c r="B22" s="218"/>
      <c r="C22" s="218"/>
      <c r="D22" s="218"/>
    </row>
    <row r="23" spans="1:4" s="27" customFormat="1" ht="15" customHeight="1">
      <c r="A23" s="157" t="s">
        <v>124</v>
      </c>
      <c r="B23" s="218" t="s">
        <v>174</v>
      </c>
      <c r="C23" s="218"/>
      <c r="D23" s="218"/>
    </row>
    <row r="24" spans="1:2" s="27" customFormat="1" ht="15">
      <c r="A24" s="157"/>
      <c r="B24" s="157"/>
    </row>
    <row r="25" spans="1:5" s="102" customFormat="1" ht="14.25">
      <c r="A25" s="2"/>
      <c r="B25" s="103"/>
      <c r="C25" s="103"/>
      <c r="D25" s="112"/>
      <c r="E25" s="113"/>
    </row>
    <row r="26" spans="1:5" s="102" customFormat="1" ht="14.25">
      <c r="A26" s="8"/>
      <c r="C26" s="3"/>
      <c r="D26" s="9"/>
      <c r="E26" s="113"/>
    </row>
    <row r="27" spans="1:6" s="101" customFormat="1" ht="28.5" customHeight="1">
      <c r="A27" s="114"/>
      <c r="B27" s="115"/>
      <c r="D27" s="116"/>
      <c r="F27" s="3"/>
    </row>
    <row r="28" spans="1:5" s="15" customFormat="1" ht="14.25" customHeight="1">
      <c r="A28" s="18"/>
      <c r="B28" s="17"/>
      <c r="C28" s="17"/>
      <c r="D28" s="83"/>
      <c r="E28" s="84"/>
    </row>
    <row r="29" spans="1:5" s="15" customFormat="1" ht="15">
      <c r="A29" s="18"/>
      <c r="B29" s="17"/>
      <c r="C29" s="17"/>
      <c r="D29" s="18"/>
      <c r="E29" s="84"/>
    </row>
    <row r="30" spans="1:5" s="15" customFormat="1" ht="15">
      <c r="A30" s="18"/>
      <c r="B30" s="17"/>
      <c r="C30" s="17"/>
      <c r="D30" s="18"/>
      <c r="E30" s="84"/>
    </row>
    <row r="31" spans="1:5" s="15" customFormat="1" ht="15">
      <c r="A31" s="18"/>
      <c r="B31" s="85"/>
      <c r="C31" s="17"/>
      <c r="D31" s="18"/>
      <c r="E31" s="84"/>
    </row>
    <row r="32" spans="1:5" s="15" customFormat="1" ht="15">
      <c r="A32" s="18"/>
      <c r="B32" s="17"/>
      <c r="C32" s="17"/>
      <c r="D32" s="18"/>
      <c r="E32" s="84"/>
    </row>
    <row r="33" spans="1:5" s="15" customFormat="1" ht="15">
      <c r="A33" s="18"/>
      <c r="B33" s="17"/>
      <c r="C33" s="17"/>
      <c r="D33" s="18"/>
      <c r="E33" s="84"/>
    </row>
    <row r="34" spans="1:6" ht="15.75">
      <c r="A34" s="80"/>
      <c r="B34" s="81"/>
      <c r="C34" s="81"/>
      <c r="D34" s="81"/>
      <c r="E34" s="81"/>
      <c r="F34" s="82"/>
    </row>
    <row r="35" spans="1:6" ht="15.75">
      <c r="A35" s="80"/>
      <c r="B35" s="81"/>
      <c r="C35" s="81"/>
      <c r="D35" s="81"/>
      <c r="E35" s="81"/>
      <c r="F35" s="82"/>
    </row>
    <row r="36" spans="1:6" ht="15.75">
      <c r="A36" s="80"/>
      <c r="B36" s="81"/>
      <c r="C36" s="81"/>
      <c r="D36" s="81"/>
      <c r="E36" s="81"/>
      <c r="F36" s="82"/>
    </row>
    <row r="37" spans="1:6" ht="15">
      <c r="A37" s="86"/>
      <c r="B37" s="82"/>
      <c r="C37" s="82"/>
      <c r="D37" s="82"/>
      <c r="E37" s="82"/>
      <c r="F37" s="82"/>
    </row>
    <row r="38" spans="1:6" ht="15" customHeight="1">
      <c r="A38" s="87"/>
      <c r="B38" s="88"/>
      <c r="C38" s="88"/>
      <c r="D38" s="88"/>
      <c r="E38" s="88"/>
      <c r="F38" s="56"/>
    </row>
    <row r="39" spans="1:6" ht="15">
      <c r="A39" s="87"/>
      <c r="B39" s="88"/>
      <c r="C39" s="88"/>
      <c r="D39" s="88"/>
      <c r="E39" s="88"/>
      <c r="F39" s="89"/>
    </row>
    <row r="40" spans="1:6" ht="15">
      <c r="A40" s="87"/>
      <c r="B40" s="88"/>
      <c r="C40" s="88"/>
      <c r="D40" s="88"/>
      <c r="E40" s="88"/>
      <c r="F40" s="89"/>
    </row>
    <row r="41" spans="1:6" ht="15">
      <c r="A41" s="87"/>
      <c r="B41" s="88"/>
      <c r="C41" s="88"/>
      <c r="D41" s="88"/>
      <c r="E41" s="88"/>
      <c r="F41" s="89"/>
    </row>
    <row r="42" spans="1:6" ht="15">
      <c r="A42" s="87"/>
      <c r="B42" s="88"/>
      <c r="C42" s="88"/>
      <c r="D42" s="88"/>
      <c r="E42" s="88"/>
      <c r="F42" s="88"/>
    </row>
    <row r="43" spans="1:6" ht="15">
      <c r="A43" s="87"/>
      <c r="B43" s="88"/>
      <c r="C43" s="88"/>
      <c r="D43" s="88"/>
      <c r="E43" s="88"/>
      <c r="F43" s="88"/>
    </row>
    <row r="45" ht="15" customHeight="1">
      <c r="E45" s="91"/>
    </row>
    <row r="46" ht="15" customHeight="1">
      <c r="E46" s="57"/>
    </row>
  </sheetData>
  <mergeCells count="5">
    <mergeCell ref="A1:G1"/>
    <mergeCell ref="A3:G3"/>
    <mergeCell ref="A4:G4"/>
    <mergeCell ref="B23:D23"/>
    <mergeCell ref="B22:D22"/>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6"/>
  <sheetViews>
    <sheetView showGridLines="0" zoomScale="75" zoomScaleNormal="75" workbookViewId="0" topLeftCell="A1">
      <selection activeCell="A1" sqref="A1:C1"/>
    </sheetView>
  </sheetViews>
  <sheetFormatPr defaultColWidth="9.140625" defaultRowHeight="12.75"/>
  <cols>
    <col min="1" max="1" width="51.140625" style="117" customWidth="1"/>
    <col min="2" max="2" width="19.00390625" style="117" customWidth="1"/>
    <col min="3" max="3" width="18.28125" style="117" customWidth="1"/>
    <col min="4" max="16384" width="10.7109375" style="117" customWidth="1"/>
  </cols>
  <sheetData>
    <row r="1" spans="1:3" ht="20.25">
      <c r="A1" s="212" t="s">
        <v>51</v>
      </c>
      <c r="B1" s="212"/>
      <c r="C1" s="212"/>
    </row>
    <row r="2" spans="1:3" ht="15">
      <c r="A2" s="228"/>
      <c r="B2" s="228"/>
      <c r="C2" s="228"/>
    </row>
    <row r="3" spans="1:3" ht="15.75">
      <c r="A3" s="229" t="s">
        <v>102</v>
      </c>
      <c r="B3" s="229"/>
      <c r="C3" s="229"/>
    </row>
    <row r="4" spans="1:3" ht="15.75">
      <c r="A4" s="229" t="s">
        <v>103</v>
      </c>
      <c r="B4" s="229"/>
      <c r="C4" s="229"/>
    </row>
    <row r="5" spans="1:3" ht="15">
      <c r="A5" s="216" t="s">
        <v>215</v>
      </c>
      <c r="B5" s="216"/>
      <c r="C5" s="216"/>
    </row>
    <row r="6" spans="1:3" ht="15">
      <c r="A6" s="228"/>
      <c r="B6" s="228"/>
      <c r="C6" s="228"/>
    </row>
    <row r="7" spans="1:9" s="147" customFormat="1" ht="14.25">
      <c r="A7" s="230" t="s">
        <v>0</v>
      </c>
      <c r="B7" s="230"/>
      <c r="C7" s="230"/>
      <c r="D7" s="146"/>
      <c r="E7" s="146"/>
      <c r="F7" s="146"/>
      <c r="G7" s="146"/>
      <c r="H7" s="146"/>
      <c r="I7" s="146"/>
    </row>
    <row r="8" spans="1:11" s="97" customFormat="1" ht="15.75">
      <c r="A8" s="148"/>
      <c r="B8" s="131" t="s">
        <v>100</v>
      </c>
      <c r="C8" s="131" t="s">
        <v>101</v>
      </c>
      <c r="D8" s="96"/>
      <c r="E8" s="96"/>
      <c r="F8" s="96"/>
      <c r="G8" s="96"/>
      <c r="H8" s="96"/>
      <c r="I8" s="96"/>
      <c r="J8" s="96"/>
      <c r="K8" s="96"/>
    </row>
    <row r="9" spans="1:3" ht="23.25" customHeight="1">
      <c r="A9" s="149" t="s">
        <v>97</v>
      </c>
      <c r="B9" s="67"/>
      <c r="C9" s="67"/>
    </row>
    <row r="10" spans="1:3" ht="15">
      <c r="A10" s="150" t="s">
        <v>114</v>
      </c>
      <c r="B10" s="69">
        <v>0</v>
      </c>
      <c r="C10" s="70">
        <v>98.74</v>
      </c>
    </row>
    <row r="11" spans="1:3" ht="15">
      <c r="A11" s="150" t="s">
        <v>115</v>
      </c>
      <c r="B11" s="69">
        <v>0</v>
      </c>
      <c r="C11" s="70">
        <v>74.72</v>
      </c>
    </row>
    <row r="12" spans="1:3" ht="15">
      <c r="A12" s="150" t="s">
        <v>116</v>
      </c>
      <c r="B12" s="69">
        <v>0</v>
      </c>
      <c r="C12" s="70">
        <v>64.53</v>
      </c>
    </row>
    <row r="13" spans="1:3" ht="15">
      <c r="A13" s="150" t="s">
        <v>117</v>
      </c>
      <c r="B13" s="69">
        <v>0</v>
      </c>
      <c r="C13" s="70">
        <v>51.4</v>
      </c>
    </row>
    <row r="14" spans="1:3" ht="15">
      <c r="A14" s="150" t="s">
        <v>211</v>
      </c>
      <c r="B14" s="69">
        <v>0</v>
      </c>
      <c r="C14" s="70">
        <v>53.6</v>
      </c>
    </row>
    <row r="15" spans="1:3" ht="15">
      <c r="A15" s="40" t="s">
        <v>118</v>
      </c>
      <c r="B15" s="69">
        <v>0</v>
      </c>
      <c r="C15" s="70">
        <v>65</v>
      </c>
    </row>
    <row r="16" spans="1:12" ht="15.75">
      <c r="A16" s="151" t="s">
        <v>94</v>
      </c>
      <c r="B16" s="152">
        <f>SUM(B10:B15)</f>
        <v>0</v>
      </c>
      <c r="C16" s="70"/>
      <c r="D16" s="153"/>
      <c r="E16" s="154"/>
      <c r="F16" s="154"/>
      <c r="G16" s="154"/>
      <c r="H16" s="154"/>
      <c r="I16" s="154"/>
      <c r="J16" s="154"/>
      <c r="K16" s="154"/>
      <c r="L16" s="154"/>
    </row>
    <row r="17" spans="1:3" ht="23.25" customHeight="1">
      <c r="A17" s="149" t="s">
        <v>98</v>
      </c>
      <c r="B17" s="67"/>
      <c r="C17" s="70"/>
    </row>
    <row r="18" spans="1:3" ht="15">
      <c r="A18" s="150" t="s">
        <v>119</v>
      </c>
      <c r="B18" s="69">
        <v>13558</v>
      </c>
      <c r="C18" s="70">
        <v>30.91</v>
      </c>
    </row>
    <row r="19" spans="1:3" ht="15">
      <c r="A19" s="150" t="s">
        <v>120</v>
      </c>
      <c r="B19" s="69">
        <v>2305</v>
      </c>
      <c r="C19" s="70">
        <v>49.99</v>
      </c>
    </row>
    <row r="20" spans="1:3" ht="15">
      <c r="A20" s="68" t="s">
        <v>121</v>
      </c>
      <c r="B20" s="69">
        <v>273</v>
      </c>
      <c r="C20" s="70">
        <v>24.2</v>
      </c>
    </row>
    <row r="21" spans="1:3" ht="15">
      <c r="A21" s="68" t="s">
        <v>122</v>
      </c>
      <c r="B21" s="69">
        <v>0</v>
      </c>
      <c r="C21" s="70">
        <v>50</v>
      </c>
    </row>
    <row r="22" spans="1:12" ht="15.75">
      <c r="A22" s="151" t="s">
        <v>94</v>
      </c>
      <c r="B22" s="71">
        <f>SUM(B18:B21)</f>
        <v>16136</v>
      </c>
      <c r="C22" s="70"/>
      <c r="D22" s="154"/>
      <c r="E22" s="154"/>
      <c r="F22" s="154"/>
      <c r="G22" s="154"/>
      <c r="H22" s="154"/>
      <c r="I22" s="154"/>
      <c r="J22" s="154"/>
      <c r="K22" s="154"/>
      <c r="L22" s="154"/>
    </row>
    <row r="23" spans="1:3" ht="23.25" customHeight="1">
      <c r="A23" s="149" t="s">
        <v>99</v>
      </c>
      <c r="B23" s="67"/>
      <c r="C23" s="70"/>
    </row>
    <row r="24" spans="1:3" ht="15">
      <c r="A24" s="68" t="s">
        <v>123</v>
      </c>
      <c r="B24" s="69">
        <v>13</v>
      </c>
      <c r="C24" s="70">
        <v>5</v>
      </c>
    </row>
    <row r="25" spans="1:3" ht="15">
      <c r="A25" s="40" t="s">
        <v>118</v>
      </c>
      <c r="B25" s="69">
        <v>2</v>
      </c>
      <c r="C25" s="70">
        <v>20</v>
      </c>
    </row>
    <row r="26" spans="1:3" ht="15">
      <c r="A26" s="68" t="s">
        <v>126</v>
      </c>
      <c r="B26" s="69">
        <v>9</v>
      </c>
      <c r="C26" s="70">
        <v>16.67</v>
      </c>
    </row>
    <row r="27" spans="1:3" ht="15">
      <c r="A27" s="150" t="s">
        <v>116</v>
      </c>
      <c r="B27" s="69">
        <v>492</v>
      </c>
      <c r="C27" s="70">
        <v>8.28</v>
      </c>
    </row>
    <row r="28" spans="1:3" ht="15">
      <c r="A28" s="68" t="s">
        <v>206</v>
      </c>
      <c r="B28" s="69">
        <v>13</v>
      </c>
      <c r="C28" s="70">
        <v>5</v>
      </c>
    </row>
    <row r="29" spans="1:12" ht="15.75">
      <c r="A29" s="151" t="s">
        <v>94</v>
      </c>
      <c r="B29" s="71">
        <f>SUM(B24:B28)</f>
        <v>529</v>
      </c>
      <c r="C29" s="70"/>
      <c r="D29" s="154"/>
      <c r="E29" s="154"/>
      <c r="F29" s="154"/>
      <c r="G29" s="154"/>
      <c r="H29" s="154"/>
      <c r="I29" s="154"/>
      <c r="J29" s="154"/>
      <c r="K29" s="154"/>
      <c r="L29" s="154"/>
    </row>
    <row r="30" spans="1:12" ht="15.75">
      <c r="A30" s="155" t="s">
        <v>125</v>
      </c>
      <c r="B30" s="71">
        <f>B16+B22+B29</f>
        <v>16665</v>
      </c>
      <c r="C30" s="70"/>
      <c r="D30" s="153"/>
      <c r="E30" s="154"/>
      <c r="F30" s="154"/>
      <c r="G30" s="154"/>
      <c r="H30" s="154"/>
      <c r="I30" s="154"/>
      <c r="J30" s="154"/>
      <c r="K30" s="154"/>
      <c r="L30" s="154"/>
    </row>
    <row r="31" spans="1:3" ht="15">
      <c r="A31" s="228"/>
      <c r="B31" s="228"/>
      <c r="C31" s="228"/>
    </row>
    <row r="33" spans="1:2" ht="14.25">
      <c r="A33" s="156"/>
      <c r="B33" s="156"/>
    </row>
    <row r="35" spans="1:3" s="27" customFormat="1" ht="15" customHeight="1">
      <c r="A35" s="157" t="s">
        <v>124</v>
      </c>
      <c r="B35" s="218" t="s">
        <v>174</v>
      </c>
      <c r="C35" s="218"/>
    </row>
    <row r="36" spans="1:2" s="27" customFormat="1" ht="15">
      <c r="A36" s="157"/>
      <c r="B36" s="157"/>
    </row>
  </sheetData>
  <mergeCells count="9">
    <mergeCell ref="B35:C35"/>
    <mergeCell ref="A6:C6"/>
    <mergeCell ref="A1:C1"/>
    <mergeCell ref="A3:C3"/>
    <mergeCell ref="A4:C4"/>
    <mergeCell ref="A5:C5"/>
    <mergeCell ref="A2:C2"/>
    <mergeCell ref="A7:C7"/>
    <mergeCell ref="A31:C3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8 B10:C15 B18:C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8" r:id="rId5" display="http://www.sphold.com/en/companies/mc_hdraulic/"/>
    <hyperlink ref="A19" r:id="rId6" display="http://www.sphold.com/en/companies/bulgarska_rosa_en/"/>
    <hyperlink ref="A27" r:id="rId7" display="http://www.sphold.com/en/companies/hdro_elements_and_sstems/"/>
    <hyperlink ref="A1:C1" r:id="rId8" display="STARA PLANINA HOLD Pls"/>
    <hyperlink ref="A14" r:id="rId9" display="http://www.sphold.com/en/companies/patstroinjenering_en/"/>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workbookViewId="0" topLeftCell="A1">
      <selection activeCell="A1" sqref="A1:D1"/>
    </sheetView>
  </sheetViews>
  <sheetFormatPr defaultColWidth="9.140625" defaultRowHeight="12.75"/>
  <cols>
    <col min="1" max="1" width="3.28125" style="163" customWidth="1"/>
    <col min="2" max="2" width="56.140625" style="163" customWidth="1"/>
    <col min="3" max="3" width="17.421875" style="163" customWidth="1"/>
    <col min="4" max="4" width="20.00390625" style="163" customWidth="1"/>
    <col min="5" max="16384" width="9.140625" style="163" customWidth="1"/>
  </cols>
  <sheetData>
    <row r="1" spans="1:4" s="158" customFormat="1" ht="21" thickBot="1">
      <c r="A1" s="210" t="s">
        <v>51</v>
      </c>
      <c r="B1" s="210"/>
      <c r="C1" s="210"/>
      <c r="D1" s="210"/>
    </row>
    <row r="2" spans="1:4" s="158" customFormat="1" ht="16.5" customHeight="1" thickBot="1" thickTop="1">
      <c r="A2" s="211" t="s">
        <v>127</v>
      </c>
      <c r="B2" s="211"/>
      <c r="C2" s="211"/>
      <c r="D2" s="211"/>
    </row>
    <row r="3" spans="1:4" s="158" customFormat="1" ht="36.75" customHeight="1" thickTop="1">
      <c r="A3" s="159"/>
      <c r="B3" s="208"/>
      <c r="C3" s="208"/>
      <c r="D3" s="208"/>
    </row>
    <row r="4" spans="1:4" s="158" customFormat="1" ht="15">
      <c r="A4" s="227" t="s">
        <v>194</v>
      </c>
      <c r="B4" s="227"/>
      <c r="C4" s="227"/>
      <c r="D4" s="227"/>
    </row>
    <row r="5" spans="1:4" s="158" customFormat="1" ht="15">
      <c r="A5" s="159"/>
      <c r="B5" s="216" t="s">
        <v>215</v>
      </c>
      <c r="C5" s="216"/>
      <c r="D5" s="216"/>
    </row>
    <row r="6" spans="1:4" s="158" customFormat="1" ht="15">
      <c r="A6" s="159"/>
      <c r="B6" s="132"/>
      <c r="C6" s="132"/>
      <c r="D6" s="132"/>
    </row>
    <row r="7" spans="1:4" s="158" customFormat="1" ht="15">
      <c r="A7" s="160" t="s">
        <v>128</v>
      </c>
      <c r="B7" s="231" t="s">
        <v>129</v>
      </c>
      <c r="C7" s="231"/>
      <c r="D7" s="231"/>
    </row>
    <row r="8" spans="1:4" s="158" customFormat="1" ht="30" customHeight="1">
      <c r="A8" s="159"/>
      <c r="B8" s="208" t="s">
        <v>130</v>
      </c>
      <c r="C8" s="208"/>
      <c r="D8" s="208"/>
    </row>
    <row r="9" spans="1:4" s="158" customFormat="1" ht="25.5" customHeight="1">
      <c r="A9" s="159"/>
      <c r="B9" s="208" t="s">
        <v>131</v>
      </c>
      <c r="C9" s="208"/>
      <c r="D9" s="208"/>
    </row>
    <row r="10" spans="1:4" s="158" customFormat="1" ht="14.25">
      <c r="A10" s="159"/>
      <c r="B10" s="208"/>
      <c r="C10" s="208"/>
      <c r="D10" s="208"/>
    </row>
    <row r="11" spans="1:4" s="158" customFormat="1" ht="14.25">
      <c r="A11" s="159"/>
      <c r="B11" s="208" t="s">
        <v>132</v>
      </c>
      <c r="C11" s="208"/>
      <c r="D11" s="208"/>
    </row>
    <row r="12" spans="1:4" s="158" customFormat="1" ht="30.75" customHeight="1">
      <c r="A12" s="161" t="s">
        <v>151</v>
      </c>
      <c r="B12" s="208" t="s">
        <v>133</v>
      </c>
      <c r="C12" s="209"/>
      <c r="D12" s="209"/>
    </row>
    <row r="13" spans="1:4" s="158" customFormat="1" ht="31.5" customHeight="1">
      <c r="A13" s="161" t="s">
        <v>134</v>
      </c>
      <c r="B13" s="208" t="s">
        <v>135</v>
      </c>
      <c r="C13" s="209"/>
      <c r="D13" s="209"/>
    </row>
    <row r="14" spans="1:4" s="158" customFormat="1" ht="18.75" customHeight="1">
      <c r="A14" s="161" t="s">
        <v>151</v>
      </c>
      <c r="B14" s="208" t="s">
        <v>136</v>
      </c>
      <c r="C14" s="209"/>
      <c r="D14" s="209"/>
    </row>
    <row r="15" spans="1:4" s="158" customFormat="1" ht="20.25" customHeight="1">
      <c r="A15" s="161" t="s">
        <v>151</v>
      </c>
      <c r="B15" s="208" t="s">
        <v>137</v>
      </c>
      <c r="C15" s="209"/>
      <c r="D15" s="209"/>
    </row>
    <row r="16" spans="1:4" s="158" customFormat="1" ht="14.25">
      <c r="A16" s="159"/>
      <c r="B16" s="208"/>
      <c r="C16" s="208"/>
      <c r="D16" s="208"/>
    </row>
    <row r="17" spans="1:4" s="158" customFormat="1" ht="45" customHeight="1">
      <c r="A17" s="159"/>
      <c r="B17" s="232" t="s">
        <v>138</v>
      </c>
      <c r="C17" s="232"/>
      <c r="D17" s="232"/>
    </row>
    <row r="18" spans="1:4" s="158" customFormat="1" ht="14.25">
      <c r="A18" s="159"/>
      <c r="B18" s="208"/>
      <c r="C18" s="208"/>
      <c r="D18" s="208"/>
    </row>
    <row r="19" spans="1:4" ht="15">
      <c r="A19" s="160" t="s">
        <v>139</v>
      </c>
      <c r="B19" s="231" t="s">
        <v>140</v>
      </c>
      <c r="C19" s="231"/>
      <c r="D19" s="231"/>
    </row>
    <row r="20" spans="1:4" ht="29.25" customHeight="1">
      <c r="A20" s="164"/>
      <c r="B20" s="232" t="s">
        <v>141</v>
      </c>
      <c r="C20" s="232"/>
      <c r="D20" s="232"/>
    </row>
    <row r="21" spans="1:4" ht="18" customHeight="1">
      <c r="A21" s="164"/>
      <c r="B21" s="232" t="s">
        <v>142</v>
      </c>
      <c r="C21" s="232"/>
      <c r="D21" s="232"/>
    </row>
    <row r="22" spans="1:4" ht="29.25" customHeight="1">
      <c r="A22" s="164"/>
      <c r="B22" s="232" t="s">
        <v>143</v>
      </c>
      <c r="C22" s="232"/>
      <c r="D22" s="232"/>
    </row>
    <row r="23" spans="1:4" s="158" customFormat="1" ht="14.25">
      <c r="A23" s="159"/>
      <c r="B23" s="208"/>
      <c r="C23" s="208"/>
      <c r="D23" s="208"/>
    </row>
    <row r="24" spans="1:4" ht="15">
      <c r="A24" s="160" t="s">
        <v>144</v>
      </c>
      <c r="B24" s="231" t="s">
        <v>145</v>
      </c>
      <c r="C24" s="231"/>
      <c r="D24" s="231"/>
    </row>
    <row r="25" spans="1:4" s="158" customFormat="1" ht="6.75" customHeight="1">
      <c r="A25" s="159"/>
      <c r="B25" s="208"/>
      <c r="C25" s="208"/>
      <c r="D25" s="208"/>
    </row>
    <row r="26" spans="1:4" ht="35.25" customHeight="1">
      <c r="A26" s="164" t="s">
        <v>146</v>
      </c>
      <c r="B26" s="233" t="s">
        <v>198</v>
      </c>
      <c r="C26" s="233"/>
      <c r="D26" s="233"/>
    </row>
    <row r="27" spans="1:4" ht="43.5" customHeight="1">
      <c r="A27" s="164" t="s">
        <v>147</v>
      </c>
      <c r="B27" s="233" t="s">
        <v>199</v>
      </c>
      <c r="C27" s="233"/>
      <c r="D27" s="233"/>
    </row>
    <row r="28" spans="1:4" ht="30" customHeight="1">
      <c r="A28" s="164"/>
      <c r="B28" s="235" t="s">
        <v>152</v>
      </c>
      <c r="C28" s="235"/>
      <c r="D28" s="235"/>
    </row>
    <row r="29" spans="1:4" ht="47.25" customHeight="1">
      <c r="A29" s="164"/>
      <c r="B29" s="233" t="s">
        <v>200</v>
      </c>
      <c r="C29" s="233"/>
      <c r="D29" s="233"/>
    </row>
    <row r="30" spans="1:4" ht="45" customHeight="1">
      <c r="A30" s="164" t="s">
        <v>148</v>
      </c>
      <c r="B30" s="233" t="s">
        <v>153</v>
      </c>
      <c r="C30" s="233"/>
      <c r="D30" s="233"/>
    </row>
    <row r="31" spans="1:4" ht="71.25" customHeight="1">
      <c r="A31" s="164" t="s">
        <v>149</v>
      </c>
      <c r="B31" s="237" t="s">
        <v>154</v>
      </c>
      <c r="C31" s="237"/>
      <c r="D31" s="237"/>
    </row>
    <row r="32" spans="1:4" ht="17.25" customHeight="1">
      <c r="A32" s="164" t="s">
        <v>150</v>
      </c>
      <c r="B32" s="233" t="s">
        <v>218</v>
      </c>
      <c r="C32" s="233"/>
      <c r="D32" s="233"/>
    </row>
    <row r="33" spans="1:4" ht="17.25" customHeight="1">
      <c r="A33" s="164" t="s">
        <v>155</v>
      </c>
      <c r="B33" s="236" t="s">
        <v>219</v>
      </c>
      <c r="C33" s="236"/>
      <c r="D33" s="236"/>
    </row>
    <row r="34" spans="1:4" ht="17.25" customHeight="1">
      <c r="A34" s="164" t="s">
        <v>156</v>
      </c>
      <c r="B34" s="232" t="s">
        <v>220</v>
      </c>
      <c r="C34" s="232"/>
      <c r="D34" s="232"/>
    </row>
    <row r="35" spans="1:4" ht="17.25" customHeight="1">
      <c r="A35" s="164"/>
      <c r="B35" s="177" t="s">
        <v>221</v>
      </c>
      <c r="C35" s="175"/>
      <c r="D35" s="162"/>
    </row>
    <row r="36" spans="1:4" ht="17.25" customHeight="1">
      <c r="A36" s="164"/>
      <c r="B36" s="176" t="s">
        <v>222</v>
      </c>
      <c r="C36" s="175"/>
      <c r="D36" s="162"/>
    </row>
    <row r="37" spans="1:4" ht="17.25" customHeight="1">
      <c r="A37" s="164"/>
      <c r="B37" s="177" t="s">
        <v>223</v>
      </c>
      <c r="C37" s="175"/>
      <c r="D37" s="162"/>
    </row>
    <row r="38" spans="1:4" ht="17.25" customHeight="1">
      <c r="A38" s="164"/>
      <c r="B38" s="177" t="s">
        <v>224</v>
      </c>
      <c r="C38" s="175"/>
      <c r="D38" s="162"/>
    </row>
    <row r="39" spans="1:4" ht="17.25" customHeight="1">
      <c r="A39" s="164"/>
      <c r="B39" s="177" t="s">
        <v>213</v>
      </c>
      <c r="C39" s="175"/>
      <c r="D39" s="162"/>
    </row>
    <row r="40" spans="1:4" ht="17.25" customHeight="1">
      <c r="A40" s="164"/>
      <c r="B40" s="177" t="s">
        <v>225</v>
      </c>
      <c r="C40" s="175"/>
      <c r="D40" s="162"/>
    </row>
    <row r="41" spans="1:4" ht="45" customHeight="1">
      <c r="A41" s="164" t="s">
        <v>182</v>
      </c>
      <c r="B41" s="234" t="s">
        <v>226</v>
      </c>
      <c r="C41" s="234"/>
      <c r="D41" s="234"/>
    </row>
    <row r="42" spans="1:4" ht="108" customHeight="1">
      <c r="A42" s="164" t="s">
        <v>209</v>
      </c>
      <c r="B42" s="234" t="s">
        <v>214</v>
      </c>
      <c r="C42" s="234"/>
      <c r="D42" s="234"/>
    </row>
    <row r="43" spans="1:4" ht="14.25">
      <c r="A43" s="164"/>
      <c r="B43" s="232" t="s">
        <v>157</v>
      </c>
      <c r="C43" s="232"/>
      <c r="D43" s="232"/>
    </row>
    <row r="44" spans="1:4" ht="8.25" customHeight="1">
      <c r="A44" s="164"/>
      <c r="B44" s="232"/>
      <c r="C44" s="232"/>
      <c r="D44" s="232"/>
    </row>
    <row r="45" spans="1:4" ht="48" customHeight="1">
      <c r="A45" s="164"/>
      <c r="B45" s="169" t="s">
        <v>158</v>
      </c>
      <c r="C45" s="169" t="s">
        <v>159</v>
      </c>
      <c r="D45" s="170" t="s">
        <v>173</v>
      </c>
    </row>
    <row r="46" spans="1:4" ht="14.25">
      <c r="A46" s="164"/>
      <c r="B46" s="166" t="s">
        <v>166</v>
      </c>
      <c r="C46" s="167" t="s">
        <v>167</v>
      </c>
      <c r="D46" s="168" t="s">
        <v>188</v>
      </c>
    </row>
    <row r="47" spans="1:4" s="158" customFormat="1" ht="14.25">
      <c r="A47" s="159"/>
      <c r="B47" s="166" t="s">
        <v>160</v>
      </c>
      <c r="C47" s="167" t="s">
        <v>161</v>
      </c>
      <c r="D47" s="168" t="s">
        <v>162</v>
      </c>
    </row>
    <row r="48" spans="1:4" ht="14.25">
      <c r="A48" s="164"/>
      <c r="B48" s="166" t="s">
        <v>168</v>
      </c>
      <c r="C48" s="167" t="s">
        <v>169</v>
      </c>
      <c r="D48" s="168" t="s">
        <v>170</v>
      </c>
    </row>
    <row r="49" spans="1:4" ht="14.25">
      <c r="A49" s="164"/>
      <c r="B49" s="166" t="s">
        <v>210</v>
      </c>
      <c r="C49" s="167" t="s">
        <v>207</v>
      </c>
      <c r="D49" s="168" t="s">
        <v>208</v>
      </c>
    </row>
    <row r="50" spans="1:4" ht="14.25">
      <c r="A50" s="164"/>
      <c r="B50" s="166" t="s">
        <v>171</v>
      </c>
      <c r="C50" s="167" t="s">
        <v>172</v>
      </c>
      <c r="D50" s="168" t="s">
        <v>176</v>
      </c>
    </row>
    <row r="51" spans="1:4" ht="14.25">
      <c r="A51" s="164"/>
      <c r="B51" s="166" t="s">
        <v>163</v>
      </c>
      <c r="C51" s="167" t="s">
        <v>164</v>
      </c>
      <c r="D51" s="168" t="s">
        <v>165</v>
      </c>
    </row>
    <row r="52" spans="1:4" ht="12.75" customHeight="1">
      <c r="A52" s="164"/>
      <c r="B52" s="162"/>
      <c r="C52" s="162"/>
      <c r="D52" s="162"/>
    </row>
    <row r="53" spans="1:4" ht="14.25">
      <c r="A53" s="164"/>
      <c r="B53" s="165" t="s">
        <v>124</v>
      </c>
      <c r="C53" s="165" t="s">
        <v>174</v>
      </c>
      <c r="D53" s="165"/>
    </row>
    <row r="54" spans="2:4" ht="14.25">
      <c r="B54" s="165"/>
      <c r="C54"/>
      <c r="D54"/>
    </row>
  </sheetData>
  <mergeCells count="37">
    <mergeCell ref="B42:D42"/>
    <mergeCell ref="B23:D23"/>
    <mergeCell ref="B26:D26"/>
    <mergeCell ref="B32:D32"/>
    <mergeCell ref="B25:D25"/>
    <mergeCell ref="B31:D31"/>
    <mergeCell ref="B30:D30"/>
    <mergeCell ref="B3:D3"/>
    <mergeCell ref="B19:D19"/>
    <mergeCell ref="B43:D43"/>
    <mergeCell ref="B8:D8"/>
    <mergeCell ref="B16:D16"/>
    <mergeCell ref="B24:D24"/>
    <mergeCell ref="B28:D28"/>
    <mergeCell ref="B33:D33"/>
    <mergeCell ref="B20:D20"/>
    <mergeCell ref="B21:D21"/>
    <mergeCell ref="B44:D44"/>
    <mergeCell ref="A1:D1"/>
    <mergeCell ref="A4:D4"/>
    <mergeCell ref="B12:D12"/>
    <mergeCell ref="B11:D11"/>
    <mergeCell ref="B9:D9"/>
    <mergeCell ref="B10:D10"/>
    <mergeCell ref="A2:D2"/>
    <mergeCell ref="B18:D18"/>
    <mergeCell ref="B41:D41"/>
    <mergeCell ref="B5:D5"/>
    <mergeCell ref="B7:D7"/>
    <mergeCell ref="B34:D34"/>
    <mergeCell ref="B29:D29"/>
    <mergeCell ref="B17:D17"/>
    <mergeCell ref="B13:D13"/>
    <mergeCell ref="B14:D14"/>
    <mergeCell ref="B15:D15"/>
    <mergeCell ref="B27:D27"/>
    <mergeCell ref="B22:D22"/>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SPH-2</cp:lastModifiedBy>
  <cp:lastPrinted>2011-02-25T08:42:36Z</cp:lastPrinted>
  <dcterms:created xsi:type="dcterms:W3CDTF">2004-07-26T14:28:27Z</dcterms:created>
  <dcterms:modified xsi:type="dcterms:W3CDTF">2011-02-28T07:03:05Z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