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0"/>
  </bookViews>
  <sheets>
    <sheet name="СЧЕТОВОДЕН БАЛАНС" sheetId="1" r:id="rId1"/>
    <sheet name="СПРАВКА1" sheetId="2" r:id="rId2"/>
    <sheet name="ОПР" sheetId="3" r:id="rId3"/>
    <sheet name="OPR-lv" sheetId="4" state="hidden" r:id="rId4"/>
    <sheet name="ОПП" sheetId="5" r:id="rId5"/>
    <sheet name="ОСК" sheetId="6" r:id="rId6"/>
    <sheet name="ДМА" sheetId="7" r:id="rId7"/>
    <sheet name="ВЗЕМ" sheetId="8" r:id="rId8"/>
    <sheet name="Sheet1" sheetId="9" state="hidden" r:id="rId9"/>
    <sheet name="ЗАД" sheetId="10" state="hidden" r:id="rId10"/>
    <sheet name="ФИН.РЕЗ" sheetId="11" r:id="rId11"/>
    <sheet name="ПРИХ И ЛИХ" sheetId="12" r:id="rId12"/>
    <sheet name="Извънр" sheetId="13" r:id="rId13"/>
    <sheet name="ИНВЕСТ" sheetId="14" r:id="rId14"/>
    <sheet name="ЦЕННИ КН" sheetId="15" r:id="rId15"/>
    <sheet name="ДВР" sheetId="16" r:id="rId16"/>
    <sheet name="СПР.2" sheetId="17" state="hidden" r:id="rId17"/>
    <sheet name="СПР.3" sheetId="18" state="hidden" r:id="rId18"/>
    <sheet name="СПР.4" sheetId="19" state="hidden" r:id="rId19"/>
    <sheet name="СПР.5" sheetId="20" state="hidden" r:id="rId20"/>
    <sheet name="СПР.6" sheetId="21" state="hidden" r:id="rId21"/>
    <sheet name="СПР.7" sheetId="22" state="hidden" r:id="rId22"/>
    <sheet name="СПР.8" sheetId="23" state="hidden" r:id="rId23"/>
    <sheet name="СПР.9" sheetId="24" state="hidden" r:id="rId24"/>
  </sheets>
  <definedNames/>
  <calcPr fullCalcOnLoad="1"/>
</workbook>
</file>

<file path=xl/sharedStrings.xml><?xml version="1.0" encoding="utf-8"?>
<sst xmlns="http://schemas.openxmlformats.org/spreadsheetml/2006/main" count="1308" uniqueCount="806">
  <si>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</si>
  <si>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</si>
  <si>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</si>
  <si>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</si>
  <si>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</si>
  <si>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</si>
  <si>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</si>
  <si>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</si>
  <si>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</si>
  <si>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</si>
  <si>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</si>
  <si>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</si>
  <si>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</si>
  <si>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</si>
  <si>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</si>
  <si>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</si>
  <si>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</si>
  <si>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</si>
  <si>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</si>
  <si>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</si>
  <si>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</si>
  <si>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</si>
  <si>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</si>
  <si>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</si>
  <si>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</si>
  <si>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</si>
  <si>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</si>
  <si>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</si>
  <si>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</si>
  <si>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</si>
  <si>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</si>
  <si>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</si>
  <si>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</si>
  <si>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</si>
  <si>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</si>
  <si>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</si>
  <si>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</si>
  <si>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</si>
  <si>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</si>
  <si>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</si>
  <si>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</si>
  <si>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</si>
  <si>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</si>
  <si>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</si>
  <si>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</si>
  <si>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</si>
  <si>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</si>
  <si>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</si>
  <si>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</si>
  <si>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</si>
  <si>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</si>
  <si>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</si>
  <si>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</si>
  <si>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</si>
  <si>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1. "Силорг Интернешънъл"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</si>
  <si>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</si>
  <si>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</si>
  <si>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</si>
  <si>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</si>
  <si>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</si>
  <si>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ЕИК по БУЛСТАТ :  118001673</t>
  </si>
  <si>
    <t>Текуща</t>
  </si>
  <si>
    <t>Предходна</t>
  </si>
  <si>
    <t>година</t>
  </si>
  <si>
    <t>І.Дългосрочни задължения</t>
  </si>
  <si>
    <t xml:space="preserve">                              СЧЕТОВОДЕН БАЛАНС</t>
  </si>
  <si>
    <t>Код</t>
  </si>
  <si>
    <t xml:space="preserve">на </t>
  </si>
  <si>
    <t>реда</t>
  </si>
  <si>
    <t>на</t>
  </si>
  <si>
    <t xml:space="preserve">Предходна </t>
  </si>
  <si>
    <t>118001673Ю</t>
  </si>
  <si>
    <t>текуща</t>
  </si>
  <si>
    <t>предходна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</si>
  <si>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</si>
  <si>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</si>
  <si>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</si>
  <si>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</si>
  <si>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</si>
  <si>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</si>
  <si>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</si>
  <si>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</si>
  <si>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</si>
  <si>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</si>
  <si>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</si>
  <si>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</si>
  <si>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</si>
  <si>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</si>
  <si>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</si>
  <si>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</si>
  <si>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</si>
  <si>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</si>
  <si>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</si>
  <si>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</si>
  <si>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</si>
  <si>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</si>
  <si>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</si>
  <si>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</si>
  <si>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</si>
  <si>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</si>
  <si>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</si>
  <si>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</si>
  <si>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</si>
  <si>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</si>
  <si>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</si>
  <si>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</si>
  <si>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</si>
  <si>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</si>
  <si>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</si>
  <si>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</si>
  <si>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</si>
  <si>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</si>
  <si>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</si>
  <si>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</si>
  <si>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</si>
  <si>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</si>
  <si>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</si>
  <si>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</si>
  <si>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</si>
  <si>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</si>
  <si>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</si>
  <si>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</si>
  <si>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</si>
  <si>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</si>
  <si>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</si>
  <si>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</si>
  <si>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</si>
  <si>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</si>
  <si>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</si>
  <si>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</si>
  <si>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</si>
  <si>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</si>
  <si>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</si>
  <si>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</si>
  <si>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</si>
  <si>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</si>
  <si>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</si>
  <si>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</si>
  <si>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</si>
  <si>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</si>
  <si>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</si>
  <si>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</si>
  <si>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</si>
  <si>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</si>
  <si>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</si>
  <si>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</si>
  <si>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</si>
  <si>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</si>
  <si>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</si>
  <si>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</si>
  <si>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</si>
  <si>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</si>
  <si>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</si>
  <si>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</si>
  <si>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</si>
  <si>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</si>
  <si>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</si>
  <si>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</si>
  <si>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</si>
  <si>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</si>
  <si>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</si>
  <si>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</si>
  <si>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</si>
  <si>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</si>
  <si>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</si>
  <si>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</si>
  <si>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</si>
  <si>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</si>
  <si>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</si>
  <si>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</si>
  <si>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</si>
  <si>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</si>
  <si>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</si>
  <si>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</si>
  <si>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</si>
  <si>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</si>
  <si>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</si>
  <si>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</si>
  <si>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</si>
  <si>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</si>
  <si>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</si>
  <si>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</si>
  <si>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</si>
  <si>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</si>
  <si>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</si>
  <si>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</si>
  <si>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</si>
  <si>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</si>
  <si>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</si>
  <si>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</si>
  <si>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</si>
  <si>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</si>
  <si>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</si>
  <si>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</si>
  <si>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</si>
  <si>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</si>
  <si>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</si>
  <si>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</si>
  <si>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</si>
  <si>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</si>
  <si>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</si>
  <si>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</si>
  <si>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</si>
  <si>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</si>
  <si>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</si>
  <si>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</si>
  <si>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</si>
  <si>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</si>
  <si>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</si>
  <si>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</si>
  <si>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</si>
  <si>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</si>
  <si>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</si>
  <si>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</si>
  <si>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</si>
  <si>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</si>
  <si>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</si>
  <si>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</si>
  <si>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</si>
  <si>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</si>
  <si>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</si>
  <si>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</si>
  <si>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</si>
  <si>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</si>
  <si>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</si>
  <si>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</si>
  <si>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</si>
  <si>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</si>
  <si>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</si>
  <si>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</si>
  <si>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</si>
  <si>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</si>
  <si>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</si>
  <si>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</si>
  <si>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</si>
  <si>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</si>
  <si>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</si>
  <si>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</si>
  <si>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</si>
  <si>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</si>
  <si>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</si>
  <si>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</si>
  <si>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</si>
  <si>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</si>
  <si>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</si>
  <si>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</si>
  <si>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</si>
  <si>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</si>
  <si>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</si>
  <si>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</si>
  <si>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</si>
  <si>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</si>
  <si>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</si>
  <si>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</si>
  <si>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</si>
  <si>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</si>
  <si>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</si>
  <si>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</si>
  <si>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</si>
  <si>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</si>
  <si>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</si>
  <si>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</si>
  <si>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</si>
  <si>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</si>
  <si>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</si>
  <si>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</si>
  <si>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</si>
  <si>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</si>
  <si>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</si>
  <si>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</si>
  <si>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</si>
  <si>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</si>
  <si>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</si>
  <si>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</si>
  <si>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</si>
  <si>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</si>
  <si>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</si>
  <si>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</si>
  <si>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</si>
  <si>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</si>
  <si>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</si>
  <si>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</si>
  <si>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</si>
  <si>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</si>
  <si>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</si>
  <si>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</si>
  <si>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</si>
  <si>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</si>
  <si>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</si>
  <si>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</si>
  <si>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</si>
  <si>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</si>
  <si>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</si>
  <si>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</si>
  <si>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</si>
  <si>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</si>
  <si>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</si>
  <si>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</si>
  <si>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</si>
  <si>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</si>
  <si>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</si>
  <si>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</si>
  <si>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</si>
  <si>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</si>
  <si>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</si>
  <si>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</si>
  <si>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</si>
  <si>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</si>
  <si>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</si>
  <si>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</si>
  <si>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</si>
  <si>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</si>
  <si>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</si>
  <si>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</si>
  <si>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</si>
  <si>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</si>
  <si>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</si>
  <si>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</si>
  <si>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</si>
  <si>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</si>
  <si>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</si>
  <si>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</si>
  <si>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</si>
  <si>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</si>
  <si>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</si>
  <si>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</si>
  <si>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</si>
  <si>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</si>
  <si>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</si>
  <si>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</si>
  <si>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</si>
  <si>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</si>
  <si>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</si>
  <si>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</si>
  <si>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</si>
  <si>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</si>
  <si>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</si>
  <si>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</si>
  <si>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</si>
  <si>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</si>
  <si>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</si>
  <si>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</si>
  <si>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</si>
  <si>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</si>
  <si>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</si>
  <si>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</si>
  <si>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</si>
  <si>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</si>
  <si>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</si>
  <si>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</si>
  <si>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</si>
  <si>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</si>
  <si>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</si>
  <si>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</si>
  <si>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</si>
  <si>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</si>
  <si>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</si>
  <si>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</si>
  <si>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</si>
  <si>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</si>
  <si>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</si>
  <si>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</si>
  <si>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</si>
  <si>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</si>
  <si>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</si>
  <si>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</si>
  <si>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</si>
  <si>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</si>
  <si>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</si>
  <si>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</si>
  <si>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</si>
  <si>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</si>
  <si>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</si>
  <si>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</si>
  <si>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</si>
  <si>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</si>
  <si>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</si>
  <si>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</si>
  <si>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</si>
  <si>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</si>
  <si>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</si>
  <si>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</si>
  <si>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</si>
  <si>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</si>
  <si>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</si>
  <si>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</si>
  <si>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</si>
  <si>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</si>
  <si>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</si>
  <si>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</si>
  <si>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</si>
  <si>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</si>
  <si>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</si>
  <si>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</si>
  <si>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</si>
  <si>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</si>
  <si>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</si>
  <si>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</si>
  <si>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</si>
  <si>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</si>
  <si>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</si>
  <si>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</si>
  <si>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</si>
  <si>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</si>
  <si>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</si>
  <si>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</si>
  <si>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</si>
  <si>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</si>
  <si>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</si>
  <si>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</si>
  <si>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</si>
  <si>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</si>
  <si>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</si>
  <si>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</si>
  <si>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</si>
  <si>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</si>
  <si>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</si>
  <si>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</si>
  <si>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</si>
  <si>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</si>
  <si>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</si>
  <si>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</si>
  <si>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</si>
  <si>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</si>
  <si>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</si>
  <si>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</si>
  <si>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</si>
  <si>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</si>
  <si>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</si>
  <si>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</si>
  <si>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</si>
  <si>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</si>
  <si>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</si>
  <si>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</si>
  <si>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</si>
  <si>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</si>
  <si>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</si>
  <si>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</si>
  <si>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</si>
  <si>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</si>
  <si>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</si>
  <si>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</si>
  <si>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</si>
  <si>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</si>
  <si>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</si>
  <si>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</si>
  <si>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</si>
  <si>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</si>
  <si>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</si>
  <si>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</si>
  <si>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</si>
  <si>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</si>
  <si>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</si>
  <si>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</si>
  <si>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</si>
  <si>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</si>
  <si>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</si>
  <si>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</si>
  <si>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</si>
  <si>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</si>
  <si>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</si>
  <si>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</si>
  <si>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</si>
  <si>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</si>
  <si>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</si>
  <si>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</si>
  <si>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</si>
  <si>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</si>
  <si>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</si>
  <si>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</si>
  <si>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</si>
  <si>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</si>
  <si>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</si>
  <si>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</si>
  <si>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</si>
  <si>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</si>
  <si>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</si>
  <si>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</si>
  <si>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</si>
  <si>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</si>
  <si>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</si>
  <si>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</si>
  <si>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</si>
  <si>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</si>
  <si>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</si>
  <si>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</si>
  <si>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</si>
  <si>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</si>
  <si>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</si>
  <si>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Финансови активи</t>
  </si>
  <si>
    <t>Активи по отсрочени данъци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</si>
  <si>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</si>
  <si>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</si>
  <si>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</si>
  <si>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</si>
  <si>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</si>
  <si>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СУМА НА АКТИВИТЕ</t>
  </si>
  <si>
    <t>Сума на нетекущите активи</t>
  </si>
  <si>
    <t xml:space="preserve">                                    Сума на текущите активи</t>
  </si>
  <si>
    <t>СОБСТВЕН КАПИТАЛ И ПАСИВИ</t>
  </si>
  <si>
    <t xml:space="preserve">Собствен капитал </t>
  </si>
  <si>
    <t>Акционерен капитал</t>
  </si>
  <si>
    <t>Финансов резултат от текущия период</t>
  </si>
  <si>
    <t>Финансов резултат от минали периоди</t>
  </si>
  <si>
    <t>Сума на собствения капитал</t>
  </si>
  <si>
    <t>Пасиви</t>
  </si>
  <si>
    <t>Нетекущи пасиви</t>
  </si>
  <si>
    <t>Дългосрочни банкови заеми</t>
  </si>
  <si>
    <t>Пасиви по отсрочени данъци</t>
  </si>
  <si>
    <t>Приходи за бъдещи периоди</t>
  </si>
  <si>
    <t>Текущи пасиви</t>
  </si>
  <si>
    <t>Търговски и други задължения</t>
  </si>
  <si>
    <t>Дължими текущи данъци</t>
  </si>
  <si>
    <t>Други текущи пасиви</t>
  </si>
  <si>
    <t>Сума на текущите пасиви</t>
  </si>
  <si>
    <t>Сума на нетекущите пасиви</t>
  </si>
  <si>
    <t>Сума на пасивите</t>
  </si>
  <si>
    <t>СУМА НА СОБСТВЕНИЯ КАПИТАЛ И ПАСИВИТЕ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</si>
  <si>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</si>
  <si>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</si>
  <si>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</si>
  <si>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</si>
  <si>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</si>
  <si>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</si>
  <si>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</si>
  <si>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</si>
  <si>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</si>
  <si>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</si>
  <si>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</si>
  <si>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</si>
  <si>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</si>
  <si>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</si>
  <si>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</si>
  <si>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</si>
  <si>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</si>
  <si>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</si>
  <si>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</si>
  <si>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       Съставител:………….                Ръководител:……………</t>
  </si>
  <si>
    <t xml:space="preserve">                       /Л.Драгнева/                                 /В.Върбанов/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</si>
  <si>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</si>
  <si>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</si>
  <si>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</si>
  <si>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</si>
  <si>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</si>
  <si>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</si>
  <si>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</si>
  <si>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</si>
  <si>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</si>
  <si>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</si>
  <si>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</si>
  <si>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 xml:space="preserve">Текуща </t>
  </si>
  <si>
    <t>А</t>
  </si>
  <si>
    <t xml:space="preserve">   Парични потоци от оперативна дейност</t>
  </si>
  <si>
    <t xml:space="preserve"> 1. Парични постъпления от клиенти</t>
  </si>
  <si>
    <t>Б</t>
  </si>
  <si>
    <t xml:space="preserve">  Парични потоци от инвестиционна дейност</t>
  </si>
  <si>
    <t>В</t>
  </si>
  <si>
    <t>Краткосрочни банкови заеми</t>
  </si>
  <si>
    <t>`</t>
  </si>
  <si>
    <t xml:space="preserve">                      /Л.Драгнева/                                                /инж.В.Върбанов/</t>
  </si>
  <si>
    <t>Номинална стойност на една акция в лева</t>
  </si>
  <si>
    <t xml:space="preserve"> ОТЧЕТ ЗА ПАРИЧНИТЕ ПОТОЦИ,ИЗГОТВЕН  ПО ПРЯК МЕТОД </t>
  </si>
  <si>
    <t xml:space="preserve"> 3. Парични постъпления и плащания,свързани с персонала</t>
  </si>
  <si>
    <t xml:space="preserve"> 3. Получени  лихви,комисиони и дивиденти</t>
  </si>
  <si>
    <t xml:space="preserve"> 4. Изплатени лихви,комисиони и дивиденти</t>
  </si>
  <si>
    <t xml:space="preserve"> 1. Парични потоци,свързани с придобиване на дълготрайни активи</t>
  </si>
  <si>
    <t xml:space="preserve"> 2. Парични потоци,свързани с продажба на дълготрайни активи</t>
  </si>
  <si>
    <t xml:space="preserve"> 1. Постъпления от  заеми</t>
  </si>
  <si>
    <t xml:space="preserve"> 2. Изплащане на задължения по заеми </t>
  </si>
  <si>
    <t>Нетно увеличение /намаление на паричните наличности</t>
  </si>
  <si>
    <t>Парични наличности и еквиваленти в началото на година</t>
  </si>
  <si>
    <t>Парични наличности и еквиваленти в края на година</t>
  </si>
  <si>
    <t xml:space="preserve">  Парични потоци от финансова дейност</t>
  </si>
  <si>
    <t xml:space="preserve"> 4. Парични потоци от положителни  и отрицателни валутни</t>
  </si>
  <si>
    <t xml:space="preserve">     курсови разлики</t>
  </si>
  <si>
    <t xml:space="preserve"> 5. Други парични потоци  финансова дейност</t>
  </si>
  <si>
    <t>Допълнителен капитал</t>
  </si>
  <si>
    <t xml:space="preserve">         Съставил:…………….                                       Ръководител:…………….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</si>
  <si>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</si>
  <si>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</si>
  <si>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</si>
  <si>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</si>
  <si>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</si>
  <si>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</si>
  <si>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</si>
  <si>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</si>
  <si>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</si>
  <si>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</si>
  <si>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</si>
  <si>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</si>
  <si>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Основен</t>
  </si>
  <si>
    <t>Финансов</t>
  </si>
  <si>
    <t>резултат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</si>
  <si>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</si>
  <si>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</si>
  <si>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</si>
  <si>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</si>
  <si>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</si>
  <si>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>Съставител:…………….</t>
  </si>
  <si>
    <t>Ръководител:…………….</t>
  </si>
  <si>
    <t xml:space="preserve">                                            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</si>
  <si>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</si>
  <si>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</si>
  <si>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</si>
  <si>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</si>
  <si>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</si>
  <si>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</si>
  <si>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</si>
  <si>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</si>
  <si>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</si>
  <si>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</si>
  <si>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</si>
  <si>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</si>
  <si>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</si>
  <si>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</si>
  <si>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</si>
  <si>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</si>
  <si>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</si>
  <si>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</si>
  <si>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</si>
  <si>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</si>
  <si>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</si>
  <si>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</si>
  <si>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</si>
  <si>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</si>
  <si>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</si>
  <si>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</si>
  <si>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</si>
  <si>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</si>
  <si>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</si>
  <si>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</si>
  <si>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 xml:space="preserve"> 3. Други парични потоци  инвестиционна дейност</t>
  </si>
  <si>
    <t xml:space="preserve"> 4. Нетни парични потоци от инвестиционна  дейност</t>
  </si>
  <si>
    <t xml:space="preserve"> 6. Нетни парични потоци от финансова дейност</t>
  </si>
  <si>
    <t xml:space="preserve"> 5. Платени и възстановени  данъци  върху печалба</t>
  </si>
  <si>
    <t xml:space="preserve"> 6. Други парични потоци  от оперативна дейност</t>
  </si>
  <si>
    <t xml:space="preserve"> 7. Нетни парични потоци от оперативна   дейност</t>
  </si>
  <si>
    <t>и еквиваленти( А7+Б4+В6)</t>
  </si>
  <si>
    <t xml:space="preserve"> 2. Парични плащания на доставчици   </t>
  </si>
  <si>
    <t xml:space="preserve">   1.Финансов резултат за текущия период</t>
  </si>
  <si>
    <t xml:space="preserve">   2.Разпределение на печалбата</t>
  </si>
  <si>
    <t xml:space="preserve">      в т.ч. За дивиденти</t>
  </si>
  <si>
    <t xml:space="preserve">   3.Покриване на загуба</t>
  </si>
  <si>
    <t xml:space="preserve">   4.Последващи оценки на дълготрайни </t>
  </si>
  <si>
    <t xml:space="preserve">   5.Последващи оценки на финансови активи</t>
  </si>
  <si>
    <t xml:space="preserve">   6.Промени в счетоводната политика </t>
  </si>
  <si>
    <t xml:space="preserve">  7.Други изменения в собствения капитал</t>
  </si>
  <si>
    <t xml:space="preserve">         Собствен капитал  в началото на отчетния период</t>
  </si>
  <si>
    <t xml:space="preserve">        Собствен капитал в края на отчетния период</t>
  </si>
  <si>
    <t>4.  Загуба</t>
  </si>
  <si>
    <t>5 . Компенсируеми отпуски</t>
  </si>
  <si>
    <t>5.  Компенсируеми отпуски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</si>
  <si>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</si>
  <si>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</si>
  <si>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</si>
  <si>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</si>
  <si>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</si>
  <si>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</si>
  <si>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</si>
  <si>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</si>
  <si>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</si>
  <si>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</si>
  <si>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 xml:space="preserve">                                                 </t>
  </si>
  <si>
    <t xml:space="preserve">                                      </t>
  </si>
  <si>
    <t xml:space="preserve">                        Приложение №2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</si>
  <si>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</si>
  <si>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</si>
  <si>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</si>
  <si>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>( Хил.лв. )</t>
  </si>
  <si>
    <t xml:space="preserve">                                         Съставител:………... ...                          Ръководител :…………</t>
  </si>
  <si>
    <t xml:space="preserve"> /Л.Драгнева/                                             /В.Върбанов/</t>
  </si>
  <si>
    <t xml:space="preserve">                                                      Съставител :…………..                                                Ръководител:…………                                           </t>
  </si>
  <si>
    <t xml:space="preserve">                                                                       /Л.Драгнева/                                                          /В.Върбанов/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</si>
  <si>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</si>
  <si>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</si>
  <si>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</si>
  <si>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</si>
  <si>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</si>
  <si>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</si>
  <si>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</si>
  <si>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</si>
  <si>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</si>
  <si>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</si>
  <si>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</si>
  <si>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</si>
  <si>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</si>
  <si>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</si>
  <si>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Съставител: ……………</t>
  </si>
  <si>
    <t xml:space="preserve">          Ръководител:……………….</t>
  </si>
  <si>
    <t xml:space="preserve">   /В.Върбанов/</t>
  </si>
  <si>
    <t>Извънредни приходи</t>
  </si>
  <si>
    <t>Извънредни разходи</t>
  </si>
  <si>
    <t>лева</t>
  </si>
  <si>
    <t>І</t>
  </si>
  <si>
    <t>ІІ</t>
  </si>
  <si>
    <t>ОБЩО РАЗХОДИ</t>
  </si>
  <si>
    <t>ОБЩО ПРИХОДИ</t>
  </si>
  <si>
    <t>І+ІІ</t>
  </si>
  <si>
    <t xml:space="preserve">     / х.лв. /</t>
  </si>
  <si>
    <t xml:space="preserve"> НА " ОРГТЕХНИКА " АД гр. Силистра</t>
  </si>
  <si>
    <t>3.  Обезценка на вземания</t>
  </si>
  <si>
    <t xml:space="preserve">                                                /Л.Драгнева/                                        /В.Върбанов/</t>
  </si>
  <si>
    <t xml:space="preserve">                                      Съставител : …………                       Ръководител:……………</t>
  </si>
  <si>
    <t>І. ИЗВЪНРЕДНИ ПРИХОДИ</t>
  </si>
  <si>
    <t xml:space="preserve">    1. Получени застрахователни обезщетения</t>
  </si>
  <si>
    <t xml:space="preserve">    2. Други</t>
  </si>
  <si>
    <t xml:space="preserve"> Обща сума І</t>
  </si>
  <si>
    <t xml:space="preserve">    1. Разходи за природни  и други бедствия</t>
  </si>
  <si>
    <t xml:space="preserve">    3. Други</t>
  </si>
  <si>
    <t xml:space="preserve"> Обща сума ІІ</t>
  </si>
  <si>
    <t xml:space="preserve">    2. Разходи за принуд. отчуждаване на активи</t>
  </si>
  <si>
    <t xml:space="preserve"> Извънредни разходи</t>
  </si>
  <si>
    <t xml:space="preserve"> Извънредни приходи</t>
  </si>
  <si>
    <t>платени /</t>
  </si>
  <si>
    <t xml:space="preserve">                                                                    С П Р А В К  А</t>
  </si>
  <si>
    <t xml:space="preserve">                                                             НА "ОРГТЕХНИКА"АД</t>
  </si>
  <si>
    <t>ІI. ИЗВЪНРЕДНИ РАЗХОДИ</t>
  </si>
  <si>
    <t xml:space="preserve">                                              Съставил:………………..                      Ръководител:…………………</t>
  </si>
  <si>
    <t>ЕИК по БУЛСТАТ : 118001673                                                                          Приложение №7</t>
  </si>
  <si>
    <t xml:space="preserve">                                           /Л.Драгнева/                                        /В.Върбанов/</t>
  </si>
  <si>
    <t xml:space="preserve">             Наименование и седалище на предприятията, в които са инвестициите </t>
  </si>
  <si>
    <t>2. "Elka CZ "SRO</t>
  </si>
  <si>
    <t xml:space="preserve">  ЗА ЦЕННИТЕ КНИЖА</t>
  </si>
  <si>
    <t>Приложение №10</t>
  </si>
  <si>
    <t xml:space="preserve">                           на " ОРГТЕХНИКА " АД   към 31.12. 2007 г.</t>
  </si>
  <si>
    <t>Дълготрайни нематериални активи</t>
  </si>
  <si>
    <t>Дата на съставяне :28.02.2008 г.</t>
  </si>
  <si>
    <t xml:space="preserve">                           на "Оргтехника"АД   към 31.12. 2007 г.</t>
  </si>
  <si>
    <t>Дата на съставяне :28.02. 2008 г.</t>
  </si>
  <si>
    <t xml:space="preserve">               на "Оргтехника" АД  за 2007 год.</t>
  </si>
  <si>
    <t xml:space="preserve">Дата  на съставяне: 28.02.2008                                                  </t>
  </si>
  <si>
    <t xml:space="preserve">                                      КЪМ 31.12.2007 ГОДИНА  НА "ОРГТЕХНИКА"АД</t>
  </si>
  <si>
    <t xml:space="preserve">  Дата на съставяне :  28.02.2008 г.                                       </t>
  </si>
  <si>
    <t>Дата :28.02.2008</t>
  </si>
  <si>
    <t xml:space="preserve">                   ЗА ФИНАНСОВИТЕ РЕЗУЛТАТИ ЗА 2007 год.</t>
  </si>
  <si>
    <t xml:space="preserve">Дата :28.02.2008 г.                                                 </t>
  </si>
  <si>
    <t xml:space="preserve">        СПРАВКА ЗА ПРИХОДИТЕ И РАЗХОДИТЕ ОТ ЛИХВИ ЗА 2007   година</t>
  </si>
  <si>
    <t xml:space="preserve">Дата:28.02.2008 г.                   </t>
  </si>
  <si>
    <t xml:space="preserve">                   ЗА ИЗВЪНРЕДНИТЕ ПРИХОДИ И РАЗХОДИ ЗА 2007 год.</t>
  </si>
  <si>
    <t xml:space="preserve">                   на "Оргтехника"АД  към 31.12.2007 г.</t>
  </si>
  <si>
    <t>Дата на съставяне:28.02.2008 г.</t>
  </si>
  <si>
    <t xml:space="preserve">  НА "ОРГТЕХНИКА" АД  КЪМ  31.12.2007 г. </t>
  </si>
  <si>
    <t>Дата на съставяне: 28.02.2008 г.</t>
  </si>
  <si>
    <t xml:space="preserve">               на"Оргтехника"АД  за 2007 год.</t>
  </si>
  <si>
    <t>;</t>
  </si>
  <si>
    <t xml:space="preserve">  Отчет за промените в собствения капитал към 31.12.2007 г.</t>
  </si>
  <si>
    <t xml:space="preserve">               Дата :28.02.2008                                                                              </t>
  </si>
  <si>
    <t xml:space="preserve">                                                                                  СПРАВКА  ЗА  НЕТЕКУЩИТЕ  АКТИВИ </t>
  </si>
  <si>
    <t xml:space="preserve">                НА  " ОРГТЕХНИКА " АД   КЪМ  31.12.2007 г. </t>
  </si>
  <si>
    <t xml:space="preserve">                     СПРАВКА ЗА ВЗЕМАНИЯТА, ЗАДЪЛЖЕНИЯТА  И  ПРОВИЗИИТЕ</t>
  </si>
  <si>
    <t xml:space="preserve">                                                            КЪМ 31.12.2007  година</t>
  </si>
  <si>
    <t xml:space="preserve">                       НА "ОРГТЕХНИКА"АД</t>
  </si>
  <si>
    <t>I</t>
  </si>
  <si>
    <t>II</t>
  </si>
  <si>
    <t>III</t>
  </si>
  <si>
    <t>IV</t>
  </si>
  <si>
    <t xml:space="preserve"> НЕРАЗПРЕДЕЛЕНА ПЕЧАЛБА</t>
  </si>
  <si>
    <t xml:space="preserve"> НЕРАЗПРЕДЕЛЕНА ПЕЧАЛБА КЪМ 01.01.07</t>
  </si>
  <si>
    <t xml:space="preserve"> УВЕЛИЧЕНИЕ НА НЕРАЗПРЕДЕЛЕНАТА ПЕЧАЛБА ЗА СМЕТКА НА :</t>
  </si>
  <si>
    <t xml:space="preserve"> Печалбата от предходната година</t>
  </si>
  <si>
    <t xml:space="preserve"> Приложение на препоръчителния подход за отразяване на </t>
  </si>
  <si>
    <t xml:space="preserve"> грешки,промени в счетоводната политика и др.</t>
  </si>
  <si>
    <t xml:space="preserve"> Прехвърляне на преоценъчен резерв за отписани активи</t>
  </si>
  <si>
    <t xml:space="preserve"> Други източници</t>
  </si>
  <si>
    <t xml:space="preserve"> Обща сума ІІ :</t>
  </si>
  <si>
    <t xml:space="preserve"> РАЗПРЕДЕЛЕНИЕ НА ПЕЧАЛБАТА ОТ МИНАЛИ ГОДИНИ ЗА:</t>
  </si>
  <si>
    <t xml:space="preserve"> Покриване на загуби от минали години</t>
  </si>
  <si>
    <t xml:space="preserve"> Резерви</t>
  </si>
  <si>
    <t xml:space="preserve"> Дивиденти</t>
  </si>
  <si>
    <t xml:space="preserve"> Дарения</t>
  </si>
  <si>
    <t xml:space="preserve"> Увеличаване на основния капитал</t>
  </si>
  <si>
    <t xml:space="preserve"> Други цели</t>
  </si>
  <si>
    <t xml:space="preserve"> Неразпределяема печалба</t>
  </si>
  <si>
    <t xml:space="preserve"> Обща сума ІІІ :</t>
  </si>
  <si>
    <t xml:space="preserve"> НЕРАЗПРЕДЕЛЕНА ПЕЧАЛБА КЪМ 31.12.07</t>
  </si>
  <si>
    <t xml:space="preserve"> НЕПОКРИТА ЗАГУБА</t>
  </si>
  <si>
    <t xml:space="preserve"> НЕПОКРИТА ЗАГУБА КЪМ 01.01.2007</t>
  </si>
  <si>
    <t xml:space="preserve"> УВЕЛИЧЕНИЕ НА ЗАГУБАТА ЗА СМЕТКА НА :</t>
  </si>
  <si>
    <t xml:space="preserve"> Прехвърляне на загуба от предходната година</t>
  </si>
  <si>
    <t xml:space="preserve"> Други</t>
  </si>
  <si>
    <t xml:space="preserve"> Всичко за ІІ :</t>
  </si>
  <si>
    <t xml:space="preserve"> ПОКРИВАНЕ НА ЗАГУБИ ОТ МИНАЛИ ГОДИНИ ЗА СМЕТКА НА :</t>
  </si>
  <si>
    <t xml:space="preserve"> Неразпределена печалба от минали години</t>
  </si>
  <si>
    <t xml:space="preserve"> Основен капитал</t>
  </si>
  <si>
    <t xml:space="preserve"> НЕПОКРИТА ЗАГУБА КЪМ 31.12.2007</t>
  </si>
  <si>
    <t xml:space="preserve"> ФИНАНСОВ РЕЗУЛТАТ ОТ ТЕКУЩАТА ГОДИНА</t>
  </si>
  <si>
    <t xml:space="preserve"> Печалба</t>
  </si>
  <si>
    <t xml:space="preserve"> Загуба</t>
  </si>
  <si>
    <t>ЕИК по БУЛСТАТ : 118001673                                                         Приложение №5</t>
  </si>
  <si>
    <t>№№</t>
  </si>
  <si>
    <t xml:space="preserve"> в това число </t>
  </si>
  <si>
    <t xml:space="preserve"> - държава</t>
  </si>
  <si>
    <t xml:space="preserve"> Лихви по разплащателни и депозитни сметки</t>
  </si>
  <si>
    <t xml:space="preserve"> Лихви по краткосрочни заеми </t>
  </si>
  <si>
    <t xml:space="preserve">  Лихви по дългосрочни заеми</t>
  </si>
  <si>
    <t xml:space="preserve">  Лихви по дългове,свързани с дялово участие</t>
  </si>
  <si>
    <t xml:space="preserve">  Лихви по неизплатени заплати в срок</t>
  </si>
  <si>
    <t xml:space="preserve">  Лихви по държавни вземания</t>
  </si>
  <si>
    <t xml:space="preserve">  Лихви по търговски задължения</t>
  </si>
  <si>
    <t xml:space="preserve">  Други лихви</t>
  </si>
  <si>
    <t xml:space="preserve">Обща сума на разходите за  лихви </t>
  </si>
  <si>
    <t xml:space="preserve"> Обща сума на приходите от  лихви</t>
  </si>
  <si>
    <t xml:space="preserve"> Други лихви</t>
  </si>
  <si>
    <t xml:space="preserve">                    за данъци от печалбата върху временни разлики към 31.12.2007 година</t>
  </si>
  <si>
    <t xml:space="preserve">Дата :   28.02.2008 г.                                                    </t>
  </si>
  <si>
    <t>6.  Доходи на местни физ.лица чл.42 ал.1 от ЗКПО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</si>
</sst>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36" xfId="0" applyBorder="1" applyAlignment="1">
      <alignment/>
    </xf>
    <xf numFmtId="0" fontId="6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0" fillId="0" borderId="2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34" xfId="0" applyBorder="1" applyAlignment="1">
      <alignment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6" xfId="0" applyBorder="1" applyAlignment="1">
      <alignment/>
    </xf>
    <xf numFmtId="0" fontId="6" fillId="0" borderId="0" xfId="0" applyFont="1" applyAlignment="1">
      <alignment horizontal="center"/>
    </xf>
    <xf numFmtId="0" fontId="0" fillId="0" borderId="4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48" xfId="0" applyBorder="1" applyAlignment="1">
      <alignment/>
    </xf>
    <xf numFmtId="0" fontId="1" fillId="0" borderId="0" xfId="0" applyFont="1" applyAlignment="1">
      <alignment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6" fillId="0" borderId="63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5" fillId="0" borderId="0" xfId="37" applyFont="1" applyAlignment="1" applyProtection="1">
      <alignment horizontal="right" vertical="top"/>
      <protection locked="0"/>
    </xf>
    <xf numFmtId="0" fontId="0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5" fillId="0" borderId="0" xfId="33" applyFont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1" fillId="0" borderId="29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7" fontId="6" fillId="0" borderId="2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18" fillId="0" borderId="0" xfId="32" applyNumberFormat="1" applyFont="1" applyAlignment="1">
      <alignment horizontal="centerContinuous" vertical="center" wrapText="1"/>
      <protection/>
    </xf>
    <xf numFmtId="0" fontId="5" fillId="0" borderId="0" xfId="0" applyFont="1" applyBorder="1" applyAlignment="1">
      <alignment/>
    </xf>
    <xf numFmtId="0" fontId="18" fillId="0" borderId="0" xfId="33" applyFont="1" applyAlignment="1">
      <alignment vertical="justify"/>
      <protection/>
    </xf>
    <xf numFmtId="0" fontId="18" fillId="0" borderId="0" xfId="32" applyNumberFormat="1" applyFont="1" applyAlignment="1" applyProtection="1">
      <alignment horizontal="center" vertical="center" wrapText="1"/>
      <protection locked="0"/>
    </xf>
    <xf numFmtId="0" fontId="15" fillId="0" borderId="0" xfId="36" applyFont="1" applyAlignment="1">
      <alignment/>
      <protection/>
    </xf>
    <xf numFmtId="49" fontId="18" fillId="0" borderId="0" xfId="33" applyNumberFormat="1" applyFont="1" applyBorder="1" applyAlignment="1">
      <alignment vertical="justify"/>
      <protection/>
    </xf>
    <xf numFmtId="0" fontId="15" fillId="0" borderId="0" xfId="33" applyFont="1" applyBorder="1" applyAlignment="1">
      <alignment vertical="justify"/>
      <protection/>
    </xf>
    <xf numFmtId="0" fontId="18" fillId="0" borderId="0" xfId="33" applyFont="1" applyBorder="1" applyAlignment="1">
      <alignment horizontal="center" vertical="justify"/>
      <protection/>
    </xf>
    <xf numFmtId="0" fontId="18" fillId="0" borderId="5" xfId="32" applyFont="1" applyBorder="1" applyAlignment="1">
      <alignment vertical="center" wrapText="1"/>
      <protection/>
    </xf>
    <xf numFmtId="49" fontId="18" fillId="0" borderId="5" xfId="32" applyNumberFormat="1" applyFont="1" applyBorder="1" applyAlignment="1">
      <alignment horizontal="center" vertical="center" wrapText="1"/>
      <protection/>
    </xf>
    <xf numFmtId="0" fontId="18" fillId="0" borderId="5" xfId="32" applyFont="1" applyBorder="1" applyAlignment="1">
      <alignment horizontal="center" vertical="center" wrapText="1"/>
      <protection/>
    </xf>
    <xf numFmtId="0" fontId="18" fillId="0" borderId="5" xfId="32" applyFont="1" applyBorder="1" applyAlignment="1">
      <alignment horizontal="left" vertical="center" wrapText="1"/>
      <protection/>
    </xf>
    <xf numFmtId="49" fontId="18" fillId="0" borderId="5" xfId="32" applyNumberFormat="1" applyFont="1" applyBorder="1" applyAlignment="1">
      <alignment horizontal="left" vertical="center" wrapText="1"/>
      <protection/>
    </xf>
    <xf numFmtId="1" fontId="15" fillId="0" borderId="5" xfId="32" applyNumberFormat="1" applyFont="1" applyBorder="1" applyAlignment="1">
      <alignment horizontal="right" vertical="center" wrapText="1"/>
      <protection/>
    </xf>
    <xf numFmtId="0" fontId="15" fillId="0" borderId="5" xfId="32" applyFont="1" applyBorder="1" applyAlignment="1">
      <alignment horizontal="left" vertical="center" wrapText="1"/>
      <protection/>
    </xf>
    <xf numFmtId="49" fontId="15" fillId="0" borderId="5" xfId="32" applyNumberFormat="1" applyFont="1" applyBorder="1" applyAlignment="1">
      <alignment horizontal="center" vertical="center" wrapText="1"/>
      <protection/>
    </xf>
    <xf numFmtId="49" fontId="19" fillId="0" borderId="5" xfId="32" applyNumberFormat="1" applyFont="1" applyBorder="1" applyAlignment="1">
      <alignment horizontal="center" vertical="center" wrapText="1"/>
      <protection/>
    </xf>
    <xf numFmtId="1" fontId="15" fillId="2" borderId="5" xfId="32" applyNumberFormat="1" applyFont="1" applyFill="1" applyBorder="1" applyAlignment="1">
      <alignment horizontal="right" vertical="center" wrapText="1"/>
      <protection/>
    </xf>
    <xf numFmtId="1" fontId="15" fillId="0" borderId="5" xfId="32" applyNumberFormat="1" applyFont="1" applyBorder="1" applyAlignment="1" applyProtection="1">
      <alignment horizontal="right" vertical="center" wrapText="1"/>
      <protection/>
    </xf>
    <xf numFmtId="49" fontId="20" fillId="0" borderId="5" xfId="32" applyNumberFormat="1" applyFont="1" applyBorder="1" applyAlignment="1">
      <alignment horizontal="center" vertical="center" wrapText="1"/>
      <protection/>
    </xf>
    <xf numFmtId="1" fontId="15" fillId="2" borderId="5" xfId="3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32" applyNumberFormat="1" applyFont="1" applyFill="1" applyBorder="1" applyAlignment="1" applyProtection="1">
      <alignment horizontal="right" vertical="center" wrapText="1"/>
      <protection/>
    </xf>
    <xf numFmtId="0" fontId="20" fillId="0" borderId="0" xfId="32" applyFont="1" applyBorder="1" applyAlignment="1">
      <alignment horizontal="left" vertical="center" wrapText="1"/>
      <protection/>
    </xf>
    <xf numFmtId="49" fontId="20" fillId="0" borderId="0" xfId="32" applyNumberFormat="1" applyFont="1" applyBorder="1" applyAlignment="1">
      <alignment horizontal="center" vertical="center" wrapText="1"/>
      <protection/>
    </xf>
    <xf numFmtId="1" fontId="15" fillId="2" borderId="0" xfId="32" applyNumberFormat="1" applyFont="1" applyFill="1" applyBorder="1" applyAlignment="1">
      <alignment horizontal="right" vertical="center" wrapText="1"/>
      <protection/>
    </xf>
    <xf numFmtId="1" fontId="15" fillId="0" borderId="0" xfId="32" applyNumberFormat="1" applyFont="1" applyBorder="1" applyAlignment="1" applyProtection="1">
      <alignment horizontal="right" vertical="center" wrapText="1"/>
      <protection/>
    </xf>
    <xf numFmtId="0" fontId="18" fillId="0" borderId="0" xfId="32" applyFont="1" applyProtection="1">
      <alignment/>
      <protection locked="0"/>
    </xf>
    <xf numFmtId="49" fontId="18" fillId="0" borderId="0" xfId="32" applyNumberFormat="1" applyFont="1" applyProtection="1">
      <alignment/>
      <protection locked="0"/>
    </xf>
    <xf numFmtId="0" fontId="18" fillId="0" borderId="0" xfId="32" applyFont="1" applyAlignment="1" applyProtection="1">
      <alignment horizontal="left"/>
      <protection locked="0"/>
    </xf>
    <xf numFmtId="0" fontId="15" fillId="0" borderId="0" xfId="32" applyFont="1" applyProtection="1">
      <alignment/>
      <protection locked="0"/>
    </xf>
    <xf numFmtId="0" fontId="16" fillId="0" borderId="0" xfId="33" applyFont="1" applyAlignment="1" applyProtection="1">
      <alignment horizontal="left"/>
      <protection/>
    </xf>
    <xf numFmtId="0" fontId="16" fillId="0" borderId="0" xfId="31" applyFont="1" applyAlignment="1" applyProtection="1">
      <alignment vertical="center" wrapText="1"/>
      <protection locked="0"/>
    </xf>
    <xf numFmtId="0" fontId="10" fillId="0" borderId="0" xfId="35" applyFont="1">
      <alignment/>
      <protection/>
    </xf>
    <xf numFmtId="0" fontId="14" fillId="0" borderId="0" xfId="31" applyFont="1" applyAlignment="1" applyProtection="1">
      <alignment horizontal="center" vertical="center" wrapText="1"/>
      <protection locked="0"/>
    </xf>
    <xf numFmtId="0" fontId="14" fillId="0" borderId="0" xfId="33" applyFont="1" applyBorder="1" applyAlignment="1" applyProtection="1">
      <alignment vertical="justify" wrapText="1"/>
      <protection/>
    </xf>
    <xf numFmtId="49" fontId="14" fillId="0" borderId="0" xfId="33" applyNumberFormat="1" applyFont="1" applyBorder="1" applyAlignment="1" applyProtection="1">
      <alignment vertical="justify" wrapText="1"/>
      <protection/>
    </xf>
    <xf numFmtId="0" fontId="16" fillId="0" borderId="0" xfId="33" applyFont="1" applyBorder="1" applyAlignment="1" applyProtection="1">
      <alignment vertical="justify" wrapText="1"/>
      <protection/>
    </xf>
    <xf numFmtId="0" fontId="14" fillId="0" borderId="18" xfId="31" applyFont="1" applyBorder="1" applyAlignment="1" applyProtection="1">
      <alignment horizontal="centerContinuous" vertical="center" wrapText="1"/>
      <protection/>
    </xf>
    <xf numFmtId="49" fontId="14" fillId="0" borderId="41" xfId="31" applyNumberFormat="1" applyFont="1" applyBorder="1" applyAlignment="1" applyProtection="1">
      <alignment horizontal="center" vertical="center" wrapText="1"/>
      <protection/>
    </xf>
    <xf numFmtId="0" fontId="14" fillId="0" borderId="36" xfId="31" applyFont="1" applyBorder="1" applyAlignment="1" applyProtection="1">
      <alignment horizontal="centerContinuous" vertical="center" wrapText="1"/>
      <protection/>
    </xf>
    <xf numFmtId="0" fontId="14" fillId="0" borderId="26" xfId="31" applyFont="1" applyBorder="1" applyAlignment="1" applyProtection="1">
      <alignment horizontal="centerContinuous" vertical="center" wrapText="1"/>
      <protection/>
    </xf>
    <xf numFmtId="0" fontId="14" fillId="0" borderId="29" xfId="31" applyFont="1" applyBorder="1" applyAlignment="1" applyProtection="1">
      <alignment horizontal="centerContinuous" vertical="center" wrapText="1"/>
      <protection/>
    </xf>
    <xf numFmtId="0" fontId="14" fillId="0" borderId="5" xfId="31" applyFont="1" applyBorder="1" applyAlignment="1" applyProtection="1">
      <alignment horizontal="centerContinuous" vertical="center" wrapText="1"/>
      <protection/>
    </xf>
    <xf numFmtId="0" fontId="14" fillId="0" borderId="13" xfId="31" applyFont="1" applyBorder="1" applyAlignment="1" applyProtection="1">
      <alignment horizontal="centerContinuous" vertical="center" wrapText="1"/>
      <protection/>
    </xf>
    <xf numFmtId="49" fontId="14" fillId="0" borderId="42" xfId="31" applyNumberFormat="1" applyFont="1" applyBorder="1" applyAlignment="1" applyProtection="1">
      <alignment horizontal="center" vertical="center" wrapText="1"/>
      <protection/>
    </xf>
    <xf numFmtId="0" fontId="14" fillId="0" borderId="18" xfId="31" applyFont="1" applyBorder="1" applyAlignment="1" applyProtection="1">
      <alignment horizontal="center" vertical="center" wrapText="1"/>
      <protection/>
    </xf>
    <xf numFmtId="44" fontId="14" fillId="0" borderId="5" xfId="26" applyFont="1" applyBorder="1" applyAlignment="1" applyProtection="1">
      <alignment horizontal="centerContinuous" vertical="center" wrapText="1"/>
      <protection/>
    </xf>
    <xf numFmtId="0" fontId="14" fillId="0" borderId="2" xfId="31" applyFont="1" applyBorder="1" applyAlignment="1" applyProtection="1">
      <alignment horizontal="centerContinuous" vertical="center" wrapText="1"/>
      <protection/>
    </xf>
    <xf numFmtId="49" fontId="14" fillId="0" borderId="40" xfId="31" applyNumberFormat="1" applyFont="1" applyBorder="1" applyAlignment="1" applyProtection="1">
      <alignment horizontal="center" vertical="center" wrapText="1"/>
      <protection/>
    </xf>
    <xf numFmtId="0" fontId="14" fillId="0" borderId="2" xfId="31" applyFont="1" applyBorder="1" applyAlignment="1" applyProtection="1">
      <alignment horizontal="center" vertical="center" wrapText="1"/>
      <protection/>
    </xf>
    <xf numFmtId="0" fontId="14" fillId="0" borderId="5" xfId="31" applyFont="1" applyBorder="1" applyAlignment="1" applyProtection="1">
      <alignment horizontal="center" vertical="center" wrapText="1"/>
      <protection/>
    </xf>
    <xf numFmtId="0" fontId="16" fillId="0" borderId="2" xfId="31" applyFont="1" applyBorder="1" applyAlignment="1" applyProtection="1">
      <alignment horizontal="center" vertical="center" wrapText="1"/>
      <protection/>
    </xf>
    <xf numFmtId="49" fontId="16" fillId="0" borderId="2" xfId="31" applyNumberFormat="1" applyFont="1" applyBorder="1" applyAlignment="1" applyProtection="1">
      <alignment horizontal="center" vertical="center" wrapText="1"/>
      <protection/>
    </xf>
    <xf numFmtId="0" fontId="16" fillId="0" borderId="5" xfId="31" applyFont="1" applyBorder="1" applyAlignment="1" applyProtection="1">
      <alignment horizontal="center" vertical="center" wrapText="1"/>
      <protection/>
    </xf>
    <xf numFmtId="0" fontId="14" fillId="0" borderId="5" xfId="31" applyFont="1" applyBorder="1" applyAlignment="1" applyProtection="1">
      <alignment horizontal="left" vertical="center" wrapText="1"/>
      <protection/>
    </xf>
    <xf numFmtId="49" fontId="14" fillId="0" borderId="5" xfId="31" applyNumberFormat="1" applyFont="1" applyBorder="1" applyAlignment="1" applyProtection="1">
      <alignment horizontal="left" vertical="center" wrapText="1"/>
      <protection/>
    </xf>
    <xf numFmtId="0" fontId="16" fillId="0" borderId="5" xfId="31" applyFont="1" applyBorder="1" applyAlignment="1" applyProtection="1">
      <alignment horizontal="left" vertical="center" wrapText="1"/>
      <protection/>
    </xf>
    <xf numFmtId="49" fontId="16" fillId="0" borderId="5" xfId="31" applyNumberFormat="1" applyFont="1" applyBorder="1" applyAlignment="1" applyProtection="1">
      <alignment horizontal="center" vertical="center" wrapText="1"/>
      <protection/>
    </xf>
    <xf numFmtId="1" fontId="16" fillId="2" borderId="36" xfId="37" applyNumberFormat="1" applyFont="1" applyFill="1" applyBorder="1" applyAlignment="1" applyProtection="1">
      <alignment horizontal="center" vertical="top" wrapText="1"/>
      <protection locked="0"/>
    </xf>
    <xf numFmtId="1" fontId="16" fillId="2" borderId="5" xfId="31" applyNumberFormat="1" applyFont="1" applyFill="1" applyBorder="1" applyAlignment="1" applyProtection="1">
      <alignment horizontal="center" vertical="center" wrapText="1"/>
      <protection locked="0"/>
    </xf>
    <xf numFmtId="1" fontId="16" fillId="0" borderId="5" xfId="31" applyNumberFormat="1" applyFont="1" applyBorder="1" applyAlignment="1" applyProtection="1">
      <alignment horizontal="center" vertical="center" wrapText="1"/>
      <protection/>
    </xf>
    <xf numFmtId="0" fontId="17" fillId="0" borderId="5" xfId="31" applyFont="1" applyBorder="1" applyAlignment="1" applyProtection="1">
      <alignment horizontal="right" vertical="center" wrapText="1"/>
      <protection/>
    </xf>
    <xf numFmtId="49" fontId="17" fillId="0" borderId="5" xfId="31" applyNumberFormat="1" applyFont="1" applyBorder="1" applyAlignment="1" applyProtection="1">
      <alignment horizontal="center" vertical="center" wrapText="1"/>
      <protection/>
    </xf>
    <xf numFmtId="0" fontId="16" fillId="2" borderId="5" xfId="31" applyFont="1" applyFill="1" applyBorder="1" applyAlignment="1" applyProtection="1">
      <alignment horizontal="center" vertical="center" wrapText="1"/>
      <protection/>
    </xf>
    <xf numFmtId="0" fontId="16" fillId="0" borderId="0" xfId="36" applyFont="1" applyBorder="1" applyProtection="1">
      <alignment/>
      <protection/>
    </xf>
    <xf numFmtId="49" fontId="14" fillId="0" borderId="5" xfId="31" applyNumberFormat="1" applyFont="1" applyBorder="1" applyAlignment="1" applyProtection="1">
      <alignment horizontal="center" vertical="center" wrapText="1"/>
      <protection/>
    </xf>
    <xf numFmtId="1" fontId="16" fillId="2" borderId="5" xfId="31" applyNumberFormat="1" applyFont="1" applyFill="1" applyBorder="1" applyAlignment="1" applyProtection="1">
      <alignment horizontal="center" vertical="center" wrapText="1"/>
      <protection/>
    </xf>
    <xf numFmtId="1" fontId="16" fillId="0" borderId="0" xfId="36" applyNumberFormat="1" applyFont="1" applyBorder="1" applyProtection="1">
      <alignment/>
      <protection/>
    </xf>
    <xf numFmtId="1" fontId="16" fillId="2" borderId="5" xfId="36" applyNumberFormat="1" applyFont="1" applyFill="1" applyBorder="1" applyAlignment="1" applyProtection="1">
      <alignment horizontal="center"/>
      <protection locked="0"/>
    </xf>
    <xf numFmtId="0" fontId="16" fillId="0" borderId="5" xfId="31" applyFont="1" applyFill="1" applyBorder="1" applyAlignment="1" applyProtection="1">
      <alignment vertical="center" wrapText="1"/>
      <protection/>
    </xf>
    <xf numFmtId="49" fontId="16" fillId="0" borderId="5" xfId="31" applyNumberFormat="1" applyFont="1" applyFill="1" applyBorder="1" applyAlignment="1" applyProtection="1">
      <alignment horizontal="center" vertical="center" wrapText="1"/>
      <protection/>
    </xf>
    <xf numFmtId="0" fontId="14" fillId="0" borderId="0" xfId="31" applyFont="1" applyBorder="1" applyAlignment="1" applyProtection="1">
      <alignment horizontal="right" vertical="center" wrapText="1"/>
      <protection/>
    </xf>
    <xf numFmtId="49" fontId="14" fillId="0" borderId="0" xfId="31" applyNumberFormat="1" applyFont="1" applyBorder="1" applyAlignment="1" applyProtection="1">
      <alignment horizontal="right" vertical="center" wrapText="1"/>
      <protection/>
    </xf>
    <xf numFmtId="0" fontId="16" fillId="0" borderId="0" xfId="31" applyFont="1" applyBorder="1" applyAlignment="1" applyProtection="1">
      <alignment horizontal="left" vertical="center" wrapText="1"/>
      <protection/>
    </xf>
    <xf numFmtId="1" fontId="16" fillId="0" borderId="0" xfId="31" applyNumberFormat="1" applyFont="1" applyBorder="1" applyAlignment="1" applyProtection="1">
      <alignment horizontal="left" vertical="center" wrapText="1"/>
      <protection/>
    </xf>
    <xf numFmtId="49" fontId="16" fillId="0" borderId="0" xfId="31" applyNumberFormat="1" applyFont="1" applyAlignment="1" applyProtection="1">
      <alignment horizontal="left" vertical="center" wrapText="1"/>
      <protection/>
    </xf>
    <xf numFmtId="49" fontId="16" fillId="0" borderId="0" xfId="31" applyNumberFormat="1" applyFont="1" applyAlignment="1" applyProtection="1">
      <alignment horizontal="centerContinuous" vertical="center" wrapText="1"/>
      <protection/>
    </xf>
    <xf numFmtId="1" fontId="16" fillId="0" borderId="0" xfId="31" applyNumberFormat="1" applyFont="1" applyAlignment="1" applyProtection="1">
      <alignment horizontal="centerContinuous" vertical="center" wrapText="1"/>
      <protection/>
    </xf>
    <xf numFmtId="49" fontId="16" fillId="0" borderId="0" xfId="31" applyNumberFormat="1" applyFont="1" applyAlignment="1" applyProtection="1">
      <alignment vertical="center" wrapText="1"/>
      <protection locked="0"/>
    </xf>
    <xf numFmtId="1" fontId="16" fillId="0" borderId="0" xfId="31" applyNumberFormat="1" applyFont="1" applyAlignment="1" applyProtection="1">
      <alignment vertical="center" wrapText="1"/>
      <protection locked="0"/>
    </xf>
    <xf numFmtId="0" fontId="14" fillId="0" borderId="0" xfId="31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0" xfId="0" applyFont="1" applyAlignment="1">
      <alignment horizontal="center"/>
    </xf>
    <xf numFmtId="49" fontId="16" fillId="0" borderId="0" xfId="31" applyNumberFormat="1" applyFont="1" applyAlignment="1" applyProtection="1">
      <alignment horizontal="left" vertical="center" wrapText="1"/>
      <protection locked="0"/>
    </xf>
    <xf numFmtId="1" fontId="14" fillId="0" borderId="0" xfId="31" applyNumberFormat="1" applyFont="1" applyAlignment="1" applyProtection="1">
      <alignment horizontal="center" vertical="center" wrapText="1"/>
      <protection locked="0"/>
    </xf>
    <xf numFmtId="1" fontId="16" fillId="0" borderId="0" xfId="31" applyNumberFormat="1" applyFont="1" applyAlignment="1" applyProtection="1">
      <alignment horizontal="center" vertical="center" wrapText="1"/>
      <protection locked="0"/>
    </xf>
    <xf numFmtId="0" fontId="14" fillId="0" borderId="0" xfId="33" applyNumberFormat="1" applyFont="1" applyAlignment="1" applyProtection="1">
      <alignment horizontal="center" vertical="justify"/>
      <protection/>
    </xf>
    <xf numFmtId="0" fontId="16" fillId="0" borderId="0" xfId="33" applyFont="1" applyAlignment="1" applyProtection="1">
      <alignment horizontal="left"/>
      <protection/>
    </xf>
    <xf numFmtId="0" fontId="14" fillId="0" borderId="0" xfId="31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8" fillId="0" borderId="0" xfId="32" applyNumberFormat="1" applyFont="1" applyBorder="1" applyAlignment="1">
      <alignment horizontal="center" vertical="center" wrapText="1"/>
      <protection/>
    </xf>
    <xf numFmtId="0" fontId="15" fillId="0" borderId="0" xfId="32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8" fillId="0" borderId="0" xfId="32" applyNumberFormat="1" applyFont="1" applyAlignment="1" applyProtection="1">
      <alignment horizontal="left" vertical="center" wrapText="1"/>
      <protection locked="0"/>
    </xf>
    <xf numFmtId="0" fontId="18" fillId="0" borderId="0" xfId="32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28">
    <cellStyle name="Normal" xfId="0"/>
    <cellStyle name="Comma" xfId="15"/>
    <cellStyle name="Comma [0]" xfId="16"/>
    <cellStyle name="Comma [0]_Sheet1" xfId="17"/>
    <cellStyle name="Comma [0]_Sheet2" xfId="18"/>
    <cellStyle name="Comma_Sheet1" xfId="19"/>
    <cellStyle name="Comma_Sheet2" xfId="20"/>
    <cellStyle name="Currency" xfId="21"/>
    <cellStyle name="Currency [0]" xfId="22"/>
    <cellStyle name="Currency [0]_Sheet1" xfId="23"/>
    <cellStyle name="Currency [0]_Sheet2" xfId="24"/>
    <cellStyle name="Currency_Sheet1" xfId="25"/>
    <cellStyle name="Currency_Sheet2" xfId="26"/>
    <cellStyle name="Euro" xfId="27"/>
    <cellStyle name="Followed Hyperlink" xfId="28"/>
    <cellStyle name="Hyperlink" xfId="29"/>
    <cellStyle name="Normal_El. 7.3" xfId="30"/>
    <cellStyle name="Normal_El. 7.4" xfId="31"/>
    <cellStyle name="Normal_El. 7.5" xfId="32"/>
    <cellStyle name="Normal_El.7.2" xfId="33"/>
    <cellStyle name="Normal_Sheet1" xfId="34"/>
    <cellStyle name="Normal_Sheet2" xfId="35"/>
    <cellStyle name="Normal_Spravki_kod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3"/>
  <sheetViews>
    <sheetView tabSelected="1" workbookViewId="0" topLeftCell="A4">
      <selection activeCell="G18" sqref="G18"/>
    </sheetView>
  </sheetViews>
  <sheetFormatPr defaultColWidth="9.140625" defaultRowHeight="12.75"/>
  <cols>
    <col min="1" max="1" width="5.00390625" style="0" customWidth="1"/>
    <col min="2" max="2" width="57.140625" style="0" customWidth="1"/>
    <col min="3" max="4" width="14.00390625" style="0" customWidth="1"/>
    <col min="5" max="5" width="8.140625" style="0" customWidth="1"/>
  </cols>
  <sheetData>
    <row r="1" spans="2:26" ht="15">
      <c r="B1" s="227" t="s">
        <v>58</v>
      </c>
      <c r="C1" s="2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5">
      <c r="B2" s="227"/>
      <c r="C2" s="2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227"/>
      <c r="C3" s="2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.75">
      <c r="B4" s="321" t="s">
        <v>65</v>
      </c>
      <c r="C4" s="22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 customHeight="1">
      <c r="B5" s="321" t="s">
        <v>724</v>
      </c>
      <c r="C5" s="18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321"/>
      <c r="C6" s="18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80"/>
      <c r="C7" s="317"/>
      <c r="D7" s="281" t="s">
        <v>665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0.75" customHeight="1">
      <c r="A8" s="315"/>
      <c r="B8" s="320"/>
      <c r="C8" s="318"/>
      <c r="D8" s="3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305" t="s">
        <v>485</v>
      </c>
      <c r="B9" s="323" t="s">
        <v>486</v>
      </c>
      <c r="C9" s="322" t="s">
        <v>61</v>
      </c>
      <c r="D9" s="325" t="s">
        <v>70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16"/>
      <c r="B10" s="313"/>
      <c r="C10" s="324" t="s">
        <v>63</v>
      </c>
      <c r="D10" s="326" t="s">
        <v>63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285">
        <v>1</v>
      </c>
      <c r="B11" s="312">
        <v>2</v>
      </c>
      <c r="C11" s="313">
        <v>3</v>
      </c>
      <c r="D11" s="314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284"/>
      <c r="B12" s="283" t="s">
        <v>481</v>
      </c>
      <c r="C12" s="285"/>
      <c r="D12" s="28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75"/>
      <c r="B13" s="286" t="s">
        <v>487</v>
      </c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">
        <v>1</v>
      </c>
      <c r="B14" s="287" t="s">
        <v>488</v>
      </c>
      <c r="C14" s="289">
        <v>1979</v>
      </c>
      <c r="D14" s="289">
        <v>2005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>
        <v>2</v>
      </c>
      <c r="B15" s="287" t="s">
        <v>725</v>
      </c>
      <c r="C15" s="289">
        <v>17</v>
      </c>
      <c r="D15" s="28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>
        <v>3</v>
      </c>
      <c r="B16" s="287" t="s">
        <v>489</v>
      </c>
      <c r="C16" s="289">
        <v>13</v>
      </c>
      <c r="D16" s="289">
        <v>13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">
        <v>4</v>
      </c>
      <c r="B17" s="287" t="s">
        <v>490</v>
      </c>
      <c r="C17" s="289">
        <v>22</v>
      </c>
      <c r="D17" s="289">
        <v>57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"/>
      <c r="B18" s="290" t="s">
        <v>497</v>
      </c>
      <c r="C18" s="291">
        <f>SUM(C14:C17)</f>
        <v>2031</v>
      </c>
      <c r="D18" s="291">
        <f>SUM(D14:D17)</f>
        <v>2075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/>
      <c r="B19" s="286" t="s">
        <v>491</v>
      </c>
      <c r="C19" s="291"/>
      <c r="D19" s="29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">
        <v>1</v>
      </c>
      <c r="B20" s="287" t="s">
        <v>492</v>
      </c>
      <c r="C20" s="289">
        <v>1907</v>
      </c>
      <c r="D20" s="289">
        <v>2034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">
        <v>2</v>
      </c>
      <c r="B21" s="287" t="s">
        <v>493</v>
      </c>
      <c r="C21" s="289">
        <v>670</v>
      </c>
      <c r="D21" s="289">
        <v>474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">
        <v>3</v>
      </c>
      <c r="B22" s="287" t="s">
        <v>494</v>
      </c>
      <c r="C22" s="289">
        <v>1186</v>
      </c>
      <c r="D22" s="289">
        <v>1009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8">
        <v>4</v>
      </c>
      <c r="B23" s="287" t="s">
        <v>495</v>
      </c>
      <c r="C23" s="289">
        <v>8</v>
      </c>
      <c r="D23" s="289">
        <v>12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"/>
      <c r="B24" s="282" t="s">
        <v>498</v>
      </c>
      <c r="C24" s="291">
        <f>SUM(C20:C23)</f>
        <v>3771</v>
      </c>
      <c r="D24" s="291">
        <f>SUM(D20:D23)</f>
        <v>3529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75"/>
      <c r="B25" s="291" t="s">
        <v>496</v>
      </c>
      <c r="C25" s="292">
        <f>SUM(C18+C24)</f>
        <v>5802</v>
      </c>
      <c r="D25" s="291">
        <f>SUM(D18+D24)</f>
        <v>5604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275"/>
      <c r="B26" s="282" t="s">
        <v>499</v>
      </c>
      <c r="C26" s="289"/>
      <c r="D26" s="28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75"/>
      <c r="B27" s="293" t="s">
        <v>500</v>
      </c>
      <c r="C27" s="289"/>
      <c r="D27" s="28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8">
        <v>1</v>
      </c>
      <c r="B28" s="275" t="s">
        <v>531</v>
      </c>
      <c r="C28" s="289">
        <v>298</v>
      </c>
      <c r="D28" s="289">
        <v>298</v>
      </c>
      <c r="E28" s="1"/>
      <c r="F28" s="1"/>
      <c r="G28" s="27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8">
        <v>2</v>
      </c>
      <c r="B29" s="275" t="s">
        <v>77</v>
      </c>
      <c r="C29" s="289">
        <v>4636</v>
      </c>
      <c r="D29" s="289">
        <v>4094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">
        <v>3</v>
      </c>
      <c r="B30" s="275" t="s">
        <v>503</v>
      </c>
      <c r="C30" s="289"/>
      <c r="D30" s="289">
        <v>544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">
        <v>4</v>
      </c>
      <c r="B31" s="275" t="s">
        <v>502</v>
      </c>
      <c r="C31" s="289">
        <v>161</v>
      </c>
      <c r="D31" s="289">
        <v>32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"/>
      <c r="B32" s="291" t="s">
        <v>504</v>
      </c>
      <c r="C32" s="291">
        <f>SUM(C28:C31)</f>
        <v>5095</v>
      </c>
      <c r="D32" s="291">
        <f>SUM(D28:D31)</f>
        <v>4968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/>
      <c r="B33" s="276" t="s">
        <v>505</v>
      </c>
      <c r="C33" s="289"/>
      <c r="D33" s="28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"/>
      <c r="B34" s="276" t="s">
        <v>506</v>
      </c>
      <c r="C34" s="289"/>
      <c r="D34" s="28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">
        <v>1</v>
      </c>
      <c r="B35" s="275" t="s">
        <v>507</v>
      </c>
      <c r="C35" s="289">
        <v>27</v>
      </c>
      <c r="D35" s="289">
        <v>53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">
        <v>2</v>
      </c>
      <c r="B36" s="275" t="s">
        <v>508</v>
      </c>
      <c r="C36" s="289">
        <v>22</v>
      </c>
      <c r="D36" s="289">
        <v>22</v>
      </c>
      <c r="E36" s="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60" ht="14.25" customHeight="1">
      <c r="A37" s="8">
        <v>3</v>
      </c>
      <c r="B37" s="294" t="s">
        <v>509</v>
      </c>
      <c r="C37" s="311"/>
      <c r="D37" s="3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4.25" customHeight="1">
      <c r="A38" s="275"/>
      <c r="B38" s="291" t="s">
        <v>515</v>
      </c>
      <c r="C38" s="291">
        <f>SUM(C35:C37)</f>
        <v>49</v>
      </c>
      <c r="D38" s="291">
        <f>SUM(D35:D37)</f>
        <v>75</v>
      </c>
      <c r="E38" s="1"/>
      <c r="F38" s="1" t="s">
        <v>558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4.25" customHeight="1">
      <c r="A39" s="8"/>
      <c r="B39" s="276" t="s">
        <v>510</v>
      </c>
      <c r="C39" s="291"/>
      <c r="D39" s="29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4.25" customHeight="1">
      <c r="A40" s="8">
        <v>1</v>
      </c>
      <c r="B40" s="275" t="s">
        <v>511</v>
      </c>
      <c r="C40" s="289">
        <v>381</v>
      </c>
      <c r="D40" s="289">
        <v>284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4.25" customHeight="1">
      <c r="A41" s="8">
        <v>2</v>
      </c>
      <c r="B41" s="275" t="s">
        <v>557</v>
      </c>
      <c r="C41" s="289">
        <v>200</v>
      </c>
      <c r="D41" s="289">
        <v>200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4.25" customHeight="1">
      <c r="A42" s="8">
        <v>3</v>
      </c>
      <c r="B42" s="275" t="s">
        <v>512</v>
      </c>
      <c r="C42" s="289">
        <v>2</v>
      </c>
      <c r="D42" s="289">
        <v>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4.25" customHeight="1">
      <c r="A43" s="8">
        <v>4</v>
      </c>
      <c r="B43" s="275" t="s">
        <v>513</v>
      </c>
      <c r="C43" s="289">
        <v>75</v>
      </c>
      <c r="D43" s="289">
        <v>75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4.25" customHeight="1">
      <c r="A44" s="275"/>
      <c r="B44" s="291" t="s">
        <v>514</v>
      </c>
      <c r="C44" s="295">
        <f>SUM(C40:C43)</f>
        <v>658</v>
      </c>
      <c r="D44" s="295">
        <f>SUM(D40:D43)</f>
        <v>561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26" ht="14.25" customHeight="1">
      <c r="A45" s="275"/>
      <c r="B45" s="291" t="s">
        <v>516</v>
      </c>
      <c r="C45" s="291">
        <f>SUM(C38+C44)</f>
        <v>707</v>
      </c>
      <c r="D45" s="291">
        <f>SUM(D38+D44)</f>
        <v>636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275"/>
      <c r="B46" s="282" t="s">
        <v>517</v>
      </c>
      <c r="C46" s="291">
        <f>SUM(C32+C45)</f>
        <v>5802</v>
      </c>
      <c r="D46" s="291">
        <f>SUM(D32+D45)</f>
        <v>5604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>
      <c r="A47" s="11"/>
      <c r="B47" s="19"/>
      <c r="C47" s="297"/>
      <c r="D47" s="29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>
      <c r="A48" s="11"/>
      <c r="B48" s="19"/>
      <c r="C48" s="297"/>
      <c r="D48" s="29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>
      <c r="A49" s="11"/>
      <c r="B49" s="19"/>
      <c r="C49" s="297"/>
      <c r="D49" s="29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1"/>
      <c r="B50" s="19" t="s">
        <v>726</v>
      </c>
      <c r="C50" s="297"/>
      <c r="D50" s="29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1"/>
      <c r="B51" s="19"/>
      <c r="C51" s="297"/>
      <c r="D51" s="29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1"/>
      <c r="B52" s="527" t="s">
        <v>577</v>
      </c>
      <c r="C52" s="527"/>
      <c r="D52" s="52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1"/>
      <c r="B53" s="527" t="s">
        <v>559</v>
      </c>
      <c r="C53" s="527"/>
      <c r="D53" s="52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1"/>
      <c r="B54" s="527"/>
      <c r="C54" s="527"/>
      <c r="D54" s="52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1"/>
      <c r="B55" s="21"/>
      <c r="C55" s="21"/>
      <c r="D55" s="2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1"/>
      <c r="B56" s="528"/>
      <c r="C56" s="528"/>
      <c r="D56" s="52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1"/>
      <c r="B57" s="19"/>
      <c r="C57" s="297"/>
      <c r="D57" s="29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0" ht="15">
      <c r="A58" s="22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22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22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22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6" ht="15">
      <c r="A62" s="227"/>
      <c r="B62" s="1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227"/>
      <c r="B63" s="1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0" ht="15">
      <c r="A64" s="22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22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22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22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22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6" ht="15.75" customHeight="1">
      <c r="A69" s="227"/>
      <c r="B69" s="279"/>
      <c r="C69" s="279"/>
      <c r="D69" s="27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27"/>
      <c r="B70" s="279"/>
      <c r="C70" s="279"/>
      <c r="D70" s="27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2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27"/>
      <c r="B72" s="11"/>
      <c r="C72" s="1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27"/>
      <c r="B73" s="1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27"/>
      <c r="B74" s="1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27"/>
      <c r="B75" s="1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27"/>
      <c r="B76" s="1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27"/>
      <c r="B77" s="1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27"/>
      <c r="B78" s="1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227"/>
      <c r="B79" s="1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227"/>
      <c r="B80" s="1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27"/>
      <c r="B81" s="1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27"/>
      <c r="B82" s="1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27"/>
      <c r="B83" s="1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227"/>
      <c r="B84" s="1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227"/>
      <c r="B85" s="1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227"/>
      <c r="B86" s="1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227"/>
      <c r="B87" s="1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227"/>
      <c r="B88" s="1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227"/>
      <c r="B89" s="1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227"/>
      <c r="B90" s="1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227"/>
      <c r="B91" s="1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227"/>
      <c r="B92" s="1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227"/>
      <c r="B93" s="1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227"/>
      <c r="B94" s="1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227"/>
      <c r="B95" s="1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227"/>
      <c r="B96" s="1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227"/>
      <c r="B97" s="1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227"/>
      <c r="B98" s="1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227"/>
      <c r="B99" s="1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227"/>
      <c r="B100" s="1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227"/>
      <c r="B101" s="11"/>
      <c r="C101" s="1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227"/>
      <c r="B102" s="11"/>
      <c r="C102" s="1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227"/>
      <c r="B103" s="11"/>
      <c r="C103" s="1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227"/>
      <c r="B104" s="11"/>
      <c r="C104" s="1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227"/>
      <c r="B105" s="11"/>
      <c r="C105" s="1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227"/>
      <c r="B106" s="11"/>
      <c r="C106" s="1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227"/>
      <c r="B107" s="11"/>
      <c r="C107" s="1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227"/>
      <c r="B108" s="11"/>
      <c r="C108" s="1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227"/>
      <c r="B109" s="11"/>
      <c r="C109" s="1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227"/>
      <c r="B110" s="11"/>
      <c r="C110" s="1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227"/>
      <c r="B111" s="11"/>
      <c r="C111" s="1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227"/>
      <c r="B112" s="11"/>
      <c r="C112" s="1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227"/>
      <c r="B113" s="11"/>
      <c r="C113" s="1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227"/>
      <c r="B114" s="11"/>
      <c r="C114" s="1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227"/>
      <c r="B115" s="11"/>
      <c r="C115" s="1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227"/>
      <c r="B116" s="11"/>
      <c r="C116" s="1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227"/>
      <c r="B117" s="11"/>
      <c r="C117" s="1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227"/>
      <c r="B118" s="11"/>
      <c r="C118" s="1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227"/>
      <c r="B119" s="11"/>
      <c r="C119" s="1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227"/>
      <c r="B120" s="11"/>
      <c r="C120" s="1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227"/>
      <c r="B121" s="11"/>
      <c r="C121" s="1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227"/>
      <c r="B122" s="11"/>
      <c r="C122" s="1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227"/>
      <c r="B123" s="11"/>
      <c r="C123" s="1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227"/>
      <c r="B124" s="11"/>
      <c r="C124" s="1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227"/>
      <c r="B125" s="11"/>
      <c r="C125" s="1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227"/>
      <c r="B126" s="11"/>
      <c r="C126" s="1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2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22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22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22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22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22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22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22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22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22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22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22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22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22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22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22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22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22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22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22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22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22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22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</sheetData>
  <mergeCells count="4">
    <mergeCell ref="B53:D53"/>
    <mergeCell ref="B54:D54"/>
    <mergeCell ref="B52:D52"/>
    <mergeCell ref="B56:D56"/>
  </mergeCells>
  <printOptions/>
  <pageMargins left="0.69" right="0.59" top="0.19" bottom="0.17" header="0.39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68"/>
    </row>
    <row r="2" spans="1:14" ht="13.5" thickBot="1">
      <c r="A2" s="180" t="s">
        <v>408</v>
      </c>
      <c r="B2" s="1"/>
      <c r="C2" s="1"/>
      <c r="D2" s="1"/>
      <c r="E2" s="1"/>
      <c r="F2" s="1"/>
      <c r="I2" s="350"/>
      <c r="J2" s="159"/>
      <c r="K2" s="159"/>
      <c r="L2" s="159"/>
      <c r="M2" s="159"/>
      <c r="N2" s="159"/>
    </row>
    <row r="3" spans="1:14" ht="12.75">
      <c r="A3" s="213"/>
      <c r="B3" s="24" t="s">
        <v>66</v>
      </c>
      <c r="C3" s="24" t="s">
        <v>409</v>
      </c>
      <c r="D3" s="24" t="s">
        <v>410</v>
      </c>
      <c r="E3" s="214" t="s">
        <v>411</v>
      </c>
      <c r="F3" s="27" t="s">
        <v>412</v>
      </c>
      <c r="I3" s="349"/>
      <c r="J3" s="351"/>
      <c r="K3" s="159"/>
      <c r="L3" s="159"/>
      <c r="M3" s="159"/>
      <c r="N3" s="159"/>
    </row>
    <row r="4" spans="1:14" ht="12.75">
      <c r="A4" s="188" t="s">
        <v>81</v>
      </c>
      <c r="B4" s="26" t="s">
        <v>69</v>
      </c>
      <c r="C4" s="26" t="s">
        <v>413</v>
      </c>
      <c r="D4" s="26" t="s">
        <v>414</v>
      </c>
      <c r="E4" s="138" t="s">
        <v>274</v>
      </c>
      <c r="F4" s="176" t="s">
        <v>69</v>
      </c>
      <c r="I4" s="350"/>
      <c r="J4" s="159"/>
      <c r="K4" s="159"/>
      <c r="L4" s="159"/>
      <c r="M4" s="159"/>
      <c r="N4" s="159"/>
    </row>
    <row r="5" spans="1:14" ht="12.75">
      <c r="A5" s="215"/>
      <c r="B5" s="13" t="s">
        <v>68</v>
      </c>
      <c r="C5" s="13" t="s">
        <v>415</v>
      </c>
      <c r="D5" s="13"/>
      <c r="E5" s="161"/>
      <c r="F5" s="14" t="s">
        <v>415</v>
      </c>
      <c r="I5" s="350"/>
      <c r="J5" s="351"/>
      <c r="K5" s="159"/>
      <c r="L5" s="159"/>
      <c r="M5" s="159"/>
      <c r="N5" s="159"/>
    </row>
    <row r="6" spans="1:14" ht="12.75">
      <c r="A6" s="216" t="s">
        <v>94</v>
      </c>
      <c r="B6" s="139" t="s">
        <v>95</v>
      </c>
      <c r="C6" s="9">
        <v>1</v>
      </c>
      <c r="D6" s="9">
        <v>2</v>
      </c>
      <c r="E6" s="116">
        <v>3</v>
      </c>
      <c r="F6" s="10">
        <v>4</v>
      </c>
      <c r="I6" s="350"/>
      <c r="J6" s="351"/>
      <c r="K6" s="159"/>
      <c r="L6" s="159"/>
      <c r="M6" s="159"/>
      <c r="N6" s="159"/>
    </row>
    <row r="7" spans="1:14" ht="12.75">
      <c r="A7" s="217" t="s">
        <v>416</v>
      </c>
      <c r="B7" s="31">
        <v>2210</v>
      </c>
      <c r="C7" s="31"/>
      <c r="D7" s="31"/>
      <c r="E7" s="43"/>
      <c r="F7" s="32"/>
      <c r="I7" s="350"/>
      <c r="J7" s="159"/>
      <c r="K7" s="159"/>
      <c r="L7" s="159"/>
      <c r="M7" s="159"/>
      <c r="N7" s="159"/>
    </row>
    <row r="8" spans="1:14" ht="12.75">
      <c r="A8" s="218" t="s">
        <v>417</v>
      </c>
      <c r="B8" s="36"/>
      <c r="C8" s="36"/>
      <c r="D8" s="36"/>
      <c r="E8" s="1"/>
      <c r="F8" s="37"/>
      <c r="I8" s="350"/>
      <c r="J8" s="159"/>
      <c r="K8" s="159"/>
      <c r="L8" s="159"/>
      <c r="M8" s="159"/>
      <c r="N8" s="159"/>
    </row>
    <row r="9" spans="1:14" ht="12.75">
      <c r="A9" s="219" t="s">
        <v>418</v>
      </c>
      <c r="B9" s="3">
        <v>2220</v>
      </c>
      <c r="C9" s="3"/>
      <c r="D9" s="3"/>
      <c r="E9" s="39"/>
      <c r="F9" s="12"/>
      <c r="I9" s="350"/>
      <c r="J9" s="159"/>
      <c r="K9" s="159"/>
      <c r="L9" s="159"/>
      <c r="M9" s="159"/>
      <c r="N9" s="159"/>
    </row>
    <row r="10" spans="1:14" ht="12.75">
      <c r="A10" s="217" t="s">
        <v>419</v>
      </c>
      <c r="B10" s="31">
        <v>2230</v>
      </c>
      <c r="C10" s="31"/>
      <c r="D10" s="31"/>
      <c r="E10" s="79"/>
      <c r="F10" s="32"/>
      <c r="I10" s="350"/>
      <c r="J10" s="159"/>
      <c r="K10" s="159"/>
      <c r="L10" s="159"/>
      <c r="M10" s="159"/>
      <c r="N10" s="159"/>
    </row>
    <row r="11" spans="1:14" ht="13.5" thickBot="1">
      <c r="A11" s="209" t="s">
        <v>420</v>
      </c>
      <c r="B11" s="210">
        <v>2240</v>
      </c>
      <c r="C11" s="211">
        <v>0</v>
      </c>
      <c r="D11" s="211">
        <v>0</v>
      </c>
      <c r="E11" s="211">
        <v>0</v>
      </c>
      <c r="F11" s="212">
        <v>0</v>
      </c>
      <c r="I11" s="350"/>
      <c r="J11" s="159"/>
      <c r="K11" s="159"/>
      <c r="L11" s="159"/>
      <c r="M11" s="159"/>
      <c r="N11" s="159"/>
    </row>
    <row r="12" spans="1:14" ht="12.75">
      <c r="A12" s="1"/>
      <c r="B12" s="1"/>
      <c r="C12" s="1"/>
      <c r="D12" s="1"/>
      <c r="E12" s="1"/>
      <c r="F12" s="1"/>
      <c r="I12" s="350"/>
      <c r="J12" s="159"/>
      <c r="K12" s="159"/>
      <c r="L12" s="159"/>
      <c r="M12" s="159"/>
      <c r="N12" s="159"/>
    </row>
    <row r="13" spans="1:14" ht="12.75">
      <c r="A13" s="1"/>
      <c r="B13" s="1"/>
      <c r="C13" s="1"/>
      <c r="D13" s="1"/>
      <c r="E13" s="1"/>
      <c r="F13" s="1"/>
      <c r="I13" s="350"/>
      <c r="J13" s="351"/>
      <c r="K13" s="159"/>
      <c r="L13" s="159"/>
      <c r="M13" s="159"/>
      <c r="N13" s="159"/>
    </row>
    <row r="14" spans="1:14" ht="12.75">
      <c r="A14" t="s">
        <v>606</v>
      </c>
      <c r="B14" s="1"/>
      <c r="C14" s="1"/>
      <c r="D14" s="1"/>
      <c r="E14" s="1"/>
      <c r="F14" s="1"/>
      <c r="I14" s="350"/>
      <c r="J14" s="351"/>
      <c r="K14" s="159"/>
      <c r="L14" s="159"/>
      <c r="M14" s="159"/>
      <c r="N14" s="159"/>
    </row>
    <row r="15" spans="1:14" ht="12.75">
      <c r="A15" s="533" t="s">
        <v>454</v>
      </c>
      <c r="B15" s="533"/>
      <c r="C15" s="533"/>
      <c r="D15" s="533"/>
      <c r="E15" s="533"/>
      <c r="F15" s="533"/>
      <c r="I15" s="350"/>
      <c r="J15" s="351"/>
      <c r="K15" s="159"/>
      <c r="L15" s="159"/>
      <c r="M15" s="159"/>
      <c r="N15" s="159"/>
    </row>
    <row r="16" spans="1:14" ht="12.75">
      <c r="A16" s="543" t="s">
        <v>455</v>
      </c>
      <c r="B16" s="543"/>
      <c r="C16" s="543"/>
      <c r="D16" s="543"/>
      <c r="E16" s="543"/>
      <c r="F16" s="1"/>
      <c r="I16" s="350"/>
      <c r="J16" s="351"/>
      <c r="K16" s="159"/>
      <c r="L16" s="159"/>
      <c r="M16" s="159"/>
      <c r="N16" s="159"/>
    </row>
    <row r="17" spans="9:14" ht="12.75">
      <c r="I17" s="350"/>
      <c r="J17" s="351"/>
      <c r="K17" s="159"/>
      <c r="L17" s="159"/>
      <c r="M17" s="159"/>
      <c r="N17" s="159"/>
    </row>
    <row r="18" spans="9:14" ht="12.75">
      <c r="I18" s="350"/>
      <c r="J18" s="351"/>
      <c r="K18" s="159"/>
      <c r="L18" s="159"/>
      <c r="M18" s="159"/>
      <c r="N18" s="159"/>
    </row>
    <row r="19" spans="9:14" ht="12.75">
      <c r="I19" s="350"/>
      <c r="J19" s="351"/>
      <c r="K19" s="159"/>
      <c r="L19" s="159"/>
      <c r="M19" s="159"/>
      <c r="N19" s="159"/>
    </row>
    <row r="20" spans="9:14" ht="12.75">
      <c r="I20" s="350"/>
      <c r="J20" s="159"/>
      <c r="K20" s="159"/>
      <c r="L20" s="159"/>
      <c r="M20" s="159"/>
      <c r="N20" s="159"/>
    </row>
    <row r="21" spans="9:14" ht="12.75">
      <c r="I21" s="350"/>
      <c r="J21" s="351"/>
      <c r="K21" s="159"/>
      <c r="L21" s="159"/>
      <c r="M21" s="159"/>
      <c r="N21" s="159"/>
    </row>
    <row r="22" spans="9:14" ht="12.75">
      <c r="I22" s="350"/>
      <c r="J22" s="351"/>
      <c r="K22" s="159"/>
      <c r="L22" s="159"/>
      <c r="M22" s="159"/>
      <c r="N22" s="159"/>
    </row>
    <row r="23" spans="9:14" ht="12.75">
      <c r="I23" s="350"/>
      <c r="J23" s="351"/>
      <c r="K23" s="159"/>
      <c r="L23" s="159"/>
      <c r="M23" s="159"/>
      <c r="N23" s="159"/>
    </row>
    <row r="24" spans="9:14" ht="12.75">
      <c r="I24" s="350"/>
      <c r="J24" s="351"/>
      <c r="K24" s="159"/>
      <c r="L24" s="159"/>
      <c r="M24" s="159"/>
      <c r="N24" s="159"/>
    </row>
    <row r="25" spans="9:14" ht="12.75">
      <c r="I25" s="349"/>
      <c r="J25" s="159"/>
      <c r="K25" s="159"/>
      <c r="L25" s="159"/>
      <c r="M25" s="159"/>
      <c r="N25" s="159"/>
    </row>
    <row r="26" spans="9:14" ht="12.75">
      <c r="I26" s="349"/>
      <c r="J26" s="351"/>
      <c r="K26" s="159"/>
      <c r="L26" s="159"/>
      <c r="M26" s="159"/>
      <c r="N26" s="159"/>
    </row>
    <row r="27" spans="9:14" ht="12.75">
      <c r="I27" s="66"/>
      <c r="J27" s="351"/>
      <c r="K27" s="1"/>
      <c r="L27" s="1"/>
      <c r="M27" s="1"/>
      <c r="N27" s="1"/>
    </row>
    <row r="28" spans="9:14" ht="12.75">
      <c r="I28" s="348"/>
      <c r="J28" s="346"/>
      <c r="K28" s="352"/>
      <c r="L28" s="352"/>
      <c r="M28" s="352"/>
      <c r="N28" s="352"/>
    </row>
    <row r="29" spans="9:14" ht="12.75">
      <c r="I29" s="352"/>
      <c r="J29" s="346"/>
      <c r="K29" s="352"/>
      <c r="L29" s="352"/>
      <c r="M29" s="352"/>
      <c r="N29" s="352"/>
    </row>
    <row r="30" spans="9:14" ht="12.75">
      <c r="I30" s="66"/>
      <c r="J30" s="1"/>
      <c r="K30" s="1"/>
      <c r="L30" s="1"/>
      <c r="M30" s="1"/>
      <c r="N30" s="1"/>
    </row>
    <row r="31" spans="9:14" ht="12.75">
      <c r="I31" s="66"/>
      <c r="J31" s="1"/>
      <c r="K31" s="1"/>
      <c r="L31" s="1"/>
      <c r="M31" s="1"/>
      <c r="N31" s="1"/>
    </row>
    <row r="32" spans="9:14" ht="12.75">
      <c r="I32" s="180"/>
      <c r="J32" s="1"/>
      <c r="K32" s="1"/>
      <c r="L32" s="1"/>
      <c r="M32" s="1"/>
      <c r="N32" s="1"/>
    </row>
    <row r="33" spans="9:14" ht="12.75">
      <c r="I33" s="69"/>
      <c r="J33" s="16"/>
      <c r="K33" s="16"/>
      <c r="L33" s="16"/>
      <c r="M33" s="16"/>
      <c r="N33" s="16"/>
    </row>
    <row r="34" spans="9:14" ht="12.75">
      <c r="I34" s="146"/>
      <c r="J34" s="16"/>
      <c r="K34" s="16"/>
      <c r="L34" s="16"/>
      <c r="M34" s="138"/>
      <c r="N34" s="16"/>
    </row>
    <row r="35" spans="9:14" ht="12.75">
      <c r="I35" s="69"/>
      <c r="J35" s="16"/>
      <c r="K35" s="16"/>
      <c r="L35" s="16"/>
      <c r="M35" s="16"/>
      <c r="N35" s="16"/>
    </row>
    <row r="36" spans="9:14" ht="12.75">
      <c r="I36" s="146"/>
      <c r="J36" s="146"/>
      <c r="K36" s="16"/>
      <c r="L36" s="16"/>
      <c r="M36" s="16"/>
      <c r="N36" s="16"/>
    </row>
    <row r="37" spans="9:14" ht="12.75">
      <c r="I37" s="159"/>
      <c r="J37" s="1"/>
      <c r="K37" s="1"/>
      <c r="L37" s="1"/>
      <c r="M37" s="1"/>
      <c r="N37" s="1"/>
    </row>
    <row r="38" spans="9:14" ht="12.75">
      <c r="I38" s="159"/>
      <c r="J38" s="1"/>
      <c r="K38" s="1"/>
      <c r="L38" s="1"/>
      <c r="M38" s="1"/>
      <c r="N38" s="1"/>
    </row>
    <row r="39" spans="9:14" ht="12.75">
      <c r="I39" s="159"/>
      <c r="J39" s="1"/>
      <c r="K39" s="1"/>
      <c r="L39" s="1"/>
      <c r="M39" s="1"/>
      <c r="N39" s="1"/>
    </row>
    <row r="40" spans="9:14" ht="12.75">
      <c r="I40" s="159"/>
      <c r="J40" s="1"/>
      <c r="K40" s="1"/>
      <c r="L40" s="1"/>
      <c r="M40" s="1"/>
      <c r="N40" s="1"/>
    </row>
    <row r="41" spans="9:14" ht="12.75">
      <c r="I41" s="352"/>
      <c r="J41" s="346"/>
      <c r="K41" s="352"/>
      <c r="L41" s="352"/>
      <c r="M41" s="352"/>
      <c r="N41" s="352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6"/>
      <c r="K45" s="16"/>
      <c r="L45" s="16"/>
      <c r="M45" s="16"/>
      <c r="N45" s="16"/>
    </row>
    <row r="46" spans="9:14" ht="12.75">
      <c r="I46" s="347" t="s">
        <v>600</v>
      </c>
      <c r="J46" s="347"/>
      <c r="K46" s="347"/>
      <c r="L46" s="347"/>
      <c r="M46" s="347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12" sqref="I12"/>
    </sheetView>
  </sheetViews>
  <sheetFormatPr defaultColWidth="9.140625" defaultRowHeight="12.75"/>
  <cols>
    <col min="1" max="1" width="6.8515625" style="0" customWidth="1"/>
    <col min="2" max="2" width="64.00390625" style="0" customWidth="1"/>
    <col min="3" max="3" width="5.00390625" style="0" hidden="1" customWidth="1"/>
  </cols>
  <sheetData>
    <row r="1" ht="12.75" customHeight="1">
      <c r="B1" s="229" t="s">
        <v>788</v>
      </c>
    </row>
    <row r="2" spans="2:8" ht="12.75" customHeight="1">
      <c r="B2" s="44"/>
      <c r="H2" s="31"/>
    </row>
    <row r="3" ht="12.75" customHeight="1">
      <c r="B3" s="44" t="s">
        <v>211</v>
      </c>
    </row>
    <row r="4" ht="12.75" customHeight="1">
      <c r="B4" s="44" t="s">
        <v>734</v>
      </c>
    </row>
    <row r="5" ht="12.75" customHeight="1">
      <c r="B5" s="230" t="s">
        <v>74</v>
      </c>
    </row>
    <row r="6" ht="12.75" customHeight="1">
      <c r="D6" s="99" t="s">
        <v>665</v>
      </c>
    </row>
    <row r="7" spans="1:4" ht="12.75" customHeight="1">
      <c r="A7" s="33"/>
      <c r="B7" s="96"/>
      <c r="C7" s="406" t="s">
        <v>214</v>
      </c>
      <c r="D7" s="49"/>
    </row>
    <row r="8" spans="1:4" ht="12.75" customHeight="1">
      <c r="A8" s="26" t="s">
        <v>789</v>
      </c>
      <c r="B8" s="97" t="s">
        <v>213</v>
      </c>
      <c r="C8" s="16"/>
      <c r="D8" s="26" t="s">
        <v>201</v>
      </c>
    </row>
    <row r="9" spans="1:4" ht="12.75" customHeight="1">
      <c r="A9" s="3"/>
      <c r="B9" s="2"/>
      <c r="C9" s="161" t="s">
        <v>68</v>
      </c>
      <c r="D9" s="3"/>
    </row>
    <row r="10" spans="1:4" ht="12.75" customHeight="1">
      <c r="A10" s="9" t="s">
        <v>94</v>
      </c>
      <c r="B10" s="127" t="s">
        <v>95</v>
      </c>
      <c r="C10" s="13" t="s">
        <v>95</v>
      </c>
      <c r="D10" s="13">
        <v>1</v>
      </c>
    </row>
    <row r="11" spans="1:4" ht="12.75" customHeight="1">
      <c r="A11" s="9" t="s">
        <v>551</v>
      </c>
      <c r="B11" s="79" t="s">
        <v>756</v>
      </c>
      <c r="C11" s="31">
        <v>91</v>
      </c>
      <c r="D11" s="9"/>
    </row>
    <row r="12" spans="1:4" ht="12.75" customHeight="1">
      <c r="A12" s="9" t="s">
        <v>752</v>
      </c>
      <c r="B12" s="79" t="s">
        <v>757</v>
      </c>
      <c r="C12" s="31"/>
      <c r="D12" s="338">
        <v>544</v>
      </c>
    </row>
    <row r="13" spans="1:4" ht="12.75" customHeight="1">
      <c r="A13" s="9" t="s">
        <v>753</v>
      </c>
      <c r="B13" s="79" t="s">
        <v>758</v>
      </c>
      <c r="C13" s="31">
        <v>92</v>
      </c>
      <c r="D13" s="9"/>
    </row>
    <row r="14" spans="1:4" ht="12.75" customHeight="1">
      <c r="A14" s="9">
        <v>1</v>
      </c>
      <c r="B14" s="79" t="s">
        <v>759</v>
      </c>
      <c r="C14" s="31"/>
      <c r="D14" s="338">
        <v>32</v>
      </c>
    </row>
    <row r="15" spans="1:4" ht="12.75" customHeight="1">
      <c r="A15" s="49">
        <v>2</v>
      </c>
      <c r="B15" s="97" t="s">
        <v>760</v>
      </c>
      <c r="C15" s="36"/>
      <c r="D15" s="26"/>
    </row>
    <row r="16" spans="1:4" ht="12.75" customHeight="1">
      <c r="A16" s="13"/>
      <c r="B16" s="97" t="s">
        <v>761</v>
      </c>
      <c r="C16" s="3">
        <v>93</v>
      </c>
      <c r="D16" s="13"/>
    </row>
    <row r="17" spans="1:4" ht="12.75" customHeight="1">
      <c r="A17" s="9">
        <v>3</v>
      </c>
      <c r="B17" s="79" t="s">
        <v>762</v>
      </c>
      <c r="C17" s="31">
        <v>94</v>
      </c>
      <c r="D17" s="26"/>
    </row>
    <row r="18" spans="1:4" ht="12.75" customHeight="1">
      <c r="A18" s="9">
        <v>4</v>
      </c>
      <c r="B18" s="79" t="s">
        <v>763</v>
      </c>
      <c r="C18" s="31">
        <v>95</v>
      </c>
      <c r="D18" s="9"/>
    </row>
    <row r="19" spans="1:4" ht="12.75" customHeight="1">
      <c r="A19" s="9"/>
      <c r="B19" s="97" t="s">
        <v>764</v>
      </c>
      <c r="C19" s="36">
        <v>90</v>
      </c>
      <c r="D19" s="338">
        <v>32</v>
      </c>
    </row>
    <row r="20" spans="1:4" ht="12.75" customHeight="1">
      <c r="A20" s="9" t="s">
        <v>754</v>
      </c>
      <c r="B20" s="31" t="s">
        <v>765</v>
      </c>
      <c r="C20" s="31"/>
      <c r="D20" s="9"/>
    </row>
    <row r="21" spans="1:4" ht="12.75" customHeight="1">
      <c r="A21" s="9">
        <v>1</v>
      </c>
      <c r="B21" s="31" t="s">
        <v>766</v>
      </c>
      <c r="C21" s="31">
        <v>101</v>
      </c>
      <c r="D21" s="9"/>
    </row>
    <row r="22" spans="1:4" ht="12.75" customHeight="1">
      <c r="A22" s="9">
        <v>2</v>
      </c>
      <c r="B22" s="31" t="s">
        <v>767</v>
      </c>
      <c r="C22" s="31">
        <v>102</v>
      </c>
      <c r="D22" s="338">
        <v>543</v>
      </c>
    </row>
    <row r="23" spans="1:4" ht="12.75" customHeight="1">
      <c r="A23" s="49">
        <v>3</v>
      </c>
      <c r="B23" s="33" t="s">
        <v>768</v>
      </c>
      <c r="C23" s="33">
        <v>103</v>
      </c>
      <c r="D23" s="49"/>
    </row>
    <row r="24" spans="1:4" ht="12.75" customHeight="1">
      <c r="A24" s="368"/>
      <c r="B24" s="33" t="s">
        <v>790</v>
      </c>
      <c r="C24" s="41"/>
      <c r="D24" s="109"/>
    </row>
    <row r="25" spans="1:4" ht="12.75" customHeight="1">
      <c r="A25" s="127"/>
      <c r="B25" s="3" t="s">
        <v>791</v>
      </c>
      <c r="C25" s="39"/>
      <c r="D25" s="114"/>
    </row>
    <row r="26" spans="1:4" ht="12.75" customHeight="1">
      <c r="A26" s="13">
        <v>4</v>
      </c>
      <c r="B26" s="3" t="s">
        <v>769</v>
      </c>
      <c r="C26" s="3">
        <v>105</v>
      </c>
      <c r="D26" s="13"/>
    </row>
    <row r="27" spans="1:4" ht="12.75" customHeight="1">
      <c r="A27" s="9">
        <v>5</v>
      </c>
      <c r="B27" s="31" t="s">
        <v>770</v>
      </c>
      <c r="C27" s="31">
        <v>106</v>
      </c>
      <c r="D27" s="9"/>
    </row>
    <row r="28" spans="1:4" ht="12.75" customHeight="1">
      <c r="A28" s="9">
        <v>6</v>
      </c>
      <c r="B28" s="31" t="s">
        <v>771</v>
      </c>
      <c r="C28" s="31">
        <v>107</v>
      </c>
      <c r="D28" s="338">
        <v>33</v>
      </c>
    </row>
    <row r="29" spans="1:4" ht="12.75" customHeight="1">
      <c r="A29" s="9">
        <v>7</v>
      </c>
      <c r="B29" s="31" t="s">
        <v>772</v>
      </c>
      <c r="C29" s="31">
        <v>108</v>
      </c>
      <c r="D29" s="9"/>
    </row>
    <row r="30" spans="1:4" ht="12.75" customHeight="1">
      <c r="A30" s="9"/>
      <c r="B30" s="31" t="s">
        <v>773</v>
      </c>
      <c r="C30" s="31">
        <v>100</v>
      </c>
      <c r="D30" s="338">
        <v>576</v>
      </c>
    </row>
    <row r="31" spans="1:4" ht="12.75" customHeight="1">
      <c r="A31" s="9" t="s">
        <v>755</v>
      </c>
      <c r="B31" s="31" t="s">
        <v>774</v>
      </c>
      <c r="C31" s="31">
        <v>110</v>
      </c>
      <c r="D31" s="338">
        <v>0</v>
      </c>
    </row>
    <row r="32" spans="1:4" ht="12.75" customHeight="1">
      <c r="A32" s="9" t="s">
        <v>554</v>
      </c>
      <c r="B32" s="31" t="s">
        <v>775</v>
      </c>
      <c r="C32" s="31"/>
      <c r="D32" s="9"/>
    </row>
    <row r="33" spans="1:4" ht="12.75" customHeight="1">
      <c r="A33" s="9" t="s">
        <v>752</v>
      </c>
      <c r="B33" s="31" t="s">
        <v>776</v>
      </c>
      <c r="C33" s="31">
        <v>111</v>
      </c>
      <c r="D33" s="9"/>
    </row>
    <row r="34" spans="1:4" ht="12.75" customHeight="1">
      <c r="A34" s="9" t="s">
        <v>753</v>
      </c>
      <c r="B34" s="31" t="s">
        <v>777</v>
      </c>
      <c r="C34" s="31"/>
      <c r="D34" s="9"/>
    </row>
    <row r="35" spans="1:4" ht="12.75" customHeight="1">
      <c r="A35" s="9">
        <v>1</v>
      </c>
      <c r="B35" s="31" t="s">
        <v>778</v>
      </c>
      <c r="C35" s="31">
        <v>112</v>
      </c>
      <c r="D35" s="9"/>
    </row>
    <row r="36" spans="1:4" ht="12.75" customHeight="1">
      <c r="A36" s="9">
        <v>2</v>
      </c>
      <c r="B36" s="31" t="s">
        <v>779</v>
      </c>
      <c r="C36" s="31">
        <v>113</v>
      </c>
      <c r="D36" s="9"/>
    </row>
    <row r="37" spans="1:4" ht="12.75" customHeight="1">
      <c r="A37" s="9"/>
      <c r="B37" s="31" t="s">
        <v>780</v>
      </c>
      <c r="C37" s="31">
        <v>120</v>
      </c>
      <c r="D37" s="9"/>
    </row>
    <row r="38" spans="1:4" ht="12.75" customHeight="1">
      <c r="A38" s="9" t="s">
        <v>754</v>
      </c>
      <c r="B38" s="31" t="s">
        <v>781</v>
      </c>
      <c r="C38" s="31"/>
      <c r="D38" s="9"/>
    </row>
    <row r="39" spans="1:4" ht="12.75" customHeight="1">
      <c r="A39" s="9">
        <v>1</v>
      </c>
      <c r="B39" s="31" t="s">
        <v>782</v>
      </c>
      <c r="C39" s="31">
        <v>121</v>
      </c>
      <c r="D39" s="9"/>
    </row>
    <row r="40" spans="1:4" ht="12.75" customHeight="1">
      <c r="A40" s="9">
        <v>2</v>
      </c>
      <c r="B40" s="31" t="s">
        <v>767</v>
      </c>
      <c r="C40" s="31">
        <v>122</v>
      </c>
      <c r="D40" s="9"/>
    </row>
    <row r="41" spans="1:4" ht="12.75" customHeight="1">
      <c r="A41" s="9">
        <v>3</v>
      </c>
      <c r="B41" s="31" t="s">
        <v>783</v>
      </c>
      <c r="C41" s="31">
        <v>123</v>
      </c>
      <c r="D41" s="9"/>
    </row>
    <row r="42" spans="1:4" ht="12.75" customHeight="1">
      <c r="A42" s="9"/>
      <c r="B42" s="31" t="s">
        <v>773</v>
      </c>
      <c r="C42" s="31">
        <v>130</v>
      </c>
      <c r="D42" s="9"/>
    </row>
    <row r="43" spans="1:4" ht="12.75" customHeight="1">
      <c r="A43" s="9" t="s">
        <v>755</v>
      </c>
      <c r="B43" s="31" t="s">
        <v>784</v>
      </c>
      <c r="C43" s="31">
        <v>140</v>
      </c>
      <c r="D43" s="9"/>
    </row>
    <row r="44" spans="1:4" ht="12.75" customHeight="1">
      <c r="A44" s="9" t="s">
        <v>556</v>
      </c>
      <c r="B44" s="31" t="s">
        <v>785</v>
      </c>
      <c r="C44" s="31"/>
      <c r="D44" s="9"/>
    </row>
    <row r="45" spans="1:4" ht="12.75" customHeight="1">
      <c r="A45" s="9">
        <v>1</v>
      </c>
      <c r="B45" s="31" t="s">
        <v>786</v>
      </c>
      <c r="C45" s="31">
        <v>151</v>
      </c>
      <c r="D45" s="338">
        <v>161</v>
      </c>
    </row>
    <row r="46" spans="1:4" ht="12.75" customHeight="1">
      <c r="A46" s="9">
        <v>2</v>
      </c>
      <c r="B46" s="31" t="s">
        <v>787</v>
      </c>
      <c r="C46" s="31">
        <v>152</v>
      </c>
      <c r="D46" s="31"/>
    </row>
    <row r="47" ht="12.75" customHeight="1"/>
    <row r="48" ht="12.75" customHeight="1">
      <c r="B48" t="s">
        <v>735</v>
      </c>
    </row>
    <row r="50" spans="2:4" ht="12.75">
      <c r="B50" s="530" t="s">
        <v>702</v>
      </c>
      <c r="C50" s="530"/>
      <c r="D50" s="530"/>
    </row>
    <row r="51" spans="2:4" ht="12.75">
      <c r="B51" s="537" t="s">
        <v>701</v>
      </c>
      <c r="C51" s="537"/>
      <c r="D51" s="537"/>
    </row>
  </sheetData>
  <mergeCells count="2">
    <mergeCell ref="B50:D50"/>
    <mergeCell ref="B51:D51"/>
  </mergeCells>
  <printOptions/>
  <pageMargins left="0.99" right="0.75" top="0.7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2" sqref="K12"/>
    </sheetView>
  </sheetViews>
  <sheetFormatPr defaultColWidth="9.140625" defaultRowHeight="12.75"/>
  <cols>
    <col min="1" max="1" width="7.140625" style="0" customWidth="1"/>
    <col min="2" max="2" width="50.28125" style="0" customWidth="1"/>
    <col min="3" max="3" width="3.28125" style="0" hidden="1" customWidth="1"/>
    <col min="4" max="5" width="14.7109375" style="0" customWidth="1"/>
    <col min="7" max="7" width="0" style="0" hidden="1" customWidth="1"/>
  </cols>
  <sheetData>
    <row r="1" spans="2:6" ht="14.25">
      <c r="B1" s="20" t="s">
        <v>57</v>
      </c>
      <c r="C1" s="20"/>
      <c r="D1" s="527" t="s">
        <v>678</v>
      </c>
      <c r="E1" s="527"/>
      <c r="F1" s="527"/>
    </row>
    <row r="2" spans="2:5" ht="12.75">
      <c r="B2" s="168"/>
      <c r="C2" s="168"/>
      <c r="D2" s="168"/>
      <c r="E2" s="168"/>
    </row>
    <row r="3" spans="2:5" ht="12.75">
      <c r="B3" s="168"/>
      <c r="C3" s="168"/>
      <c r="D3" s="168"/>
      <c r="E3" s="168"/>
    </row>
    <row r="4" spans="2:5" ht="12.75">
      <c r="B4" s="168"/>
      <c r="C4" s="168"/>
      <c r="D4" s="168"/>
      <c r="E4" s="168"/>
    </row>
    <row r="5" spans="2:5" ht="12.75">
      <c r="B5" s="168"/>
      <c r="C5" s="168"/>
      <c r="D5" s="168"/>
      <c r="E5" s="168"/>
    </row>
    <row r="6" spans="2:5" ht="12.75">
      <c r="B6" s="168"/>
      <c r="C6" s="168"/>
      <c r="D6" s="168"/>
      <c r="E6" s="168"/>
    </row>
    <row r="7" spans="2:5" ht="12.75">
      <c r="B7" s="168"/>
      <c r="C7" s="168"/>
      <c r="D7" s="168"/>
      <c r="E7" s="168"/>
    </row>
    <row r="8" spans="2:5" ht="13.5" customHeight="1">
      <c r="B8" s="22" t="s">
        <v>736</v>
      </c>
      <c r="C8" s="20"/>
      <c r="D8" s="20"/>
      <c r="E8" s="20"/>
    </row>
    <row r="9" spans="2:5" ht="13.5" customHeight="1">
      <c r="B9" s="544" t="s">
        <v>471</v>
      </c>
      <c r="C9" s="544"/>
      <c r="D9" s="544"/>
      <c r="E9" s="544"/>
    </row>
    <row r="10" spans="3:5" ht="13.5" customHeight="1">
      <c r="C10" s="1"/>
      <c r="D10" s="1" t="s">
        <v>684</v>
      </c>
      <c r="E10" s="19"/>
    </row>
    <row r="11" spans="1:5" ht="13.5" customHeight="1">
      <c r="A11" s="33"/>
      <c r="B11" s="400"/>
      <c r="C11" s="41"/>
      <c r="D11" s="416" t="s">
        <v>289</v>
      </c>
      <c r="E11" s="287"/>
    </row>
    <row r="12" spans="1:5" ht="13.5" customHeight="1">
      <c r="A12" s="26" t="s">
        <v>789</v>
      </c>
      <c r="B12" s="296" t="s">
        <v>166</v>
      </c>
      <c r="C12" s="126" t="s">
        <v>75</v>
      </c>
      <c r="D12" s="305"/>
      <c r="E12" s="328" t="s">
        <v>713</v>
      </c>
    </row>
    <row r="13" spans="1:5" ht="13.5" customHeight="1">
      <c r="A13" s="36"/>
      <c r="B13" s="16"/>
      <c r="C13" s="126" t="s">
        <v>67</v>
      </c>
      <c r="D13" s="305" t="s">
        <v>290</v>
      </c>
      <c r="E13" s="328" t="s">
        <v>292</v>
      </c>
    </row>
    <row r="14" spans="1:5" ht="15" customHeight="1">
      <c r="A14" s="9" t="s">
        <v>94</v>
      </c>
      <c r="B14" s="503" t="s">
        <v>95</v>
      </c>
      <c r="C14" s="366" t="s">
        <v>95</v>
      </c>
      <c r="D14" s="367">
        <v>1</v>
      </c>
      <c r="E14" s="367">
        <v>2</v>
      </c>
    </row>
    <row r="15" spans="1:5" ht="15" customHeight="1">
      <c r="A15" s="9" t="s">
        <v>752</v>
      </c>
      <c r="B15" s="286" t="s">
        <v>630</v>
      </c>
      <c r="C15" s="275"/>
      <c r="D15" s="275"/>
      <c r="E15" s="275"/>
    </row>
    <row r="16" spans="1:5" ht="15" customHeight="1">
      <c r="A16" s="9">
        <v>1</v>
      </c>
      <c r="B16" s="287" t="s">
        <v>792</v>
      </c>
      <c r="C16" s="8">
        <v>5001</v>
      </c>
      <c r="D16" s="275">
        <v>16</v>
      </c>
      <c r="E16" s="275">
        <v>16</v>
      </c>
    </row>
    <row r="17" spans="1:5" ht="15" customHeight="1">
      <c r="A17" s="9">
        <v>2</v>
      </c>
      <c r="B17" s="287" t="s">
        <v>802</v>
      </c>
      <c r="C17" s="8"/>
      <c r="D17" s="416"/>
      <c r="E17" s="275"/>
    </row>
    <row r="18" spans="1:5" ht="15" customHeight="1">
      <c r="A18" s="9"/>
      <c r="B18" s="286" t="s">
        <v>801</v>
      </c>
      <c r="C18" s="8"/>
      <c r="D18" s="387">
        <v>16</v>
      </c>
      <c r="E18" s="276">
        <v>16</v>
      </c>
    </row>
    <row r="19" spans="1:5" ht="15" customHeight="1">
      <c r="A19" s="49" t="s">
        <v>753</v>
      </c>
      <c r="B19" s="504" t="s">
        <v>628</v>
      </c>
      <c r="C19" s="282"/>
      <c r="D19" s="387"/>
      <c r="E19" s="276"/>
    </row>
    <row r="20" spans="1:5" ht="15" customHeight="1">
      <c r="A20" s="49">
        <v>1</v>
      </c>
      <c r="B20" s="505" t="s">
        <v>793</v>
      </c>
      <c r="C20" s="413">
        <v>5010</v>
      </c>
      <c r="D20" s="414">
        <v>15</v>
      </c>
      <c r="E20" s="294">
        <v>15</v>
      </c>
    </row>
    <row r="21" spans="1:5" ht="15" customHeight="1">
      <c r="A21" s="13"/>
      <c r="B21" s="506" t="s">
        <v>302</v>
      </c>
      <c r="C21" s="285"/>
      <c r="D21" s="415"/>
      <c r="E21" s="284"/>
    </row>
    <row r="22" spans="1:5" ht="15" customHeight="1">
      <c r="A22" s="26"/>
      <c r="B22" s="507" t="s">
        <v>303</v>
      </c>
      <c r="C22" s="8">
        <v>5011</v>
      </c>
      <c r="D22" s="275">
        <v>15</v>
      </c>
      <c r="E22" s="275">
        <v>15</v>
      </c>
    </row>
    <row r="23" spans="1:5" ht="15" customHeight="1">
      <c r="A23" s="49">
        <v>2</v>
      </c>
      <c r="B23" s="505" t="s">
        <v>794</v>
      </c>
      <c r="C23" s="413">
        <v>5020</v>
      </c>
      <c r="D23" s="414">
        <v>3</v>
      </c>
      <c r="E23" s="294">
        <v>3</v>
      </c>
    </row>
    <row r="24" spans="1:5" ht="15" customHeight="1">
      <c r="A24" s="13"/>
      <c r="B24" s="506" t="s">
        <v>302</v>
      </c>
      <c r="C24" s="285"/>
      <c r="D24" s="415"/>
      <c r="E24" s="284"/>
    </row>
    <row r="25" spans="1:5" ht="15" customHeight="1">
      <c r="A25" s="13"/>
      <c r="B25" s="507" t="s">
        <v>303</v>
      </c>
      <c r="C25" s="8">
        <v>5021</v>
      </c>
      <c r="D25" s="416">
        <v>3</v>
      </c>
      <c r="E25" s="275">
        <v>3</v>
      </c>
    </row>
    <row r="26" spans="1:5" ht="15" customHeight="1">
      <c r="A26" s="9">
        <v>3</v>
      </c>
      <c r="B26" s="287" t="s">
        <v>795</v>
      </c>
      <c r="C26" s="8">
        <v>5030</v>
      </c>
      <c r="D26" s="416"/>
      <c r="E26" s="275"/>
    </row>
    <row r="27" spans="1:5" ht="15" customHeight="1">
      <c r="A27" s="9">
        <v>4</v>
      </c>
      <c r="B27" s="287" t="s">
        <v>796</v>
      </c>
      <c r="C27" s="8">
        <v>5040</v>
      </c>
      <c r="D27" s="416"/>
      <c r="E27" s="275"/>
    </row>
    <row r="28" spans="1:5" ht="15" customHeight="1">
      <c r="A28" s="9">
        <v>5</v>
      </c>
      <c r="B28" s="507" t="s">
        <v>797</v>
      </c>
      <c r="C28" s="8">
        <v>5050</v>
      </c>
      <c r="D28" s="416"/>
      <c r="E28" s="275"/>
    </row>
    <row r="29" spans="1:5" ht="15" customHeight="1">
      <c r="A29" s="9">
        <v>6</v>
      </c>
      <c r="B29" s="507" t="s">
        <v>798</v>
      </c>
      <c r="C29" s="8">
        <v>5060</v>
      </c>
      <c r="D29" s="416"/>
      <c r="E29" s="275"/>
    </row>
    <row r="30" spans="1:5" ht="15" customHeight="1">
      <c r="A30" s="9">
        <v>7</v>
      </c>
      <c r="B30" s="507" t="s">
        <v>799</v>
      </c>
      <c r="C30" s="8">
        <v>5070</v>
      </c>
      <c r="D30" s="416"/>
      <c r="E30" s="275"/>
    </row>
    <row r="31" spans="1:5" ht="15" customHeight="1">
      <c r="A31" s="31"/>
      <c r="B31" s="508" t="s">
        <v>800</v>
      </c>
      <c r="C31" s="282"/>
      <c r="D31" s="387">
        <f>D20+D23</f>
        <v>18</v>
      </c>
      <c r="E31" s="276">
        <f>E20+E23</f>
        <v>18</v>
      </c>
    </row>
    <row r="32" spans="2:5" ht="13.5" customHeight="1">
      <c r="B32" s="20"/>
      <c r="C32" s="20"/>
      <c r="D32" s="19"/>
      <c r="E32" s="20"/>
    </row>
    <row r="33" spans="2:5" ht="13.5" customHeight="1">
      <c r="B33" s="20"/>
      <c r="C33" s="20"/>
      <c r="D33" s="20"/>
      <c r="E33" s="20"/>
    </row>
    <row r="34" spans="2:5" ht="13.5" customHeight="1">
      <c r="B34" s="528" t="s">
        <v>737</v>
      </c>
      <c r="C34" s="528"/>
      <c r="D34" s="528"/>
      <c r="E34" s="528"/>
    </row>
    <row r="35" spans="2:5" ht="13.5" customHeight="1">
      <c r="B35" s="386"/>
      <c r="C35" s="386"/>
      <c r="D35" s="386"/>
      <c r="E35" s="386"/>
    </row>
    <row r="36" spans="2:5" ht="13.5" customHeight="1">
      <c r="B36" s="527" t="s">
        <v>446</v>
      </c>
      <c r="C36" s="527"/>
      <c r="D36" s="527"/>
      <c r="E36" s="527"/>
    </row>
    <row r="37" spans="2:5" ht="13.5" customHeight="1">
      <c r="B37" s="300" t="s">
        <v>447</v>
      </c>
      <c r="C37" s="527" t="s">
        <v>448</v>
      </c>
      <c r="D37" s="527"/>
      <c r="E37" s="527"/>
    </row>
    <row r="38" ht="13.5" customHeight="1"/>
  </sheetData>
  <mergeCells count="5">
    <mergeCell ref="D1:F1"/>
    <mergeCell ref="B36:E36"/>
    <mergeCell ref="B34:E34"/>
    <mergeCell ref="C37:E37"/>
    <mergeCell ref="B9:E9"/>
  </mergeCells>
  <printOptions/>
  <pageMargins left="0.85" right="0.28" top="0.78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G10" sqref="G10"/>
    </sheetView>
  </sheetViews>
  <sheetFormatPr defaultColWidth="9.140625" defaultRowHeight="12.75"/>
  <cols>
    <col min="1" max="1" width="57.28125" style="0" customWidth="1"/>
    <col min="2" max="2" width="15.00390625" style="0" customWidth="1"/>
    <col min="3" max="3" width="13.28125" style="0" customWidth="1"/>
  </cols>
  <sheetData>
    <row r="1" ht="13.5" customHeight="1">
      <c r="A1" s="229" t="s">
        <v>718</v>
      </c>
    </row>
    <row r="2" ht="13.5" customHeight="1">
      <c r="A2" s="229"/>
    </row>
    <row r="3" ht="13.5" customHeight="1">
      <c r="A3" s="229"/>
    </row>
    <row r="4" spans="1:2" ht="13.5" customHeight="1">
      <c r="A4" s="229"/>
      <c r="B4" s="99"/>
    </row>
    <row r="5" ht="13.5" customHeight="1">
      <c r="A5" s="229"/>
    </row>
    <row r="6" ht="13.5" customHeight="1">
      <c r="A6" s="229"/>
    </row>
    <row r="7" spans="1:3" ht="13.5" customHeight="1">
      <c r="A7" s="234"/>
      <c r="B7" s="417"/>
      <c r="C7" s="417"/>
    </row>
    <row r="8" spans="1:3" ht="13.5" customHeight="1">
      <c r="A8" s="545" t="s">
        <v>714</v>
      </c>
      <c r="B8" s="545"/>
      <c r="C8" s="545"/>
    </row>
    <row r="9" spans="1:3" ht="13.5" customHeight="1">
      <c r="A9" s="536" t="s">
        <v>738</v>
      </c>
      <c r="B9" s="536"/>
      <c r="C9" s="536"/>
    </row>
    <row r="10" spans="1:3" ht="13.5" customHeight="1">
      <c r="A10" s="545" t="s">
        <v>715</v>
      </c>
      <c r="B10" s="545"/>
      <c r="C10" s="545"/>
    </row>
    <row r="11" ht="13.5" customHeight="1">
      <c r="A11" s="230"/>
    </row>
    <row r="12" ht="13.5" customHeight="1">
      <c r="C12" s="99" t="s">
        <v>665</v>
      </c>
    </row>
    <row r="13" spans="1:3" ht="13.5" customHeight="1">
      <c r="A13" s="96" t="s">
        <v>213</v>
      </c>
      <c r="B13" s="49" t="s">
        <v>214</v>
      </c>
      <c r="C13" s="109" t="s">
        <v>201</v>
      </c>
    </row>
    <row r="14" spans="1:3" ht="13.5" customHeight="1">
      <c r="A14" s="2"/>
      <c r="B14" s="13" t="s">
        <v>68</v>
      </c>
      <c r="C14" s="344"/>
    </row>
    <row r="15" spans="1:3" ht="13.5" customHeight="1">
      <c r="A15" s="127" t="s">
        <v>94</v>
      </c>
      <c r="B15" s="13" t="s">
        <v>95</v>
      </c>
      <c r="C15" s="13">
        <v>1</v>
      </c>
    </row>
    <row r="16" spans="1:3" ht="13.5" customHeight="1">
      <c r="A16" s="104" t="s">
        <v>703</v>
      </c>
      <c r="B16" s="31"/>
      <c r="C16" s="9"/>
    </row>
    <row r="17" spans="1:3" ht="13.5" customHeight="1">
      <c r="A17" s="79" t="s">
        <v>704</v>
      </c>
      <c r="B17" s="9">
        <v>1</v>
      </c>
      <c r="C17" s="9"/>
    </row>
    <row r="18" spans="1:3" ht="13.5" customHeight="1">
      <c r="A18" s="31" t="s">
        <v>705</v>
      </c>
      <c r="B18" s="9">
        <v>2</v>
      </c>
      <c r="C18" s="9"/>
    </row>
    <row r="19" spans="1:3" ht="13.5" customHeight="1">
      <c r="A19" s="309" t="s">
        <v>706</v>
      </c>
      <c r="B19" s="9">
        <v>3</v>
      </c>
      <c r="C19" s="136">
        <f>SUM(C17:C18)</f>
        <v>0</v>
      </c>
    </row>
    <row r="20" spans="1:3" ht="13.5" customHeight="1">
      <c r="A20" s="31"/>
      <c r="B20" s="9"/>
      <c r="C20" s="9"/>
    </row>
    <row r="21" spans="1:3" ht="13.5" customHeight="1">
      <c r="A21" s="104" t="s">
        <v>716</v>
      </c>
      <c r="B21" s="9"/>
      <c r="C21" s="9"/>
    </row>
    <row r="22" spans="1:3" ht="13.5" customHeight="1">
      <c r="A22" s="79" t="s">
        <v>707</v>
      </c>
      <c r="B22" s="9">
        <v>4</v>
      </c>
      <c r="C22" s="9"/>
    </row>
    <row r="23" spans="1:3" ht="13.5" customHeight="1">
      <c r="A23" s="31" t="s">
        <v>710</v>
      </c>
      <c r="B23" s="9">
        <v>5</v>
      </c>
      <c r="C23" s="9"/>
    </row>
    <row r="24" spans="1:3" ht="13.5" customHeight="1">
      <c r="A24" s="31" t="s">
        <v>708</v>
      </c>
      <c r="B24" s="9">
        <v>6</v>
      </c>
      <c r="C24" s="9"/>
    </row>
    <row r="25" spans="1:3" ht="13.5" customHeight="1">
      <c r="A25" s="309" t="s">
        <v>709</v>
      </c>
      <c r="B25" s="9">
        <v>7</v>
      </c>
      <c r="C25" s="136">
        <f>SUM(C22:C24)</f>
        <v>0</v>
      </c>
    </row>
    <row r="26" spans="1:3" ht="13.5" customHeight="1">
      <c r="A26" s="1"/>
      <c r="B26" s="1"/>
      <c r="C26" s="16"/>
    </row>
    <row r="27" spans="1:3" ht="13.5" customHeight="1">
      <c r="A27" s="1"/>
      <c r="B27" s="1"/>
      <c r="C27" s="16"/>
    </row>
    <row r="28" spans="1:3" ht="13.5" customHeight="1">
      <c r="A28" s="1"/>
      <c r="B28" s="1"/>
      <c r="C28" s="16"/>
    </row>
    <row r="29" ht="13.5" customHeight="1"/>
    <row r="30" ht="13.5" customHeight="1">
      <c r="A30" t="s">
        <v>735</v>
      </c>
    </row>
    <row r="31" ht="13.5" customHeight="1"/>
    <row r="32" spans="1:3" ht="13.5" customHeight="1">
      <c r="A32" s="530" t="s">
        <v>717</v>
      </c>
      <c r="B32" s="530"/>
      <c r="C32" s="530"/>
    </row>
    <row r="33" spans="1:3" ht="13.5" customHeight="1">
      <c r="A33" s="537" t="s">
        <v>719</v>
      </c>
      <c r="B33" s="537"/>
      <c r="C33" s="537"/>
    </row>
    <row r="34" ht="13.5" customHeight="1"/>
  </sheetData>
  <mergeCells count="5">
    <mergeCell ref="A32:C32"/>
    <mergeCell ref="A33:C3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33" sqref="A33"/>
    </sheetView>
  </sheetViews>
  <sheetFormatPr defaultColWidth="9.140625" defaultRowHeight="12.75"/>
  <cols>
    <col min="1" max="1" width="46.421875" style="0" customWidth="1"/>
    <col min="2" max="2" width="0" style="0" hidden="1" customWidth="1"/>
    <col min="3" max="3" width="16.140625" style="0" customWidth="1"/>
    <col min="4" max="4" width="16.00390625" style="0" customWidth="1"/>
    <col min="5" max="5" width="22.421875" style="0" customWidth="1"/>
    <col min="6" max="6" width="16.57421875" style="0" customWidth="1"/>
  </cols>
  <sheetData>
    <row r="2" spans="1:6" s="418" customFormat="1" ht="13.5" customHeight="1">
      <c r="A2" s="20" t="s">
        <v>56</v>
      </c>
      <c r="F2" s="419" t="s">
        <v>683</v>
      </c>
    </row>
    <row r="3" s="418" customFormat="1" ht="14.25"/>
    <row r="4" spans="1:6" s="418" customFormat="1" ht="14.25">
      <c r="A4" s="420" t="s">
        <v>38</v>
      </c>
      <c r="B4" s="420"/>
      <c r="C4" s="420"/>
      <c r="D4" s="420"/>
      <c r="E4" s="420"/>
      <c r="F4" s="420"/>
    </row>
    <row r="5" spans="1:6" s="418" customFormat="1" ht="15.75" customHeight="1">
      <c r="A5" s="420" t="s">
        <v>39</v>
      </c>
      <c r="B5" s="420"/>
      <c r="C5" s="420"/>
      <c r="D5" s="420"/>
      <c r="E5" s="420"/>
      <c r="F5" s="420"/>
    </row>
    <row r="6" spans="1:9" s="418" customFormat="1" ht="14.25">
      <c r="A6" s="546" t="s">
        <v>739</v>
      </c>
      <c r="B6" s="546"/>
      <c r="C6" s="546"/>
      <c r="D6" s="546"/>
      <c r="E6" s="546"/>
      <c r="F6" s="546"/>
      <c r="I6" s="421"/>
    </row>
    <row r="7" spans="1:9" s="418" customFormat="1" ht="13.5" customHeight="1">
      <c r="A7" s="422"/>
      <c r="B7" s="549" t="s">
        <v>96</v>
      </c>
      <c r="C7" s="549"/>
      <c r="D7" s="549"/>
      <c r="E7" s="353"/>
      <c r="F7" s="423"/>
      <c r="I7" s="421"/>
    </row>
    <row r="8" spans="1:6" s="418" customFormat="1" ht="14.25" customHeight="1">
      <c r="A8" s="424"/>
      <c r="B8" s="425"/>
      <c r="C8" s="426"/>
      <c r="D8" s="426"/>
      <c r="E8" s="426"/>
      <c r="F8" s="427" t="s">
        <v>665</v>
      </c>
    </row>
    <row r="9" spans="1:6" s="418" customFormat="1" ht="103.5" customHeight="1">
      <c r="A9" s="428" t="s">
        <v>720</v>
      </c>
      <c r="B9" s="429" t="s">
        <v>611</v>
      </c>
      <c r="C9" s="430" t="s">
        <v>40</v>
      </c>
      <c r="D9" s="430" t="s">
        <v>41</v>
      </c>
      <c r="E9" s="430" t="s">
        <v>42</v>
      </c>
      <c r="F9" s="430" t="s">
        <v>43</v>
      </c>
    </row>
    <row r="10" spans="1:6" s="418" customFormat="1" ht="15" customHeight="1">
      <c r="A10" s="430" t="s">
        <v>94</v>
      </c>
      <c r="B10" s="429" t="s">
        <v>95</v>
      </c>
      <c r="C10" s="430">
        <v>1</v>
      </c>
      <c r="D10" s="430">
        <v>2</v>
      </c>
      <c r="E10" s="430">
        <v>3</v>
      </c>
      <c r="F10" s="430">
        <v>4</v>
      </c>
    </row>
    <row r="11" spans="1:6" s="418" customFormat="1" ht="15" customHeight="1">
      <c r="A11" s="431" t="s">
        <v>44</v>
      </c>
      <c r="B11" s="432"/>
      <c r="C11" s="433"/>
      <c r="D11" s="433"/>
      <c r="E11" s="433"/>
      <c r="F11" s="433"/>
    </row>
    <row r="12" spans="1:6" s="418" customFormat="1" ht="15" customHeight="1">
      <c r="A12" s="434" t="s">
        <v>45</v>
      </c>
      <c r="B12" s="435"/>
      <c r="C12" s="433"/>
      <c r="D12" s="433"/>
      <c r="E12" s="433"/>
      <c r="F12" s="433"/>
    </row>
    <row r="13" spans="1:6" s="418" customFormat="1" ht="15" customHeight="1">
      <c r="A13" s="434" t="s">
        <v>46</v>
      </c>
      <c r="B13" s="436"/>
      <c r="C13" s="437"/>
      <c r="D13" s="437"/>
      <c r="E13" s="437"/>
      <c r="F13" s="438"/>
    </row>
    <row r="14" spans="1:6" s="418" customFormat="1" ht="15" customHeight="1">
      <c r="A14" s="434" t="s">
        <v>47</v>
      </c>
      <c r="B14" s="436"/>
      <c r="C14" s="437"/>
      <c r="D14" s="437"/>
      <c r="E14" s="437"/>
      <c r="F14" s="438"/>
    </row>
    <row r="15" spans="1:6" s="418" customFormat="1" ht="15" customHeight="1">
      <c r="A15" s="434" t="s">
        <v>48</v>
      </c>
      <c r="B15" s="436"/>
      <c r="C15" s="437"/>
      <c r="D15" s="437"/>
      <c r="E15" s="437"/>
      <c r="F15" s="438"/>
    </row>
    <row r="16" spans="1:6" s="418" customFormat="1" ht="15" customHeight="1">
      <c r="A16" s="431" t="s">
        <v>49</v>
      </c>
      <c r="B16" s="439" t="s">
        <v>50</v>
      </c>
      <c r="C16" s="437">
        <v>0</v>
      </c>
      <c r="D16" s="437">
        <v>0</v>
      </c>
      <c r="E16" s="437"/>
      <c r="F16" s="438"/>
    </row>
    <row r="17" spans="1:6" s="418" customFormat="1" ht="15" customHeight="1">
      <c r="A17" s="431" t="s">
        <v>51</v>
      </c>
      <c r="B17" s="439"/>
      <c r="C17" s="437"/>
      <c r="D17" s="437"/>
      <c r="E17" s="437"/>
      <c r="F17" s="438"/>
    </row>
    <row r="18" spans="1:6" s="418" customFormat="1" ht="15" customHeight="1">
      <c r="A18" s="434" t="s">
        <v>45</v>
      </c>
      <c r="B18" s="436"/>
      <c r="C18" s="440"/>
      <c r="D18" s="440"/>
      <c r="E18" s="440"/>
      <c r="F18" s="441"/>
    </row>
    <row r="19" spans="1:6" s="418" customFormat="1" ht="15" customHeight="1">
      <c r="A19" s="434" t="s">
        <v>54</v>
      </c>
      <c r="B19" s="436"/>
      <c r="C19" s="440">
        <v>8</v>
      </c>
      <c r="D19" s="440">
        <v>50</v>
      </c>
      <c r="E19" s="440"/>
      <c r="F19" s="441"/>
    </row>
    <row r="20" spans="1:6" s="418" customFormat="1" ht="15" customHeight="1">
      <c r="A20" s="434" t="s">
        <v>721</v>
      </c>
      <c r="B20" s="436"/>
      <c r="C20" s="440">
        <v>5</v>
      </c>
      <c r="D20" s="440">
        <v>51</v>
      </c>
      <c r="E20" s="440"/>
      <c r="F20" s="441"/>
    </row>
    <row r="21" spans="1:6" s="418" customFormat="1" ht="15" customHeight="1">
      <c r="A21" s="434" t="s">
        <v>46</v>
      </c>
      <c r="B21" s="436"/>
      <c r="C21" s="437"/>
      <c r="D21" s="437"/>
      <c r="E21" s="437"/>
      <c r="F21" s="438"/>
    </row>
    <row r="22" spans="1:6" s="418" customFormat="1" ht="15" customHeight="1">
      <c r="A22" s="434" t="s">
        <v>47</v>
      </c>
      <c r="B22" s="436"/>
      <c r="C22" s="437"/>
      <c r="D22" s="437"/>
      <c r="E22" s="437"/>
      <c r="F22" s="438"/>
    </row>
    <row r="23" spans="1:6" s="418" customFormat="1" ht="15" customHeight="1">
      <c r="A23" s="434" t="s">
        <v>48</v>
      </c>
      <c r="B23" s="436"/>
      <c r="C23" s="437"/>
      <c r="D23" s="437"/>
      <c r="E23" s="437"/>
      <c r="F23" s="438"/>
    </row>
    <row r="24" spans="1:6" s="418" customFormat="1" ht="15" customHeight="1">
      <c r="A24" s="431" t="s">
        <v>52</v>
      </c>
      <c r="B24" s="439" t="s">
        <v>53</v>
      </c>
      <c r="C24" s="437">
        <v>13</v>
      </c>
      <c r="D24" s="437"/>
      <c r="E24" s="437"/>
      <c r="F24" s="438"/>
    </row>
    <row r="25" spans="1:6" s="418" customFormat="1" ht="15" customHeight="1">
      <c r="A25" s="442"/>
      <c r="B25" s="443"/>
      <c r="C25" s="444"/>
      <c r="D25" s="444"/>
      <c r="E25" s="444"/>
      <c r="F25" s="445"/>
    </row>
    <row r="26" spans="1:6" s="418" customFormat="1" ht="15">
      <c r="A26" s="449" t="s">
        <v>740</v>
      </c>
      <c r="B26" s="447"/>
      <c r="C26" s="550"/>
      <c r="D26" s="550"/>
      <c r="E26" s="550"/>
      <c r="F26" s="550"/>
    </row>
    <row r="27" spans="1:6" s="418" customFormat="1" ht="14.25">
      <c r="A27" s="446"/>
      <c r="B27" s="447"/>
      <c r="C27" s="448"/>
      <c r="D27" s="448"/>
      <c r="E27" s="448"/>
      <c r="F27" s="448"/>
    </row>
    <row r="28" spans="1:6" s="418" customFormat="1" ht="15">
      <c r="A28" s="547" t="s">
        <v>681</v>
      </c>
      <c r="B28" s="547"/>
      <c r="C28" s="547"/>
      <c r="D28" s="547"/>
      <c r="E28" s="547"/>
      <c r="F28" s="547"/>
    </row>
    <row r="29" spans="1:6" s="418" customFormat="1" ht="14.25">
      <c r="A29" s="548" t="s">
        <v>682</v>
      </c>
      <c r="B29" s="548"/>
      <c r="C29" s="548"/>
      <c r="D29" s="548"/>
      <c r="E29" s="548"/>
      <c r="F29" s="548"/>
    </row>
    <row r="32" spans="1:6" ht="12.75">
      <c r="A32" s="537"/>
      <c r="B32" s="537"/>
      <c r="C32" s="537"/>
      <c r="D32" s="537"/>
      <c r="E32" s="537"/>
      <c r="F32" s="537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0.63" bottom="0.62" header="0.18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D38" sqref="D38"/>
    </sheetView>
  </sheetViews>
  <sheetFormatPr defaultColWidth="9.140625" defaultRowHeight="12.75"/>
  <cols>
    <col min="1" max="1" width="41.57421875" style="0" customWidth="1"/>
    <col min="2" max="2" width="0" style="0" hidden="1" customWidth="1"/>
    <col min="3" max="3" width="11.57421875" style="0" customWidth="1"/>
    <col min="4" max="4" width="9.57421875" style="0" customWidth="1"/>
    <col min="5" max="5" width="10.7109375" style="0" customWidth="1"/>
    <col min="6" max="6" width="9.421875" style="0" customWidth="1"/>
    <col min="7" max="8" width="11.57421875" style="0" customWidth="1"/>
    <col min="9" max="9" width="19.00390625" style="0" customWidth="1"/>
  </cols>
  <sheetData>
    <row r="2" spans="1:10" ht="15" customHeight="1">
      <c r="A2" s="521" t="s">
        <v>55</v>
      </c>
      <c r="B2" s="521"/>
      <c r="C2" s="450"/>
      <c r="D2" s="451"/>
      <c r="E2" s="451"/>
      <c r="F2" s="451"/>
      <c r="G2" s="451"/>
      <c r="H2" s="451"/>
      <c r="I2" s="451" t="s">
        <v>686</v>
      </c>
      <c r="J2" s="452"/>
    </row>
    <row r="3" spans="1:10" ht="15" customHeight="1">
      <c r="A3" s="522" t="s">
        <v>3</v>
      </c>
      <c r="B3" s="522"/>
      <c r="C3" s="522"/>
      <c r="D3" s="522"/>
      <c r="E3" s="522"/>
      <c r="F3" s="522"/>
      <c r="G3" s="522"/>
      <c r="H3" s="522"/>
      <c r="I3" s="522"/>
      <c r="J3" s="452"/>
    </row>
    <row r="4" spans="1:10" ht="15" customHeight="1">
      <c r="A4" s="522" t="s">
        <v>722</v>
      </c>
      <c r="B4" s="522"/>
      <c r="C4" s="522"/>
      <c r="D4" s="522"/>
      <c r="E4" s="522"/>
      <c r="F4" s="522"/>
      <c r="G4" s="522"/>
      <c r="H4" s="522"/>
      <c r="I4" s="522"/>
      <c r="J4" s="452"/>
    </row>
    <row r="5" spans="1:11" ht="15" customHeight="1">
      <c r="A5" s="520" t="s">
        <v>741</v>
      </c>
      <c r="B5" s="520"/>
      <c r="C5" s="520"/>
      <c r="D5" s="520"/>
      <c r="E5" s="520"/>
      <c r="F5" s="520"/>
      <c r="G5" s="520"/>
      <c r="H5" s="520"/>
      <c r="I5" s="520"/>
      <c r="J5" s="520"/>
      <c r="K5" s="356"/>
    </row>
    <row r="6" spans="1:10" ht="15" customHeight="1">
      <c r="A6" s="454"/>
      <c r="B6" s="455"/>
      <c r="C6" s="456"/>
      <c r="D6" s="456"/>
      <c r="E6" s="456"/>
      <c r="F6" s="456"/>
      <c r="G6" s="456"/>
      <c r="H6" s="456"/>
      <c r="I6" s="454" t="s">
        <v>4</v>
      </c>
      <c r="J6" s="452"/>
    </row>
    <row r="7" spans="1:10" ht="18" customHeight="1">
      <c r="A7" s="457"/>
      <c r="B7" s="458"/>
      <c r="C7" s="459" t="s">
        <v>5</v>
      </c>
      <c r="D7" s="460"/>
      <c r="E7" s="461"/>
      <c r="F7" s="462" t="s">
        <v>6</v>
      </c>
      <c r="G7" s="462"/>
      <c r="H7" s="462"/>
      <c r="I7" s="462"/>
      <c r="J7" s="452"/>
    </row>
    <row r="8" spans="1:10" ht="27" customHeight="1">
      <c r="A8" s="463" t="s">
        <v>200</v>
      </c>
      <c r="B8" s="464" t="s">
        <v>611</v>
      </c>
      <c r="C8" s="465" t="s">
        <v>7</v>
      </c>
      <c r="D8" s="465" t="s">
        <v>8</v>
      </c>
      <c r="E8" s="465" t="s">
        <v>9</v>
      </c>
      <c r="F8" s="461" t="s">
        <v>10</v>
      </c>
      <c r="G8" s="466" t="s">
        <v>11</v>
      </c>
      <c r="H8" s="466"/>
      <c r="I8" s="466" t="s">
        <v>12</v>
      </c>
      <c r="J8" s="452"/>
    </row>
    <row r="9" spans="1:10" ht="15.75" customHeight="1">
      <c r="A9" s="467"/>
      <c r="B9" s="468"/>
      <c r="C9" s="469"/>
      <c r="D9" s="469"/>
      <c r="E9" s="469"/>
      <c r="F9" s="461"/>
      <c r="G9" s="470" t="s">
        <v>177</v>
      </c>
      <c r="H9" s="470" t="s">
        <v>178</v>
      </c>
      <c r="I9" s="466"/>
      <c r="J9" s="452"/>
    </row>
    <row r="10" spans="1:10" ht="15" customHeight="1">
      <c r="A10" s="471" t="s">
        <v>94</v>
      </c>
      <c r="B10" s="472" t="s">
        <v>95</v>
      </c>
      <c r="C10" s="471">
        <v>1</v>
      </c>
      <c r="D10" s="471">
        <v>2</v>
      </c>
      <c r="E10" s="471">
        <v>3</v>
      </c>
      <c r="F10" s="473">
        <v>4</v>
      </c>
      <c r="G10" s="473">
        <v>5</v>
      </c>
      <c r="H10" s="473">
        <v>6</v>
      </c>
      <c r="I10" s="473">
        <v>7</v>
      </c>
      <c r="J10" s="452"/>
    </row>
    <row r="11" spans="1:10" ht="15" customHeight="1">
      <c r="A11" s="474" t="s">
        <v>13</v>
      </c>
      <c r="B11" s="475"/>
      <c r="C11" s="473"/>
      <c r="D11" s="473"/>
      <c r="E11" s="473"/>
      <c r="F11" s="473"/>
      <c r="G11" s="473"/>
      <c r="H11" s="473"/>
      <c r="I11" s="473"/>
      <c r="J11" s="452"/>
    </row>
    <row r="12" spans="1:10" ht="15" customHeight="1">
      <c r="A12" s="476" t="s">
        <v>14</v>
      </c>
      <c r="B12" s="477" t="s">
        <v>15</v>
      </c>
      <c r="C12" s="478"/>
      <c r="D12" s="479"/>
      <c r="E12" s="479"/>
      <c r="F12" s="479"/>
      <c r="G12" s="479"/>
      <c r="H12" s="479"/>
      <c r="I12" s="480">
        <v>0</v>
      </c>
      <c r="J12" s="452"/>
    </row>
    <row r="13" spans="1:10" ht="15" customHeight="1">
      <c r="A13" s="476" t="s">
        <v>16</v>
      </c>
      <c r="B13" s="477" t="s">
        <v>17</v>
      </c>
      <c r="C13" s="479"/>
      <c r="D13" s="479"/>
      <c r="E13" s="479"/>
      <c r="F13" s="479"/>
      <c r="G13" s="479"/>
      <c r="H13" s="479"/>
      <c r="I13" s="480">
        <v>0</v>
      </c>
      <c r="J13" s="452"/>
    </row>
    <row r="14" spans="1:10" ht="15" customHeight="1">
      <c r="A14" s="476" t="s">
        <v>2</v>
      </c>
      <c r="B14" s="477" t="s">
        <v>18</v>
      </c>
      <c r="C14" s="479"/>
      <c r="D14" s="479"/>
      <c r="E14" s="479"/>
      <c r="F14" s="479"/>
      <c r="G14" s="479"/>
      <c r="H14" s="479"/>
      <c r="I14" s="480">
        <v>0</v>
      </c>
      <c r="J14" s="452"/>
    </row>
    <row r="15" spans="1:10" ht="15" customHeight="1">
      <c r="A15" s="476" t="s">
        <v>19</v>
      </c>
      <c r="B15" s="477" t="s">
        <v>20</v>
      </c>
      <c r="C15" s="479"/>
      <c r="D15" s="479"/>
      <c r="E15" s="479"/>
      <c r="F15" s="479"/>
      <c r="G15" s="479"/>
      <c r="H15" s="479"/>
      <c r="I15" s="480">
        <v>0</v>
      </c>
      <c r="J15" s="452"/>
    </row>
    <row r="16" spans="1:10" ht="15" customHeight="1">
      <c r="A16" s="476" t="s">
        <v>612</v>
      </c>
      <c r="B16" s="477" t="s">
        <v>21</v>
      </c>
      <c r="C16" s="479"/>
      <c r="D16" s="479"/>
      <c r="E16" s="479"/>
      <c r="F16" s="479"/>
      <c r="G16" s="479"/>
      <c r="H16" s="479"/>
      <c r="I16" s="480">
        <v>0</v>
      </c>
      <c r="J16" s="452"/>
    </row>
    <row r="17" spans="1:10" ht="15" customHeight="1">
      <c r="A17" s="481" t="s">
        <v>0</v>
      </c>
      <c r="B17" s="482" t="s">
        <v>22</v>
      </c>
      <c r="C17" s="483">
        <v>0</v>
      </c>
      <c r="D17" s="483">
        <v>0</v>
      </c>
      <c r="E17" s="483">
        <v>0</v>
      </c>
      <c r="F17" s="483">
        <v>0</v>
      </c>
      <c r="G17" s="483">
        <v>0</v>
      </c>
      <c r="H17" s="483">
        <v>0</v>
      </c>
      <c r="I17" s="480">
        <v>0</v>
      </c>
      <c r="J17" s="484"/>
    </row>
    <row r="18" spans="1:10" ht="15" customHeight="1">
      <c r="A18" s="474" t="s">
        <v>23</v>
      </c>
      <c r="B18" s="485"/>
      <c r="C18" s="486"/>
      <c r="D18" s="486"/>
      <c r="E18" s="486"/>
      <c r="F18" s="486"/>
      <c r="G18" s="486"/>
      <c r="H18" s="486"/>
      <c r="I18" s="480"/>
      <c r="J18" s="484"/>
    </row>
    <row r="19" spans="1:10" ht="15" customHeight="1">
      <c r="A19" s="476" t="s">
        <v>14</v>
      </c>
      <c r="B19" s="477" t="s">
        <v>24</v>
      </c>
      <c r="C19" s="479"/>
      <c r="D19" s="479"/>
      <c r="E19" s="479"/>
      <c r="F19" s="479"/>
      <c r="G19" s="479"/>
      <c r="H19" s="479"/>
      <c r="I19" s="480">
        <v>0</v>
      </c>
      <c r="J19" s="487"/>
    </row>
    <row r="20" spans="1:10" ht="15" customHeight="1">
      <c r="A20" s="476" t="s">
        <v>25</v>
      </c>
      <c r="B20" s="477" t="s">
        <v>26</v>
      </c>
      <c r="C20" s="479"/>
      <c r="D20" s="479"/>
      <c r="E20" s="479"/>
      <c r="F20" s="479"/>
      <c r="G20" s="479"/>
      <c r="H20" s="479"/>
      <c r="I20" s="480">
        <v>0</v>
      </c>
      <c r="J20" s="487"/>
    </row>
    <row r="21" spans="1:10" ht="15" customHeight="1">
      <c r="A21" s="476" t="s">
        <v>27</v>
      </c>
      <c r="B21" s="477" t="s">
        <v>28</v>
      </c>
      <c r="C21" s="479"/>
      <c r="D21" s="479"/>
      <c r="E21" s="479"/>
      <c r="F21" s="479"/>
      <c r="G21" s="479"/>
      <c r="H21" s="479"/>
      <c r="I21" s="480">
        <v>0</v>
      </c>
      <c r="J21" s="487"/>
    </row>
    <row r="22" spans="1:10" ht="15" customHeight="1">
      <c r="A22" s="476" t="s">
        <v>29</v>
      </c>
      <c r="B22" s="477" t="s">
        <v>30</v>
      </c>
      <c r="C22" s="479"/>
      <c r="D22" s="479"/>
      <c r="E22" s="479"/>
      <c r="F22" s="488"/>
      <c r="G22" s="479"/>
      <c r="H22" s="479"/>
      <c r="I22" s="480">
        <v>0</v>
      </c>
      <c r="J22" s="487"/>
    </row>
    <row r="23" spans="1:10" ht="15" customHeight="1">
      <c r="A23" s="476" t="s">
        <v>31</v>
      </c>
      <c r="B23" s="477" t="s">
        <v>32</v>
      </c>
      <c r="C23" s="479"/>
      <c r="D23" s="479"/>
      <c r="E23" s="479"/>
      <c r="F23" s="479"/>
      <c r="G23" s="479"/>
      <c r="H23" s="479"/>
      <c r="I23" s="480">
        <v>0</v>
      </c>
      <c r="J23" s="487"/>
    </row>
    <row r="24" spans="1:10" ht="15" customHeight="1">
      <c r="A24" s="476" t="s">
        <v>33</v>
      </c>
      <c r="B24" s="477" t="s">
        <v>34</v>
      </c>
      <c r="C24" s="479"/>
      <c r="D24" s="479"/>
      <c r="E24" s="479"/>
      <c r="F24" s="479"/>
      <c r="G24" s="479"/>
      <c r="H24" s="479"/>
      <c r="I24" s="480">
        <v>0</v>
      </c>
      <c r="J24" s="487"/>
    </row>
    <row r="25" spans="1:10" ht="15" customHeight="1">
      <c r="A25" s="489" t="s">
        <v>35</v>
      </c>
      <c r="B25" s="490" t="s">
        <v>36</v>
      </c>
      <c r="C25" s="479"/>
      <c r="D25" s="479"/>
      <c r="E25" s="479"/>
      <c r="F25" s="479"/>
      <c r="G25" s="479"/>
      <c r="H25" s="479"/>
      <c r="I25" s="480">
        <v>0</v>
      </c>
      <c r="J25" s="487"/>
    </row>
    <row r="26" spans="1:10" ht="15" customHeight="1">
      <c r="A26" s="481" t="s">
        <v>1</v>
      </c>
      <c r="B26" s="482" t="s">
        <v>37</v>
      </c>
      <c r="C26" s="483">
        <v>0</v>
      </c>
      <c r="D26" s="483">
        <v>0</v>
      </c>
      <c r="E26" s="483">
        <v>0</v>
      </c>
      <c r="F26" s="483">
        <v>0</v>
      </c>
      <c r="G26" s="483">
        <v>0</v>
      </c>
      <c r="H26" s="483">
        <v>0</v>
      </c>
      <c r="I26" s="480">
        <v>0</v>
      </c>
      <c r="J26" s="487"/>
    </row>
    <row r="27" spans="1:10" ht="15" customHeight="1">
      <c r="A27" s="491"/>
      <c r="B27" s="492"/>
      <c r="C27" s="493"/>
      <c r="D27" s="494"/>
      <c r="E27" s="494"/>
      <c r="F27" s="494"/>
      <c r="G27" s="494"/>
      <c r="H27" s="494"/>
      <c r="I27" s="494"/>
      <c r="J27" s="487"/>
    </row>
    <row r="28" spans="1:10" ht="15" customHeight="1">
      <c r="A28" s="495" t="s">
        <v>742</v>
      </c>
      <c r="B28" s="496"/>
      <c r="C28" s="496"/>
      <c r="D28" s="497"/>
      <c r="E28" s="497"/>
      <c r="F28" s="497"/>
      <c r="G28" s="497"/>
      <c r="H28" s="497"/>
      <c r="I28" s="497"/>
      <c r="J28" s="484"/>
    </row>
    <row r="29" spans="1:10" ht="15" customHeight="1">
      <c r="A29" s="451"/>
      <c r="B29" s="498"/>
      <c r="C29" s="451"/>
      <c r="D29" s="499"/>
      <c r="E29" s="499"/>
      <c r="F29" s="499"/>
      <c r="G29" s="499"/>
      <c r="H29" s="499"/>
      <c r="I29" s="499"/>
      <c r="J29" s="484"/>
    </row>
    <row r="30" spans="1:10" ht="15" customHeight="1">
      <c r="A30" s="500"/>
      <c r="B30" s="517" t="s">
        <v>687</v>
      </c>
      <c r="C30" s="517"/>
      <c r="D30" s="517"/>
      <c r="E30" s="519" t="s">
        <v>688</v>
      </c>
      <c r="F30" s="519"/>
      <c r="G30" s="519"/>
      <c r="H30" s="453"/>
      <c r="I30" s="518"/>
      <c r="J30" s="518"/>
    </row>
    <row r="31" spans="1:10" ht="15" customHeight="1">
      <c r="A31" s="501"/>
      <c r="B31" s="501"/>
      <c r="C31" s="516" t="s">
        <v>447</v>
      </c>
      <c r="D31" s="516"/>
      <c r="E31" s="501"/>
      <c r="F31" s="501" t="s">
        <v>689</v>
      </c>
      <c r="G31" s="501"/>
      <c r="H31" s="501"/>
      <c r="I31" s="501"/>
      <c r="J31" s="501"/>
    </row>
  </sheetData>
  <mergeCells count="8">
    <mergeCell ref="A5:J5"/>
    <mergeCell ref="A2:B2"/>
    <mergeCell ref="A4:I4"/>
    <mergeCell ref="A3:I3"/>
    <mergeCell ref="C31:D31"/>
    <mergeCell ref="B30:D30"/>
    <mergeCell ref="I30:J30"/>
    <mergeCell ref="E30:G30"/>
  </mergeCells>
  <printOptions/>
  <pageMargins left="0.79" right="0.2" top="0.68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9">
      <selection activeCell="I17" sqref="I17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</cols>
  <sheetData>
    <row r="1" spans="1:6" ht="12.75">
      <c r="A1" s="168" t="s">
        <v>58</v>
      </c>
      <c r="E1" s="537" t="s">
        <v>723</v>
      </c>
      <c r="F1" s="537"/>
    </row>
    <row r="2" ht="12.75">
      <c r="A2" s="168"/>
    </row>
    <row r="3" spans="1:5" ht="12.75">
      <c r="A3" s="536" t="s">
        <v>652</v>
      </c>
      <c r="B3" s="536"/>
      <c r="C3" s="536"/>
      <c r="D3" s="44"/>
      <c r="E3" s="44"/>
    </row>
    <row r="4" spans="1:5" ht="12.75">
      <c r="A4" s="44" t="s">
        <v>803</v>
      </c>
      <c r="B4" s="44"/>
      <c r="C4" s="44"/>
      <c r="D4" s="44"/>
      <c r="E4" s="44"/>
    </row>
    <row r="5" ht="12.75">
      <c r="F5" s="99" t="s">
        <v>665</v>
      </c>
    </row>
    <row r="6" spans="1:6" ht="12.75">
      <c r="A6" s="80"/>
      <c r="B6" s="65"/>
      <c r="C6" s="63" t="s">
        <v>593</v>
      </c>
      <c r="D6" s="372"/>
      <c r="E6" s="170" t="s">
        <v>594</v>
      </c>
      <c r="F6" s="343"/>
    </row>
    <row r="7" spans="1:6" ht="12.75">
      <c r="A7" s="83"/>
      <c r="B7" s="59"/>
      <c r="C7" s="62" t="s">
        <v>101</v>
      </c>
      <c r="D7" s="61" t="s">
        <v>595</v>
      </c>
      <c r="E7" s="61" t="s">
        <v>101</v>
      </c>
      <c r="F7" s="60" t="s">
        <v>595</v>
      </c>
    </row>
    <row r="8" spans="1:6" ht="12.75">
      <c r="A8" s="61" t="s">
        <v>480</v>
      </c>
      <c r="B8" s="60" t="s">
        <v>103</v>
      </c>
      <c r="C8" s="60" t="s">
        <v>104</v>
      </c>
      <c r="D8" s="61" t="s">
        <v>596</v>
      </c>
      <c r="E8" s="61" t="s">
        <v>104</v>
      </c>
      <c r="F8" s="60" t="s">
        <v>596</v>
      </c>
    </row>
    <row r="9" spans="1:6" ht="12.75">
      <c r="A9" s="87"/>
      <c r="B9" s="88"/>
      <c r="C9" s="89" t="s">
        <v>106</v>
      </c>
      <c r="D9" s="130" t="s">
        <v>110</v>
      </c>
      <c r="E9" s="130" t="s">
        <v>106</v>
      </c>
      <c r="F9" s="89" t="s">
        <v>110</v>
      </c>
    </row>
    <row r="10" spans="1:6" ht="13.5" customHeight="1">
      <c r="A10" s="89" t="s">
        <v>325</v>
      </c>
      <c r="B10" s="130" t="s">
        <v>95</v>
      </c>
      <c r="C10" s="89">
        <v>1</v>
      </c>
      <c r="D10" s="89">
        <v>3</v>
      </c>
      <c r="E10" s="89">
        <v>4</v>
      </c>
      <c r="F10" s="89">
        <v>6</v>
      </c>
    </row>
    <row r="11" spans="1:6" ht="12" customHeight="1">
      <c r="A11" s="87" t="s">
        <v>111</v>
      </c>
      <c r="B11" s="89">
        <v>40</v>
      </c>
      <c r="C11" s="388">
        <v>573</v>
      </c>
      <c r="D11" s="388">
        <v>58</v>
      </c>
      <c r="E11" s="389">
        <v>218</v>
      </c>
      <c r="F11" s="390">
        <v>22</v>
      </c>
    </row>
    <row r="12" spans="1:6" ht="12" customHeight="1">
      <c r="A12" s="81" t="s">
        <v>112</v>
      </c>
      <c r="B12" s="91"/>
      <c r="C12" s="307"/>
      <c r="D12" s="307"/>
      <c r="E12" s="391"/>
      <c r="F12" s="307"/>
    </row>
    <row r="13" spans="1:6" ht="11.25" customHeight="1">
      <c r="A13" s="83" t="s">
        <v>113</v>
      </c>
      <c r="B13" s="60"/>
      <c r="C13" s="388"/>
      <c r="D13" s="388"/>
      <c r="E13" s="392"/>
      <c r="F13" s="388"/>
    </row>
    <row r="14" spans="1:6" ht="10.5" customHeight="1">
      <c r="A14" s="87" t="s">
        <v>597</v>
      </c>
      <c r="B14" s="89">
        <v>41</v>
      </c>
      <c r="C14" s="390">
        <v>7</v>
      </c>
      <c r="D14" s="390">
        <v>1</v>
      </c>
      <c r="E14" s="389"/>
      <c r="F14" s="390"/>
    </row>
    <row r="15" spans="1:6" ht="12" customHeight="1">
      <c r="A15" s="81" t="s">
        <v>619</v>
      </c>
      <c r="B15" s="91">
        <v>42</v>
      </c>
      <c r="C15" s="307"/>
      <c r="D15" s="307"/>
      <c r="E15" s="391">
        <v>218</v>
      </c>
      <c r="F15" s="307">
        <v>22</v>
      </c>
    </row>
    <row r="16" spans="1:6" ht="12" customHeight="1">
      <c r="A16" s="87" t="s">
        <v>700</v>
      </c>
      <c r="B16" s="89">
        <v>44</v>
      </c>
      <c r="C16" s="390">
        <v>47</v>
      </c>
      <c r="D16" s="390">
        <v>5</v>
      </c>
      <c r="E16" s="389"/>
      <c r="F16" s="390"/>
    </row>
    <row r="17" spans="1:6" ht="12" customHeight="1">
      <c r="A17" s="87" t="s">
        <v>649</v>
      </c>
      <c r="B17" s="89">
        <v>45</v>
      </c>
      <c r="C17" s="390">
        <v>449</v>
      </c>
      <c r="D17" s="390">
        <v>45</v>
      </c>
      <c r="E17" s="389"/>
      <c r="F17" s="390"/>
    </row>
    <row r="18" spans="1:6" ht="12" customHeight="1" thickBot="1">
      <c r="A18" s="83" t="s">
        <v>650</v>
      </c>
      <c r="B18" s="60">
        <v>46</v>
      </c>
      <c r="C18" s="388">
        <v>70</v>
      </c>
      <c r="D18" s="388">
        <v>7</v>
      </c>
      <c r="E18" s="392"/>
      <c r="F18" s="388"/>
    </row>
    <row r="19" spans="1:6" ht="13.5" customHeight="1" thickBot="1">
      <c r="A19" s="509" t="s">
        <v>120</v>
      </c>
      <c r="B19" s="397">
        <v>47</v>
      </c>
      <c r="C19" s="398">
        <f>SUM(C14:C18)</f>
        <v>573</v>
      </c>
      <c r="D19" s="398">
        <v>58</v>
      </c>
      <c r="E19" s="399"/>
      <c r="F19" s="398"/>
    </row>
    <row r="20" spans="1:6" ht="13.5" customHeight="1" thickBot="1">
      <c r="A20" s="510" t="s">
        <v>121</v>
      </c>
      <c r="B20" s="395">
        <v>48</v>
      </c>
      <c r="C20" s="273"/>
      <c r="D20" s="273"/>
      <c r="E20" s="396">
        <v>218</v>
      </c>
      <c r="F20" s="396">
        <v>22</v>
      </c>
    </row>
    <row r="21" spans="1:6" ht="12" customHeight="1">
      <c r="A21" s="87" t="s">
        <v>122</v>
      </c>
      <c r="B21" s="89">
        <v>49</v>
      </c>
      <c r="C21" s="390">
        <v>157</v>
      </c>
      <c r="D21" s="390">
        <v>16</v>
      </c>
      <c r="E21" s="389">
        <v>119</v>
      </c>
      <c r="F21" s="390">
        <v>12</v>
      </c>
    </row>
    <row r="22" spans="1:6" ht="12" customHeight="1">
      <c r="A22" s="81" t="s">
        <v>112</v>
      </c>
      <c r="B22" s="91"/>
      <c r="C22" s="307"/>
      <c r="D22" s="307"/>
      <c r="E22" s="391"/>
      <c r="F22" s="307"/>
    </row>
    <row r="23" spans="1:6" ht="11.25" customHeight="1">
      <c r="A23" s="65" t="s">
        <v>113</v>
      </c>
      <c r="B23" s="60"/>
      <c r="C23" s="388"/>
      <c r="D23" s="388"/>
      <c r="E23" s="392"/>
      <c r="F23" s="388"/>
    </row>
    <row r="24" spans="1:6" ht="10.5" customHeight="1">
      <c r="A24" s="88" t="s">
        <v>597</v>
      </c>
      <c r="B24" s="60">
        <v>50</v>
      </c>
      <c r="C24" s="388">
        <v>117</v>
      </c>
      <c r="D24" s="388">
        <v>12</v>
      </c>
      <c r="E24" s="392">
        <v>119</v>
      </c>
      <c r="F24" s="388">
        <v>12</v>
      </c>
    </row>
    <row r="25" spans="1:6" ht="12" customHeight="1">
      <c r="A25" s="81" t="s">
        <v>619</v>
      </c>
      <c r="B25" s="91">
        <v>51</v>
      </c>
      <c r="C25" s="307">
        <v>1</v>
      </c>
      <c r="D25" s="307"/>
      <c r="E25" s="391"/>
      <c r="F25" s="307"/>
    </row>
    <row r="26" spans="1:6" ht="12" customHeight="1">
      <c r="A26" s="87" t="s">
        <v>700</v>
      </c>
      <c r="B26" s="62">
        <v>53</v>
      </c>
      <c r="C26" s="393">
        <v>1</v>
      </c>
      <c r="D26" s="393"/>
      <c r="E26" s="394"/>
      <c r="F26" s="393"/>
    </row>
    <row r="27" spans="1:6" ht="12" customHeight="1">
      <c r="A27" s="81" t="s">
        <v>649</v>
      </c>
      <c r="B27" s="91">
        <v>54</v>
      </c>
      <c r="C27" s="307"/>
      <c r="D27" s="307"/>
      <c r="E27" s="391"/>
      <c r="F27" s="307"/>
    </row>
    <row r="28" spans="1:6" ht="12" customHeight="1">
      <c r="A28" s="81" t="s">
        <v>651</v>
      </c>
      <c r="B28" s="91">
        <v>55</v>
      </c>
      <c r="C28" s="307">
        <v>31</v>
      </c>
      <c r="D28" s="307">
        <v>3</v>
      </c>
      <c r="E28" s="391"/>
      <c r="F28" s="307"/>
    </row>
    <row r="29" spans="1:6" ht="12" customHeight="1" thickBot="1">
      <c r="A29" s="511" t="s">
        <v>805</v>
      </c>
      <c r="B29" s="60"/>
      <c r="C29" s="388">
        <v>7</v>
      </c>
      <c r="D29" s="388">
        <v>1</v>
      </c>
      <c r="E29" s="392"/>
      <c r="F29" s="388"/>
    </row>
    <row r="30" spans="1:6" ht="14.25" customHeight="1" thickBot="1">
      <c r="A30" s="509" t="s">
        <v>120</v>
      </c>
      <c r="B30" s="397">
        <v>56</v>
      </c>
      <c r="C30" s="398">
        <f>SUM(C24:C29)</f>
        <v>157</v>
      </c>
      <c r="D30" s="398">
        <f>SUM(D24:D29)</f>
        <v>16</v>
      </c>
      <c r="E30" s="399"/>
      <c r="F30" s="398"/>
    </row>
    <row r="31" spans="1:6" ht="14.25" customHeight="1" thickBot="1">
      <c r="A31" s="509" t="s">
        <v>121</v>
      </c>
      <c r="B31" s="397">
        <v>57</v>
      </c>
      <c r="C31" s="398"/>
      <c r="D31" s="398"/>
      <c r="E31" s="399">
        <v>119</v>
      </c>
      <c r="F31" s="398">
        <v>12</v>
      </c>
    </row>
    <row r="32" spans="1:6" ht="12" customHeight="1">
      <c r="A32" s="87" t="s">
        <v>123</v>
      </c>
      <c r="B32" s="89">
        <v>58</v>
      </c>
      <c r="C32" s="390"/>
      <c r="D32" s="390"/>
      <c r="E32" s="389">
        <v>209</v>
      </c>
      <c r="F32" s="390">
        <v>21</v>
      </c>
    </row>
    <row r="33" spans="1:6" ht="12" customHeight="1">
      <c r="A33" s="87" t="s">
        <v>112</v>
      </c>
      <c r="B33" s="89"/>
      <c r="C33" s="390"/>
      <c r="D33" s="390"/>
      <c r="E33" s="389"/>
      <c r="F33" s="390"/>
    </row>
    <row r="34" spans="1:6" ht="11.25" customHeight="1">
      <c r="A34" s="80" t="s">
        <v>113</v>
      </c>
      <c r="B34" s="62"/>
      <c r="C34" s="393"/>
      <c r="D34" s="393"/>
      <c r="E34" s="394"/>
      <c r="F34" s="393"/>
    </row>
    <row r="35" spans="1:6" ht="10.5" customHeight="1">
      <c r="A35" s="87" t="s">
        <v>597</v>
      </c>
      <c r="B35" s="89">
        <v>59</v>
      </c>
      <c r="C35" s="390"/>
      <c r="D35" s="390"/>
      <c r="E35" s="389"/>
      <c r="F35" s="390"/>
    </row>
    <row r="36" spans="1:6" ht="12" customHeight="1">
      <c r="A36" s="81" t="s">
        <v>619</v>
      </c>
      <c r="B36" s="91">
        <v>60</v>
      </c>
      <c r="C36" s="307"/>
      <c r="D36" s="307"/>
      <c r="E36" s="391"/>
      <c r="F36" s="307"/>
    </row>
    <row r="37" spans="1:6" ht="12" customHeight="1">
      <c r="A37" s="87" t="s">
        <v>700</v>
      </c>
      <c r="B37" s="89">
        <v>62</v>
      </c>
      <c r="C37" s="390"/>
      <c r="D37" s="390"/>
      <c r="E37" s="389">
        <v>9</v>
      </c>
      <c r="F37" s="390">
        <v>1</v>
      </c>
    </row>
    <row r="38" spans="1:6" ht="12" customHeight="1">
      <c r="A38" s="81" t="s">
        <v>649</v>
      </c>
      <c r="B38" s="91">
        <v>63</v>
      </c>
      <c r="C38" s="307"/>
      <c r="D38" s="307"/>
      <c r="E38" s="391">
        <v>162</v>
      </c>
      <c r="F38" s="307">
        <v>16</v>
      </c>
    </row>
    <row r="39" spans="1:6" ht="12" customHeight="1">
      <c r="A39" s="83" t="s">
        <v>651</v>
      </c>
      <c r="B39" s="60">
        <v>64</v>
      </c>
      <c r="C39" s="388"/>
      <c r="D39" s="388"/>
      <c r="E39" s="392">
        <v>38</v>
      </c>
      <c r="F39" s="388">
        <v>4</v>
      </c>
    </row>
    <row r="40" spans="1:6" ht="12" customHeight="1">
      <c r="A40" s="63" t="s">
        <v>805</v>
      </c>
      <c r="B40" s="91"/>
      <c r="C40" s="307"/>
      <c r="D40" s="307"/>
      <c r="E40" s="391"/>
      <c r="F40" s="307"/>
    </row>
    <row r="41" spans="1:6" ht="15" customHeight="1" thickBot="1">
      <c r="A41" s="510" t="s">
        <v>120</v>
      </c>
      <c r="B41" s="395">
        <v>65</v>
      </c>
      <c r="C41" s="273"/>
      <c r="D41" s="273"/>
      <c r="E41" s="396"/>
      <c r="F41" s="396"/>
    </row>
    <row r="42" spans="1:6" ht="13.5" customHeight="1" thickBot="1">
      <c r="A42" s="509" t="s">
        <v>121</v>
      </c>
      <c r="B42" s="397">
        <v>66</v>
      </c>
      <c r="C42" s="398"/>
      <c r="D42" s="398"/>
      <c r="E42" s="399">
        <f>SUM(E37:E39)</f>
        <v>209</v>
      </c>
      <c r="F42" s="399">
        <f>SUM(F37:F39)</f>
        <v>21</v>
      </c>
    </row>
    <row r="43" spans="1:6" ht="12" customHeight="1">
      <c r="A43" s="2" t="s">
        <v>124</v>
      </c>
      <c r="B43" s="89">
        <v>67</v>
      </c>
      <c r="C43" s="390">
        <v>8</v>
      </c>
      <c r="D43" s="390">
        <v>1</v>
      </c>
      <c r="E43" s="389">
        <v>193</v>
      </c>
      <c r="F43" s="390">
        <v>20</v>
      </c>
    </row>
    <row r="44" spans="1:6" ht="12" customHeight="1">
      <c r="A44" s="87" t="s">
        <v>112</v>
      </c>
      <c r="B44" s="13"/>
      <c r="C44" s="3"/>
      <c r="D44" s="3"/>
      <c r="E44" s="344"/>
      <c r="F44" s="3"/>
    </row>
    <row r="45" spans="1:9" ht="11.25" customHeight="1">
      <c r="A45" s="83" t="s">
        <v>113</v>
      </c>
      <c r="B45" s="60">
        <v>68</v>
      </c>
      <c r="C45" s="36"/>
      <c r="D45" s="36"/>
      <c r="E45" s="345"/>
      <c r="F45" s="36"/>
      <c r="I45" s="99"/>
    </row>
    <row r="46" spans="1:6" ht="10.5" customHeight="1">
      <c r="A46" s="83" t="s">
        <v>597</v>
      </c>
      <c r="B46" s="60"/>
      <c r="C46" s="36"/>
      <c r="D46" s="36"/>
      <c r="E46" s="345"/>
      <c r="F46" s="36"/>
    </row>
    <row r="47" spans="1:6" ht="12" customHeight="1">
      <c r="A47" s="81" t="s">
        <v>619</v>
      </c>
      <c r="B47" s="62">
        <v>69</v>
      </c>
      <c r="C47" s="31"/>
      <c r="D47" s="31"/>
      <c r="E47" s="105"/>
      <c r="F47" s="31"/>
    </row>
    <row r="48" spans="1:6" ht="12" customHeight="1">
      <c r="A48" s="87" t="s">
        <v>700</v>
      </c>
      <c r="B48" s="89">
        <v>71</v>
      </c>
      <c r="C48" s="3"/>
      <c r="D48" s="3"/>
      <c r="E48" s="344"/>
      <c r="F48" s="3"/>
    </row>
    <row r="49" spans="1:6" ht="12" customHeight="1">
      <c r="A49" s="81" t="s">
        <v>649</v>
      </c>
      <c r="B49" s="91">
        <v>72</v>
      </c>
      <c r="C49" s="31"/>
      <c r="D49" s="31"/>
      <c r="E49" s="105">
        <v>193</v>
      </c>
      <c r="F49" s="31">
        <v>20</v>
      </c>
    </row>
    <row r="50" spans="1:6" ht="12" customHeight="1">
      <c r="A50" s="83" t="s">
        <v>651</v>
      </c>
      <c r="B50" s="60">
        <v>73</v>
      </c>
      <c r="C50" s="36">
        <v>8</v>
      </c>
      <c r="D50" s="36">
        <v>1</v>
      </c>
      <c r="E50" s="345"/>
      <c r="F50" s="36"/>
    </row>
    <row r="51" spans="1:6" ht="12" customHeight="1">
      <c r="A51" s="63" t="s">
        <v>805</v>
      </c>
      <c r="B51" s="91"/>
      <c r="C51" s="31"/>
      <c r="D51" s="31"/>
      <c r="E51" s="105"/>
      <c r="F51" s="31"/>
    </row>
    <row r="52" spans="1:6" ht="15" customHeight="1" thickBot="1">
      <c r="A52" s="510" t="s">
        <v>120</v>
      </c>
      <c r="B52" s="395">
        <v>74</v>
      </c>
      <c r="C52" s="273">
        <v>8</v>
      </c>
      <c r="D52" s="273">
        <v>1</v>
      </c>
      <c r="E52" s="396"/>
      <c r="F52" s="273"/>
    </row>
    <row r="53" spans="1:6" ht="13.5" customHeight="1" thickBot="1">
      <c r="A53" s="509" t="s">
        <v>121</v>
      </c>
      <c r="B53" s="397">
        <v>75</v>
      </c>
      <c r="C53" s="398"/>
      <c r="D53" s="398"/>
      <c r="E53" s="399">
        <v>193</v>
      </c>
      <c r="F53" s="399">
        <v>20</v>
      </c>
    </row>
    <row r="54" spans="1:6" ht="13.5" customHeight="1">
      <c r="A54" s="97" t="s">
        <v>125</v>
      </c>
      <c r="B54" s="60">
        <v>76</v>
      </c>
      <c r="C54" s="36">
        <v>216</v>
      </c>
      <c r="D54" s="36">
        <v>22</v>
      </c>
      <c r="E54" s="345">
        <v>217</v>
      </c>
      <c r="F54" s="36">
        <v>22</v>
      </c>
    </row>
    <row r="55" spans="1:6" ht="12" customHeight="1">
      <c r="A55" s="81" t="s">
        <v>112</v>
      </c>
      <c r="B55" s="91"/>
      <c r="C55" s="31"/>
      <c r="D55" s="31"/>
      <c r="E55" s="105"/>
      <c r="F55" s="31"/>
    </row>
    <row r="56" spans="1:6" ht="12" customHeight="1">
      <c r="A56" s="83" t="s">
        <v>113</v>
      </c>
      <c r="B56" s="60"/>
      <c r="C56" s="36"/>
      <c r="D56" s="36"/>
      <c r="E56" s="345"/>
      <c r="F56" s="36"/>
    </row>
    <row r="57" spans="1:6" ht="10.5" customHeight="1">
      <c r="A57" s="83" t="s">
        <v>597</v>
      </c>
      <c r="B57" s="60">
        <v>77</v>
      </c>
      <c r="C57" s="36">
        <v>5</v>
      </c>
      <c r="D57" s="36">
        <v>1</v>
      </c>
      <c r="E57" s="345"/>
      <c r="F57" s="36"/>
    </row>
    <row r="58" spans="1:6" ht="12" customHeight="1">
      <c r="A58" s="81" t="s">
        <v>619</v>
      </c>
      <c r="B58" s="91">
        <v>78</v>
      </c>
      <c r="C58" s="31"/>
      <c r="D58" s="31"/>
      <c r="E58" s="105">
        <v>217</v>
      </c>
      <c r="F58" s="31">
        <v>22</v>
      </c>
    </row>
    <row r="59" spans="1:6" ht="12" customHeight="1">
      <c r="A59" s="87" t="s">
        <v>700</v>
      </c>
      <c r="B59" s="89">
        <v>80</v>
      </c>
      <c r="C59" s="3">
        <v>39</v>
      </c>
      <c r="D59" s="3">
        <v>4</v>
      </c>
      <c r="E59" s="344"/>
      <c r="F59" s="3"/>
    </row>
    <row r="60" spans="1:6" ht="12" customHeight="1">
      <c r="A60" s="81" t="s">
        <v>649</v>
      </c>
      <c r="B60" s="91">
        <v>81</v>
      </c>
      <c r="C60" s="31">
        <v>94</v>
      </c>
      <c r="D60" s="31">
        <v>9</v>
      </c>
      <c r="E60" s="105"/>
      <c r="F60" s="31"/>
    </row>
    <row r="61" spans="1:6" ht="12" customHeight="1">
      <c r="A61" s="80" t="s">
        <v>651</v>
      </c>
      <c r="B61" s="62">
        <v>82</v>
      </c>
      <c r="C61" s="33">
        <v>71</v>
      </c>
      <c r="D61" s="33">
        <v>7</v>
      </c>
      <c r="E61" s="400"/>
      <c r="F61" s="33"/>
    </row>
    <row r="62" spans="1:6" ht="12" customHeight="1">
      <c r="A62" s="63" t="s">
        <v>805</v>
      </c>
      <c r="B62" s="91"/>
      <c r="C62" s="31">
        <v>7</v>
      </c>
      <c r="D62" s="31">
        <v>1</v>
      </c>
      <c r="E62" s="105"/>
      <c r="F62" s="31"/>
    </row>
    <row r="63" spans="1:6" ht="13.5" customHeight="1" thickBot="1">
      <c r="A63" s="510" t="s">
        <v>120</v>
      </c>
      <c r="B63" s="395">
        <v>83</v>
      </c>
      <c r="C63" s="273">
        <f>SUM(C57:C62)</f>
        <v>216</v>
      </c>
      <c r="D63" s="273">
        <f>SUM(D57:D62)</f>
        <v>22</v>
      </c>
      <c r="E63" s="396"/>
      <c r="F63" s="273"/>
    </row>
    <row r="64" spans="1:6" ht="15" customHeight="1">
      <c r="A64" s="512" t="s">
        <v>121</v>
      </c>
      <c r="B64" s="513">
        <v>84</v>
      </c>
      <c r="C64" s="514"/>
      <c r="D64" s="514"/>
      <c r="E64" s="515">
        <v>217</v>
      </c>
      <c r="F64" s="514">
        <v>22</v>
      </c>
    </row>
    <row r="65" ht="12.75">
      <c r="A65" t="s">
        <v>804</v>
      </c>
    </row>
    <row r="66" spans="1:5" ht="12.75">
      <c r="A66" s="537" t="s">
        <v>598</v>
      </c>
      <c r="B66" s="537"/>
      <c r="C66" s="537"/>
      <c r="D66" s="537"/>
      <c r="E66" t="s">
        <v>599</v>
      </c>
    </row>
    <row r="67" spans="1:6" ht="12.75">
      <c r="A67" s="537" t="s">
        <v>677</v>
      </c>
      <c r="B67" s="537"/>
      <c r="C67" s="537"/>
      <c r="D67" s="537"/>
      <c r="E67" s="537"/>
      <c r="F67" s="537"/>
    </row>
    <row r="68" spans="1:6" ht="12.75">
      <c r="A68" s="537"/>
      <c r="B68" s="537"/>
      <c r="C68" s="537"/>
      <c r="D68" s="537"/>
      <c r="E68" s="537"/>
      <c r="F68" s="537"/>
    </row>
    <row r="69" spans="1:6" ht="12.75">
      <c r="A69" s="537"/>
      <c r="B69" s="537"/>
      <c r="C69" s="537"/>
      <c r="D69" s="537"/>
      <c r="E69" s="537"/>
      <c r="F69" s="537"/>
    </row>
  </sheetData>
  <mergeCells count="6">
    <mergeCell ref="E1:F1"/>
    <mergeCell ref="A69:F69"/>
    <mergeCell ref="A3:C3"/>
    <mergeCell ref="A68:F68"/>
    <mergeCell ref="A66:D66"/>
    <mergeCell ref="A67:F67"/>
  </mergeCells>
  <printOptions/>
  <pageMargins left="0.44" right="0.24" top="0.23" bottom="0.23" header="0.23" footer="0.2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4" t="s">
        <v>424</v>
      </c>
      <c r="B1" s="168"/>
      <c r="C1" s="168"/>
      <c r="D1" s="168"/>
    </row>
    <row r="2" spans="1:4" ht="12.75">
      <c r="A2" s="168"/>
      <c r="B2" s="168"/>
      <c r="C2" s="168"/>
      <c r="D2" s="168"/>
    </row>
    <row r="3" spans="1:4" ht="12.75">
      <c r="A3" s="168"/>
      <c r="B3" s="168"/>
      <c r="C3" s="168"/>
      <c r="D3" s="168"/>
    </row>
    <row r="4" spans="1:4" ht="12.75">
      <c r="A4" s="44" t="s">
        <v>423</v>
      </c>
      <c r="B4" s="168"/>
      <c r="C4" s="168"/>
      <c r="D4" s="168"/>
    </row>
    <row r="5" spans="1:4" ht="12.75">
      <c r="A5" s="536" t="s">
        <v>471</v>
      </c>
      <c r="B5" s="536"/>
      <c r="C5" s="536"/>
      <c r="D5" s="536"/>
    </row>
    <row r="6" spans="1:4" ht="12.75">
      <c r="A6" s="44"/>
      <c r="B6" s="4"/>
      <c r="C6" s="4"/>
      <c r="D6" s="4"/>
    </row>
    <row r="7" spans="2:4" ht="13.5" thickBot="1">
      <c r="B7" s="1"/>
      <c r="C7" s="1" t="s">
        <v>445</v>
      </c>
      <c r="D7" s="1"/>
    </row>
    <row r="8" spans="1:4" ht="12.75">
      <c r="A8" s="174"/>
      <c r="B8" s="53"/>
      <c r="C8" s="175" t="s">
        <v>289</v>
      </c>
      <c r="D8" s="17"/>
    </row>
    <row r="9" spans="1:4" ht="12.75">
      <c r="A9" s="25" t="s">
        <v>166</v>
      </c>
      <c r="B9" s="126" t="s">
        <v>75</v>
      </c>
      <c r="C9" s="126" t="s">
        <v>290</v>
      </c>
      <c r="D9" s="176" t="s">
        <v>291</v>
      </c>
    </row>
    <row r="10" spans="1:4" ht="12.75">
      <c r="A10" s="25"/>
      <c r="B10" s="126" t="s">
        <v>67</v>
      </c>
      <c r="C10" s="126"/>
      <c r="D10" s="176" t="s">
        <v>292</v>
      </c>
    </row>
    <row r="11" spans="1:4" ht="12.75">
      <c r="A11" s="177"/>
      <c r="B11" s="127" t="s">
        <v>68</v>
      </c>
      <c r="C11" s="127"/>
      <c r="D11" s="14"/>
    </row>
    <row r="12" spans="1:4" ht="12.75">
      <c r="A12" s="269" t="s">
        <v>94</v>
      </c>
      <c r="B12" s="270" t="s">
        <v>95</v>
      </c>
      <c r="C12" s="136">
        <v>1</v>
      </c>
      <c r="D12" s="271">
        <v>2</v>
      </c>
    </row>
    <row r="13" spans="1:4" ht="12.75">
      <c r="A13" s="179" t="s">
        <v>293</v>
      </c>
      <c r="B13" s="31"/>
      <c r="C13" s="31"/>
      <c r="D13" s="32"/>
    </row>
    <row r="14" spans="1:4" ht="12.75">
      <c r="A14" s="30" t="s">
        <v>294</v>
      </c>
      <c r="B14" s="9">
        <v>5001</v>
      </c>
      <c r="C14" s="31">
        <v>2</v>
      </c>
      <c r="D14" s="32">
        <v>2</v>
      </c>
    </row>
    <row r="15" spans="1:4" ht="12.75">
      <c r="A15" s="30" t="s">
        <v>295</v>
      </c>
      <c r="B15" s="9">
        <v>5002</v>
      </c>
      <c r="C15" s="31"/>
      <c r="D15" s="32"/>
    </row>
    <row r="16" spans="1:4" ht="12.75">
      <c r="A16" s="30" t="s">
        <v>296</v>
      </c>
      <c r="B16" s="9">
        <v>5003</v>
      </c>
      <c r="C16" s="31"/>
      <c r="D16" s="32"/>
    </row>
    <row r="17" spans="1:4" ht="12.75">
      <c r="A17" s="30" t="s">
        <v>297</v>
      </c>
      <c r="B17" s="9">
        <v>5004</v>
      </c>
      <c r="C17" s="31"/>
      <c r="D17" s="32"/>
    </row>
    <row r="18" spans="1:4" ht="12.75">
      <c r="A18" s="30" t="s">
        <v>298</v>
      </c>
      <c r="B18" s="9">
        <v>5005</v>
      </c>
      <c r="C18" s="79"/>
      <c r="D18" s="32"/>
    </row>
    <row r="19" spans="1:4" s="44" customFormat="1" ht="12.75">
      <c r="A19" s="166" t="s">
        <v>299</v>
      </c>
      <c r="B19" s="136">
        <v>5000</v>
      </c>
      <c r="C19" s="104">
        <f>C14+C15+C16+C17+C18</f>
        <v>2</v>
      </c>
      <c r="D19" s="167">
        <f>D14+D15+D16+D17+D18</f>
        <v>2</v>
      </c>
    </row>
    <row r="20" spans="1:4" ht="12.75">
      <c r="A20" s="166" t="s">
        <v>300</v>
      </c>
      <c r="B20" s="136"/>
      <c r="C20" s="104"/>
      <c r="D20" s="167"/>
    </row>
    <row r="21" spans="1:4" ht="12.75">
      <c r="A21" s="40" t="s">
        <v>301</v>
      </c>
      <c r="B21" s="49">
        <v>5010</v>
      </c>
      <c r="C21" s="96">
        <f>C23+C24+C25+C26</f>
        <v>29</v>
      </c>
      <c r="D21" s="34">
        <f>D23+D24+D25+D26</f>
        <v>29</v>
      </c>
    </row>
    <row r="22" spans="1:4" ht="12.75">
      <c r="A22" s="38" t="s">
        <v>302</v>
      </c>
      <c r="B22" s="13"/>
      <c r="C22" s="2"/>
      <c r="D22" s="12"/>
    </row>
    <row r="23" spans="1:4" ht="12.75">
      <c r="A23" s="42" t="s">
        <v>303</v>
      </c>
      <c r="B23" s="9">
        <v>5011</v>
      </c>
      <c r="C23" s="31">
        <v>29</v>
      </c>
      <c r="D23" s="32">
        <v>29</v>
      </c>
    </row>
    <row r="24" spans="1:4" ht="12.75">
      <c r="A24" s="42" t="s">
        <v>304</v>
      </c>
      <c r="B24" s="9">
        <v>5012</v>
      </c>
      <c r="C24" s="31"/>
      <c r="D24" s="32"/>
    </row>
    <row r="25" spans="1:4" ht="12.75">
      <c r="A25" s="42" t="s">
        <v>305</v>
      </c>
      <c r="B25" s="9">
        <v>5013</v>
      </c>
      <c r="C25" s="79"/>
      <c r="D25" s="32"/>
    </row>
    <row r="26" spans="1:4" ht="12.75">
      <c r="A26" s="42" t="s">
        <v>306</v>
      </c>
      <c r="B26" s="9">
        <v>5014</v>
      </c>
      <c r="C26" s="79"/>
      <c r="D26" s="32"/>
    </row>
    <row r="27" spans="1:4" ht="12.75">
      <c r="A27" s="40" t="s">
        <v>307</v>
      </c>
      <c r="B27" s="49">
        <v>5020</v>
      </c>
      <c r="C27" s="96">
        <f>C29+C30+C31+C32</f>
        <v>0</v>
      </c>
      <c r="D27" s="34">
        <f>D29+D30+D31+D32</f>
        <v>0</v>
      </c>
    </row>
    <row r="28" spans="1:4" ht="12.75">
      <c r="A28" s="38" t="s">
        <v>302</v>
      </c>
      <c r="B28" s="13"/>
      <c r="C28" s="2"/>
      <c r="D28" s="12"/>
    </row>
    <row r="29" spans="1:4" ht="12.75">
      <c r="A29" s="42" t="s">
        <v>303</v>
      </c>
      <c r="B29" s="9">
        <v>5021</v>
      </c>
      <c r="C29" s="79"/>
      <c r="D29" s="32"/>
    </row>
    <row r="30" spans="1:4" ht="12.75">
      <c r="A30" s="42" t="s">
        <v>304</v>
      </c>
      <c r="B30" s="9">
        <v>5022</v>
      </c>
      <c r="C30" s="79"/>
      <c r="D30" s="32"/>
    </row>
    <row r="31" spans="1:4" ht="12.75">
      <c r="A31" s="42" t="s">
        <v>305</v>
      </c>
      <c r="B31" s="9">
        <v>5023</v>
      </c>
      <c r="C31" s="79"/>
      <c r="D31" s="32"/>
    </row>
    <row r="32" spans="1:4" ht="12.75">
      <c r="A32" s="42" t="s">
        <v>306</v>
      </c>
      <c r="B32" s="9">
        <v>5024</v>
      </c>
      <c r="C32" s="79"/>
      <c r="D32" s="32"/>
    </row>
    <row r="33" spans="1:4" ht="12.75">
      <c r="A33" s="30" t="s">
        <v>308</v>
      </c>
      <c r="B33" s="9">
        <v>5030</v>
      </c>
      <c r="C33" s="79"/>
      <c r="D33" s="32"/>
    </row>
    <row r="34" spans="1:4" ht="12.75">
      <c r="A34" s="30" t="s">
        <v>309</v>
      </c>
      <c r="B34" s="9">
        <v>5040</v>
      </c>
      <c r="C34" s="79"/>
      <c r="D34" s="32"/>
    </row>
    <row r="35" spans="1:4" ht="12.75">
      <c r="A35" s="42" t="s">
        <v>310</v>
      </c>
      <c r="B35" s="9">
        <v>5050</v>
      </c>
      <c r="C35" s="79"/>
      <c r="D35" s="32"/>
    </row>
    <row r="36" spans="1:4" ht="12.75">
      <c r="A36" s="42" t="s">
        <v>311</v>
      </c>
      <c r="B36" s="9">
        <v>5060</v>
      </c>
      <c r="C36" s="79"/>
      <c r="D36" s="32"/>
    </row>
    <row r="37" spans="1:4" ht="12.75">
      <c r="A37" s="42" t="s">
        <v>312</v>
      </c>
      <c r="B37" s="9">
        <v>5070</v>
      </c>
      <c r="C37" s="79"/>
      <c r="D37" s="32"/>
    </row>
    <row r="38" spans="1:4" ht="12.75">
      <c r="A38" s="40" t="s">
        <v>313</v>
      </c>
      <c r="B38" s="49"/>
      <c r="C38" s="96"/>
      <c r="D38" s="34"/>
    </row>
    <row r="39" spans="1:4" ht="13.5" thickBot="1">
      <c r="A39" s="51" t="s">
        <v>314</v>
      </c>
      <c r="B39" s="272">
        <v>5100</v>
      </c>
      <c r="C39" s="273">
        <f>C21+C27+C33+C34+C35+C36+C37</f>
        <v>29</v>
      </c>
      <c r="D39" s="274">
        <f>D21+D27+D33+D34+D35+D36+D37</f>
        <v>29</v>
      </c>
    </row>
    <row r="40" ht="12.75">
      <c r="C40" s="1"/>
    </row>
    <row r="42" spans="1:4" ht="12.75">
      <c r="A42" s="530" t="s">
        <v>449</v>
      </c>
      <c r="B42" s="530"/>
      <c r="C42" s="530"/>
      <c r="D42" s="530"/>
    </row>
    <row r="43" spans="1:4" ht="12.75">
      <c r="A43" s="135"/>
      <c r="B43" s="135"/>
      <c r="C43" s="135"/>
      <c r="D43" s="135"/>
    </row>
    <row r="44" spans="1:4" ht="12.75">
      <c r="A44" s="537" t="s">
        <v>446</v>
      </c>
      <c r="B44" s="537"/>
      <c r="C44" s="537"/>
      <c r="D44" s="537"/>
    </row>
    <row r="45" spans="1:4" ht="12.75">
      <c r="A45" s="99" t="s">
        <v>447</v>
      </c>
      <c r="B45" s="537" t="s">
        <v>448</v>
      </c>
      <c r="C45" s="537"/>
      <c r="D45" s="537"/>
    </row>
    <row r="48" ht="12.75">
      <c r="A48" t="s">
        <v>315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20" t="s">
        <v>450</v>
      </c>
      <c r="B1" s="137"/>
    </row>
    <row r="2" spans="1:2" ht="15">
      <c r="A2" s="137"/>
      <c r="B2" s="137"/>
    </row>
    <row r="3" spans="1:2" ht="15">
      <c r="A3" s="137"/>
      <c r="B3" s="137"/>
    </row>
    <row r="5" ht="12.75">
      <c r="A5" t="s">
        <v>316</v>
      </c>
    </row>
    <row r="6" ht="12.75">
      <c r="A6" t="s">
        <v>451</v>
      </c>
    </row>
    <row r="7" spans="1:4" ht="12.75">
      <c r="A7" s="537" t="s">
        <v>452</v>
      </c>
      <c r="B7" s="537"/>
      <c r="C7" s="537"/>
      <c r="D7" s="537"/>
    </row>
    <row r="9" spans="1:4" ht="13.5" thickBot="1">
      <c r="A9" s="168" t="s">
        <v>317</v>
      </c>
      <c r="D9" t="s">
        <v>318</v>
      </c>
    </row>
    <row r="10" spans="1:6" ht="12.75">
      <c r="A10" s="23"/>
      <c r="B10" s="24" t="s">
        <v>66</v>
      </c>
      <c r="C10" s="24" t="s">
        <v>319</v>
      </c>
      <c r="D10" s="164" t="s">
        <v>320</v>
      </c>
      <c r="E10" s="164"/>
      <c r="F10" s="17"/>
    </row>
    <row r="11" spans="1:6" ht="12.75">
      <c r="A11" s="25" t="s">
        <v>200</v>
      </c>
      <c r="B11" s="26" t="s">
        <v>69</v>
      </c>
      <c r="C11" s="26" t="s">
        <v>321</v>
      </c>
      <c r="D11" s="138" t="s">
        <v>322</v>
      </c>
      <c r="E11" s="16"/>
      <c r="F11" s="220" t="s">
        <v>323</v>
      </c>
    </row>
    <row r="12" spans="1:6" ht="12.75">
      <c r="A12" s="25"/>
      <c r="B12" s="13" t="s">
        <v>68</v>
      </c>
      <c r="C12" s="13" t="s">
        <v>324</v>
      </c>
      <c r="D12" s="16" t="s">
        <v>63</v>
      </c>
      <c r="E12" s="16"/>
      <c r="F12" s="176" t="s">
        <v>63</v>
      </c>
    </row>
    <row r="13" spans="1:6" ht="12.75">
      <c r="A13" s="178" t="s">
        <v>325</v>
      </c>
      <c r="B13" s="9" t="s">
        <v>95</v>
      </c>
      <c r="C13" s="9">
        <v>1</v>
      </c>
      <c r="D13" s="9">
        <v>2</v>
      </c>
      <c r="E13" s="115"/>
      <c r="F13" s="10">
        <v>3</v>
      </c>
    </row>
    <row r="14" spans="1:6" ht="12.75">
      <c r="A14" s="195" t="s">
        <v>326</v>
      </c>
      <c r="B14" s="139">
        <v>2010</v>
      </c>
      <c r="C14" s="31"/>
      <c r="D14" s="31"/>
      <c r="E14" s="31"/>
      <c r="F14" s="32"/>
    </row>
    <row r="15" spans="1:6" ht="12.75">
      <c r="A15" s="198" t="s">
        <v>327</v>
      </c>
      <c r="B15" s="139"/>
      <c r="C15" s="31"/>
      <c r="D15" s="31"/>
      <c r="E15" s="31"/>
      <c r="F15" s="32"/>
    </row>
    <row r="16" spans="1:6" ht="12.75">
      <c r="A16" s="196" t="s">
        <v>328</v>
      </c>
      <c r="B16" s="139">
        <v>2021</v>
      </c>
      <c r="C16" s="31">
        <f>C17+C18</f>
        <v>0</v>
      </c>
      <c r="D16" s="31">
        <f>D17+D18</f>
        <v>0</v>
      </c>
      <c r="E16" s="31">
        <f>E17+E18</f>
        <v>0</v>
      </c>
      <c r="F16" s="32">
        <f>F17+F18</f>
        <v>0</v>
      </c>
    </row>
    <row r="17" spans="1:6" ht="12.75">
      <c r="A17" s="221" t="s">
        <v>329</v>
      </c>
      <c r="B17" s="9">
        <v>2022</v>
      </c>
      <c r="C17" s="31"/>
      <c r="D17" s="31"/>
      <c r="E17" s="31"/>
      <c r="F17" s="32"/>
    </row>
    <row r="18" spans="1:6" ht="12.75">
      <c r="A18" s="221" t="s">
        <v>330</v>
      </c>
      <c r="B18" s="9">
        <v>2023</v>
      </c>
      <c r="C18" s="31"/>
      <c r="D18" s="31"/>
      <c r="E18" s="31"/>
      <c r="F18" s="32"/>
    </row>
    <row r="19" spans="1:6" ht="12.75">
      <c r="A19" s="221" t="s">
        <v>331</v>
      </c>
      <c r="B19" s="9">
        <v>2024</v>
      </c>
      <c r="C19" s="31"/>
      <c r="D19" s="31"/>
      <c r="E19" s="31"/>
      <c r="F19" s="32"/>
    </row>
    <row r="20" spans="1:6" ht="12.75">
      <c r="A20" s="221" t="s">
        <v>332</v>
      </c>
      <c r="B20" s="9">
        <v>2025</v>
      </c>
      <c r="C20" s="31"/>
      <c r="D20" s="31"/>
      <c r="E20" s="31"/>
      <c r="F20" s="32"/>
    </row>
    <row r="21" spans="1:6" ht="12.75">
      <c r="A21" s="221" t="s">
        <v>333</v>
      </c>
      <c r="B21" s="9">
        <v>2026</v>
      </c>
      <c r="C21" s="31">
        <f>C22+C23+C24</f>
        <v>0</v>
      </c>
      <c r="D21" s="31">
        <f>D22+D23+D24</f>
        <v>0</v>
      </c>
      <c r="E21" s="31">
        <f>E22+E23+E24</f>
        <v>0</v>
      </c>
      <c r="F21" s="32">
        <f>F22+F23+F24</f>
        <v>0</v>
      </c>
    </row>
    <row r="22" spans="1:6" ht="12.75">
      <c r="A22" s="221" t="s">
        <v>334</v>
      </c>
      <c r="B22" s="9">
        <v>2027</v>
      </c>
      <c r="C22" s="31"/>
      <c r="D22" s="31"/>
      <c r="E22" s="31"/>
      <c r="F22" s="32"/>
    </row>
    <row r="23" spans="1:6" ht="12.75">
      <c r="A23" s="221" t="s">
        <v>335</v>
      </c>
      <c r="B23" s="9">
        <v>2028</v>
      </c>
      <c r="C23" s="31"/>
      <c r="D23" s="31"/>
      <c r="E23" s="31"/>
      <c r="F23" s="32"/>
    </row>
    <row r="24" spans="1:6" ht="12.75">
      <c r="A24" s="221" t="s">
        <v>336</v>
      </c>
      <c r="B24" s="9">
        <v>2029</v>
      </c>
      <c r="C24" s="31"/>
      <c r="D24" s="31"/>
      <c r="E24" s="31"/>
      <c r="F24" s="32"/>
    </row>
    <row r="25" spans="1:6" ht="12.75">
      <c r="A25" s="198" t="s">
        <v>337</v>
      </c>
      <c r="B25" s="140">
        <v>2020</v>
      </c>
      <c r="C25" s="141">
        <f>C16+C19+C21</f>
        <v>0</v>
      </c>
      <c r="D25" s="141">
        <f>D16+D19+D21</f>
        <v>0</v>
      </c>
      <c r="E25" s="141">
        <f>E16+E19+E21</f>
        <v>0</v>
      </c>
      <c r="F25" s="199">
        <f>F16+F19+F21</f>
        <v>0</v>
      </c>
    </row>
    <row r="26" spans="1:6" ht="12.75">
      <c r="A26" s="198" t="s">
        <v>338</v>
      </c>
      <c r="B26" s="9"/>
      <c r="C26" s="31"/>
      <c r="D26" s="31"/>
      <c r="E26" s="31"/>
      <c r="F26" s="32"/>
    </row>
    <row r="27" spans="1:6" ht="12.75">
      <c r="A27" s="221" t="s">
        <v>328</v>
      </c>
      <c r="B27" s="9">
        <v>2031</v>
      </c>
      <c r="C27" s="31">
        <f>C28+C29+C30</f>
        <v>0</v>
      </c>
      <c r="D27" s="31">
        <f>D28+D29+D30</f>
        <v>0</v>
      </c>
      <c r="E27" s="31">
        <f>E28+E29+E30</f>
        <v>0</v>
      </c>
      <c r="F27" s="32">
        <f>F28+F29+F30</f>
        <v>0</v>
      </c>
    </row>
    <row r="28" spans="1:6" ht="12.75">
      <c r="A28" s="221" t="s">
        <v>329</v>
      </c>
      <c r="B28" s="9">
        <v>2032</v>
      </c>
      <c r="C28" s="31"/>
      <c r="D28" s="31"/>
      <c r="E28" s="31"/>
      <c r="F28" s="32"/>
    </row>
    <row r="29" spans="1:6" ht="12.75">
      <c r="A29" s="221" t="s">
        <v>339</v>
      </c>
      <c r="B29" s="9">
        <v>2033</v>
      </c>
      <c r="C29" s="31"/>
      <c r="D29" s="31"/>
      <c r="E29" s="31"/>
      <c r="F29" s="32"/>
    </row>
    <row r="30" spans="1:6" ht="12.75">
      <c r="A30" s="221" t="s">
        <v>330</v>
      </c>
      <c r="B30" s="9">
        <v>2034</v>
      </c>
      <c r="C30" s="31"/>
      <c r="D30" s="31"/>
      <c r="E30" s="31"/>
      <c r="F30" s="32"/>
    </row>
    <row r="31" spans="1:6" ht="12.75">
      <c r="A31" s="221" t="s">
        <v>340</v>
      </c>
      <c r="B31" s="9">
        <v>2035</v>
      </c>
      <c r="C31" s="31">
        <v>797</v>
      </c>
      <c r="D31" s="31">
        <v>797</v>
      </c>
      <c r="E31" s="31"/>
      <c r="F31" s="32">
        <v>0</v>
      </c>
    </row>
    <row r="32" spans="1:6" ht="12.75">
      <c r="A32" s="221" t="s">
        <v>341</v>
      </c>
      <c r="B32" s="9">
        <v>2036</v>
      </c>
      <c r="C32" s="31"/>
      <c r="D32" s="31"/>
      <c r="E32" s="31"/>
      <c r="F32" s="32"/>
    </row>
    <row r="33" spans="1:6" ht="12.75">
      <c r="A33" s="221" t="s">
        <v>342</v>
      </c>
      <c r="B33" s="9">
        <v>2037</v>
      </c>
      <c r="C33" s="31"/>
      <c r="D33" s="31"/>
      <c r="E33" s="31"/>
      <c r="F33" s="32"/>
    </row>
    <row r="34" spans="1:6" ht="12.75">
      <c r="A34" s="221" t="s">
        <v>332</v>
      </c>
      <c r="B34" s="9">
        <v>2038</v>
      </c>
      <c r="C34" s="31"/>
      <c r="D34" s="31"/>
      <c r="E34" s="31"/>
      <c r="F34" s="32"/>
    </row>
    <row r="35" spans="1:6" ht="12.75">
      <c r="A35" s="221" t="s">
        <v>343</v>
      </c>
      <c r="B35" s="9">
        <v>2039</v>
      </c>
      <c r="C35" s="31">
        <v>34</v>
      </c>
      <c r="D35" s="31">
        <v>34</v>
      </c>
      <c r="E35" s="31"/>
      <c r="F35" s="32">
        <v>0</v>
      </c>
    </row>
    <row r="36" spans="1:6" ht="12.75">
      <c r="A36" s="221" t="s">
        <v>344</v>
      </c>
      <c r="B36" s="9">
        <v>2040</v>
      </c>
      <c r="C36" s="31">
        <v>9</v>
      </c>
      <c r="D36" s="31">
        <v>9</v>
      </c>
      <c r="E36" s="31"/>
      <c r="F36" s="32">
        <v>0</v>
      </c>
    </row>
    <row r="37" spans="1:6" ht="12.75">
      <c r="A37" s="221" t="s">
        <v>345</v>
      </c>
      <c r="B37" s="9">
        <v>2041</v>
      </c>
      <c r="C37" s="31">
        <v>1</v>
      </c>
      <c r="D37" s="31">
        <v>1</v>
      </c>
      <c r="E37" s="31">
        <f>E38+E39+E40+E41+E42</f>
        <v>0</v>
      </c>
      <c r="F37" s="32">
        <f>F38+F39+F40+F41+F42</f>
        <v>0</v>
      </c>
    </row>
    <row r="38" spans="1:6" ht="12.75">
      <c r="A38" s="221" t="s">
        <v>346</v>
      </c>
      <c r="B38" s="9">
        <v>2042</v>
      </c>
      <c r="C38" s="31"/>
      <c r="D38" s="31"/>
      <c r="E38" s="31"/>
      <c r="F38" s="32"/>
    </row>
    <row r="39" spans="1:6" ht="12.75">
      <c r="A39" s="221" t="s">
        <v>347</v>
      </c>
      <c r="B39" s="9">
        <v>2043</v>
      </c>
      <c r="C39" s="31">
        <v>1</v>
      </c>
      <c r="D39" s="31">
        <v>1</v>
      </c>
      <c r="E39" s="31"/>
      <c r="F39" s="32">
        <v>0</v>
      </c>
    </row>
    <row r="40" spans="1:6" ht="12.75">
      <c r="A40" s="221" t="s">
        <v>348</v>
      </c>
      <c r="B40" s="9">
        <v>2044</v>
      </c>
      <c r="C40" s="31"/>
      <c r="D40" s="31"/>
      <c r="E40" s="31"/>
      <c r="F40" s="32"/>
    </row>
    <row r="41" spans="1:6" ht="12.75">
      <c r="A41" s="221" t="s">
        <v>349</v>
      </c>
      <c r="B41" s="9">
        <v>2045</v>
      </c>
      <c r="C41" s="31"/>
      <c r="D41" s="31"/>
      <c r="E41" s="31"/>
      <c r="F41" s="32"/>
    </row>
    <row r="42" spans="1:6" ht="12.75">
      <c r="A42" s="221" t="s">
        <v>350</v>
      </c>
      <c r="B42" s="9">
        <v>2046</v>
      </c>
      <c r="C42" s="31"/>
      <c r="D42" s="31"/>
      <c r="E42" s="31"/>
      <c r="F42" s="32"/>
    </row>
    <row r="43" spans="1:6" ht="12.75">
      <c r="A43" s="221" t="s">
        <v>351</v>
      </c>
      <c r="B43" s="9">
        <v>2047</v>
      </c>
      <c r="C43" s="31">
        <f>C44+C45+C46+C47</f>
        <v>62</v>
      </c>
      <c r="D43" s="31">
        <f>D44+D45+D46+D47</f>
        <v>62</v>
      </c>
      <c r="E43" s="31">
        <f>E44+E45+E46+E47</f>
        <v>0</v>
      </c>
      <c r="F43" s="32">
        <f>F44+F45+F46+F47</f>
        <v>0</v>
      </c>
    </row>
    <row r="44" spans="1:6" ht="12.75">
      <c r="A44" s="221" t="s">
        <v>352</v>
      </c>
      <c r="B44" s="9">
        <v>2048</v>
      </c>
      <c r="C44" s="31">
        <v>39</v>
      </c>
      <c r="D44" s="31">
        <v>39</v>
      </c>
      <c r="E44" s="31"/>
      <c r="F44" s="32">
        <v>0</v>
      </c>
    </row>
    <row r="45" spans="1:6" ht="12.75">
      <c r="A45" s="221" t="s">
        <v>353</v>
      </c>
      <c r="B45" s="9">
        <v>2049</v>
      </c>
      <c r="C45" s="31"/>
      <c r="D45" s="31"/>
      <c r="E45" s="31"/>
      <c r="F45" s="32"/>
    </row>
    <row r="46" spans="1:6" ht="12.75">
      <c r="A46" s="221" t="s">
        <v>354</v>
      </c>
      <c r="B46" s="9">
        <v>2050</v>
      </c>
      <c r="C46" s="31">
        <v>1</v>
      </c>
      <c r="D46" s="31">
        <v>1</v>
      </c>
      <c r="E46" s="31"/>
      <c r="F46" s="32">
        <v>0</v>
      </c>
    </row>
    <row r="47" spans="1:6" ht="12.75">
      <c r="A47" s="221" t="s">
        <v>355</v>
      </c>
      <c r="B47" s="9">
        <v>2051</v>
      </c>
      <c r="C47" s="31">
        <v>22</v>
      </c>
      <c r="D47" s="31">
        <v>22</v>
      </c>
      <c r="E47" s="31"/>
      <c r="F47" s="32">
        <v>0</v>
      </c>
    </row>
    <row r="48" spans="1:6" ht="12.75">
      <c r="A48" s="198" t="s">
        <v>356</v>
      </c>
      <c r="B48" s="140">
        <v>2060</v>
      </c>
      <c r="C48" s="141">
        <f>C27+C31+C32+C33+C35+C36+C37+C43</f>
        <v>903</v>
      </c>
      <c r="D48" s="141">
        <f>D27+D31+D32+D33+D35+D36+D37+D43</f>
        <v>903</v>
      </c>
      <c r="E48" s="141">
        <f>E27+E31+E32+E33+E35+E36+E37+E43</f>
        <v>0</v>
      </c>
      <c r="F48" s="199">
        <f>F27+F31+F32+F33+F35+F36+F37+F43</f>
        <v>0</v>
      </c>
    </row>
    <row r="49" spans="1:6" ht="13.5" thickBot="1">
      <c r="A49" s="222" t="s">
        <v>357</v>
      </c>
      <c r="B49" s="223">
        <v>2070</v>
      </c>
      <c r="C49" s="211">
        <f>C14+C25+C48</f>
        <v>903</v>
      </c>
      <c r="D49" s="211">
        <f>D14+D25+D48</f>
        <v>903</v>
      </c>
      <c r="E49" s="211">
        <f>E14+E25+E48</f>
        <v>0</v>
      </c>
      <c r="F49" s="212">
        <f>F14+F25+F48</f>
        <v>0</v>
      </c>
    </row>
    <row r="50" spans="1:2" ht="12.75">
      <c r="A50" s="135"/>
      <c r="B50" s="99"/>
    </row>
    <row r="51" spans="1:2" ht="12.75">
      <c r="A51" s="135"/>
      <c r="B51" s="99"/>
    </row>
    <row r="52" spans="1:2" ht="12.75">
      <c r="A52" s="135"/>
      <c r="B52" s="99"/>
    </row>
    <row r="53" spans="1:2" ht="12.75">
      <c r="A53" s="135"/>
      <c r="B53" s="99"/>
    </row>
    <row r="54" spans="1:2" ht="12.75">
      <c r="A54" s="135"/>
      <c r="B54" s="99"/>
    </row>
    <row r="55" spans="1:2" ht="12.75">
      <c r="A55" s="135"/>
      <c r="B55" s="99"/>
    </row>
    <row r="56" spans="1:6" ht="12.75">
      <c r="A56" s="134"/>
      <c r="B56" s="16"/>
      <c r="C56" s="1"/>
      <c r="D56" s="1"/>
      <c r="E56" s="1"/>
      <c r="F56" s="1"/>
    </row>
    <row r="57" spans="1:6" ht="12.75">
      <c r="A57" s="134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68" t="s">
        <v>358</v>
      </c>
      <c r="E1" t="s">
        <v>359</v>
      </c>
    </row>
    <row r="2" spans="1:6" ht="12.75">
      <c r="A2" s="181"/>
      <c r="B2" s="182" t="s">
        <v>66</v>
      </c>
      <c r="C2" s="183" t="s">
        <v>360</v>
      </c>
      <c r="D2" s="184" t="s">
        <v>361</v>
      </c>
      <c r="E2" s="186"/>
      <c r="F2" s="187" t="s">
        <v>362</v>
      </c>
    </row>
    <row r="3" spans="1:8" ht="12.75">
      <c r="A3" s="188" t="s">
        <v>200</v>
      </c>
      <c r="B3" s="145" t="s">
        <v>69</v>
      </c>
      <c r="C3" s="146" t="s">
        <v>363</v>
      </c>
      <c r="D3" s="142" t="s">
        <v>322</v>
      </c>
      <c r="E3" s="146" t="s">
        <v>364</v>
      </c>
      <c r="F3" s="189" t="s">
        <v>365</v>
      </c>
      <c r="G3" s="66"/>
      <c r="H3" s="66"/>
    </row>
    <row r="4" spans="1:8" ht="12.75">
      <c r="A4" s="190"/>
      <c r="B4" s="147" t="s">
        <v>68</v>
      </c>
      <c r="C4" s="148" t="s">
        <v>324</v>
      </c>
      <c r="D4" s="147" t="s">
        <v>63</v>
      </c>
      <c r="E4" s="148" t="s">
        <v>63</v>
      </c>
      <c r="F4" s="191" t="s">
        <v>366</v>
      </c>
      <c r="G4" s="66"/>
      <c r="H4" s="66"/>
    </row>
    <row r="5" spans="1:8" ht="12.75">
      <c r="A5" s="192" t="s">
        <v>94</v>
      </c>
      <c r="B5" s="139" t="s">
        <v>95</v>
      </c>
      <c r="C5" s="139">
        <v>1</v>
      </c>
      <c r="D5" s="149">
        <v>2</v>
      </c>
      <c r="E5" s="149">
        <v>3</v>
      </c>
      <c r="F5" s="193">
        <v>4</v>
      </c>
      <c r="G5" s="66"/>
      <c r="H5" s="66"/>
    </row>
    <row r="6" spans="1:8" ht="12.75">
      <c r="A6" s="194" t="s">
        <v>64</v>
      </c>
      <c r="B6" s="149"/>
      <c r="C6" s="139"/>
      <c r="D6" s="139"/>
      <c r="E6" s="139"/>
      <c r="F6" s="193"/>
      <c r="G6" s="69"/>
      <c r="H6" s="69"/>
    </row>
    <row r="7" spans="1:8" ht="12.75">
      <c r="A7" s="195" t="s">
        <v>367</v>
      </c>
      <c r="B7" s="149">
        <v>2111</v>
      </c>
      <c r="C7" s="139"/>
      <c r="D7" s="139"/>
      <c r="E7" s="139"/>
      <c r="F7" s="193"/>
      <c r="G7" s="69"/>
      <c r="H7" s="69"/>
    </row>
    <row r="8" spans="1:8" ht="12.75">
      <c r="A8" s="196" t="s">
        <v>368</v>
      </c>
      <c r="B8" s="139"/>
      <c r="C8" s="139"/>
      <c r="D8" s="139"/>
      <c r="E8" s="139"/>
      <c r="F8" s="193"/>
      <c r="G8" s="69"/>
      <c r="H8" s="69"/>
    </row>
    <row r="9" spans="1:8" ht="12.75">
      <c r="A9" s="196" t="s">
        <v>369</v>
      </c>
      <c r="B9" s="149">
        <v>2112</v>
      </c>
      <c r="C9" s="149"/>
      <c r="D9" s="149"/>
      <c r="E9" s="149"/>
      <c r="F9" s="197"/>
      <c r="G9" s="66"/>
      <c r="H9" s="66"/>
    </row>
    <row r="10" spans="1:8" ht="12.75">
      <c r="A10" s="196" t="s">
        <v>370</v>
      </c>
      <c r="B10" s="149">
        <v>2113</v>
      </c>
      <c r="C10" s="149"/>
      <c r="D10" s="149"/>
      <c r="E10" s="149"/>
      <c r="F10" s="197"/>
      <c r="G10" s="66"/>
      <c r="H10" s="66"/>
    </row>
    <row r="11" spans="1:8" ht="12.75">
      <c r="A11" s="196" t="s">
        <v>371</v>
      </c>
      <c r="B11" s="150"/>
      <c r="C11" s="149"/>
      <c r="D11" s="149"/>
      <c r="E11" s="149"/>
      <c r="F11" s="197"/>
      <c r="G11" s="66"/>
      <c r="H11" s="66"/>
    </row>
    <row r="12" spans="1:8" ht="12.75">
      <c r="A12" s="196" t="s">
        <v>372</v>
      </c>
      <c r="B12" s="151">
        <v>2115</v>
      </c>
      <c r="C12" s="149"/>
      <c r="D12" s="149"/>
      <c r="E12" s="149"/>
      <c r="F12" s="197"/>
      <c r="G12" s="66"/>
      <c r="H12" s="66"/>
    </row>
    <row r="13" spans="1:8" ht="12.75">
      <c r="A13" s="196" t="s">
        <v>373</v>
      </c>
      <c r="B13" s="149"/>
      <c r="C13" s="149"/>
      <c r="D13" s="149"/>
      <c r="E13" s="149"/>
      <c r="F13" s="197"/>
      <c r="G13" s="66"/>
      <c r="H13" s="66"/>
    </row>
    <row r="14" spans="1:8" ht="12.75">
      <c r="A14" s="196" t="s">
        <v>374</v>
      </c>
      <c r="B14" s="151">
        <v>2116</v>
      </c>
      <c r="C14" s="149"/>
      <c r="D14" s="149"/>
      <c r="E14" s="149"/>
      <c r="F14" s="197"/>
      <c r="G14" s="66"/>
      <c r="H14" s="66"/>
    </row>
    <row r="15" spans="1:8" ht="12.75">
      <c r="A15" s="196" t="s">
        <v>373</v>
      </c>
      <c r="B15" s="149"/>
      <c r="C15" s="149"/>
      <c r="D15" s="149"/>
      <c r="E15" s="149"/>
      <c r="F15" s="197"/>
      <c r="G15" s="66"/>
      <c r="H15" s="66"/>
    </row>
    <row r="16" spans="1:8" ht="12.75">
      <c r="A16" s="196" t="s">
        <v>375</v>
      </c>
      <c r="B16" s="149">
        <v>2117</v>
      </c>
      <c r="C16" s="149"/>
      <c r="D16" s="149"/>
      <c r="E16" s="149"/>
      <c r="F16" s="197"/>
      <c r="G16" s="66"/>
      <c r="H16" s="66"/>
    </row>
    <row r="17" spans="1:8" ht="12.75">
      <c r="A17" s="196" t="s">
        <v>376</v>
      </c>
      <c r="B17" s="151">
        <v>2118</v>
      </c>
      <c r="C17" s="149"/>
      <c r="D17" s="149"/>
      <c r="E17" s="149"/>
      <c r="F17" s="197"/>
      <c r="G17" s="66"/>
      <c r="H17" s="66"/>
    </row>
    <row r="18" spans="1:8" ht="12.75">
      <c r="A18" s="196" t="s">
        <v>377</v>
      </c>
      <c r="B18" s="151">
        <v>2119</v>
      </c>
      <c r="C18" s="149"/>
      <c r="D18" s="149"/>
      <c r="E18" s="149"/>
      <c r="F18" s="197"/>
      <c r="G18" s="66"/>
      <c r="H18" s="66"/>
    </row>
    <row r="19" spans="1:8" ht="12.75">
      <c r="A19" s="196" t="s">
        <v>378</v>
      </c>
      <c r="B19" s="151">
        <v>2120</v>
      </c>
      <c r="C19" s="149"/>
      <c r="D19" s="149"/>
      <c r="E19" s="149"/>
      <c r="F19" s="197"/>
      <c r="G19" s="66"/>
      <c r="H19" s="66"/>
    </row>
    <row r="20" spans="1:8" ht="12.75">
      <c r="A20" s="196" t="s">
        <v>379</v>
      </c>
      <c r="B20" s="151">
        <v>2121</v>
      </c>
      <c r="C20" s="149"/>
      <c r="D20" s="149"/>
      <c r="E20" s="149"/>
      <c r="F20" s="197"/>
      <c r="G20" s="66"/>
      <c r="H20" s="66"/>
    </row>
    <row r="21" spans="1:8" ht="12.75">
      <c r="A21" s="196" t="s">
        <v>380</v>
      </c>
      <c r="B21" s="151">
        <v>2122</v>
      </c>
      <c r="C21" s="149">
        <v>36</v>
      </c>
      <c r="D21" s="149"/>
      <c r="E21" s="149">
        <v>36</v>
      </c>
      <c r="F21" s="197"/>
      <c r="G21" s="66"/>
      <c r="H21" s="66"/>
    </row>
    <row r="22" spans="1:8" ht="12.75">
      <c r="A22" s="196" t="s">
        <v>381</v>
      </c>
      <c r="B22" s="151">
        <v>2123</v>
      </c>
      <c r="C22" s="149"/>
      <c r="D22" s="149"/>
      <c r="E22" s="149"/>
      <c r="F22" s="197"/>
      <c r="G22" s="66"/>
      <c r="H22" s="66"/>
    </row>
    <row r="23" spans="1:8" ht="12.75">
      <c r="A23" s="196" t="s">
        <v>382</v>
      </c>
      <c r="B23" s="149"/>
      <c r="C23" s="149"/>
      <c r="D23" s="149"/>
      <c r="E23" s="149"/>
      <c r="F23" s="197"/>
      <c r="G23" s="66"/>
      <c r="H23" s="66"/>
    </row>
    <row r="24" spans="1:8" ht="12.75">
      <c r="A24" s="196" t="s">
        <v>383</v>
      </c>
      <c r="B24" s="151">
        <v>2124</v>
      </c>
      <c r="C24" s="149"/>
      <c r="D24" s="149"/>
      <c r="E24" s="149"/>
      <c r="F24" s="197"/>
      <c r="G24" s="66"/>
      <c r="H24" s="66"/>
    </row>
    <row r="25" spans="1:8" ht="12.75">
      <c r="A25" s="196" t="s">
        <v>384</v>
      </c>
      <c r="B25" s="151">
        <v>2125</v>
      </c>
      <c r="C25" s="149"/>
      <c r="D25" s="149"/>
      <c r="E25" s="149"/>
      <c r="F25" s="197"/>
      <c r="G25" s="66"/>
      <c r="H25" s="66"/>
    </row>
    <row r="26" spans="1:8" ht="12.75">
      <c r="A26" s="198" t="s">
        <v>385</v>
      </c>
      <c r="B26" s="152">
        <v>2130</v>
      </c>
      <c r="C26" s="141">
        <f>C7+C11+C17+C19+C20+C21+C22</f>
        <v>36</v>
      </c>
      <c r="D26" s="141">
        <f>D7+D11+D17+D19+D20+D21+D22</f>
        <v>0</v>
      </c>
      <c r="E26" s="141">
        <f>E7+E11+E17+E19+E20+E21+E22</f>
        <v>36</v>
      </c>
      <c r="F26" s="199">
        <f>F7+F11+F17+F19+F20+F21+F22</f>
        <v>0</v>
      </c>
      <c r="G26" s="66"/>
      <c r="H26" s="66"/>
    </row>
    <row r="27" spans="1:8" ht="12.75">
      <c r="A27" s="196" t="s">
        <v>386</v>
      </c>
      <c r="B27" s="149"/>
      <c r="C27" s="149"/>
      <c r="D27" s="149"/>
      <c r="E27" s="149"/>
      <c r="F27" s="197"/>
      <c r="G27" s="66"/>
      <c r="H27" s="66"/>
    </row>
    <row r="28" spans="1:8" ht="12.75">
      <c r="A28" s="195" t="s">
        <v>367</v>
      </c>
      <c r="B28" s="151">
        <v>2141</v>
      </c>
      <c r="C28" s="149">
        <v>40</v>
      </c>
      <c r="D28" s="149">
        <v>40</v>
      </c>
      <c r="E28" s="149">
        <v>0</v>
      </c>
      <c r="F28" s="197">
        <v>0</v>
      </c>
      <c r="G28" s="66"/>
      <c r="H28" s="66"/>
    </row>
    <row r="29" spans="1:8" ht="12.75">
      <c r="A29" s="196" t="s">
        <v>368</v>
      </c>
      <c r="B29" s="149"/>
      <c r="C29" s="149"/>
      <c r="D29" s="149"/>
      <c r="E29" s="149"/>
      <c r="F29" s="197"/>
      <c r="G29" s="66"/>
      <c r="H29" s="66"/>
    </row>
    <row r="30" spans="1:8" ht="12.75">
      <c r="A30" s="196" t="s">
        <v>387</v>
      </c>
      <c r="B30" s="151">
        <v>2143</v>
      </c>
      <c r="C30" s="149">
        <v>40</v>
      </c>
      <c r="D30" s="149">
        <v>40</v>
      </c>
      <c r="E30" s="149">
        <v>0</v>
      </c>
      <c r="F30" s="197">
        <v>0</v>
      </c>
      <c r="G30" s="66"/>
      <c r="H30" s="66"/>
    </row>
    <row r="31" spans="1:8" ht="12.75">
      <c r="A31" s="196" t="s">
        <v>456</v>
      </c>
      <c r="B31" s="151">
        <v>2144</v>
      </c>
      <c r="C31" s="149">
        <v>200</v>
      </c>
      <c r="D31" s="149">
        <v>200</v>
      </c>
      <c r="E31" s="143">
        <v>0</v>
      </c>
      <c r="F31" s="197">
        <v>0</v>
      </c>
      <c r="G31" s="66"/>
      <c r="H31" s="66"/>
    </row>
    <row r="32" spans="1:8" ht="12.75">
      <c r="A32" s="200" t="s">
        <v>388</v>
      </c>
      <c r="B32" s="149"/>
      <c r="C32" s="153"/>
      <c r="D32" s="149"/>
      <c r="E32" s="153"/>
      <c r="F32" s="197"/>
      <c r="G32" s="66"/>
      <c r="H32" s="66"/>
    </row>
    <row r="33" spans="1:8" ht="12.75">
      <c r="A33" s="200" t="s">
        <v>389</v>
      </c>
      <c r="B33" s="149"/>
      <c r="C33" s="153">
        <v>200</v>
      </c>
      <c r="D33" s="149">
        <v>200</v>
      </c>
      <c r="E33" s="153">
        <v>0</v>
      </c>
      <c r="F33" s="197">
        <v>0</v>
      </c>
      <c r="G33" s="66"/>
      <c r="H33" s="66"/>
    </row>
    <row r="34" spans="1:8" ht="12.75">
      <c r="A34" s="201" t="s">
        <v>373</v>
      </c>
      <c r="B34" s="154"/>
      <c r="C34" s="155"/>
      <c r="D34" s="154"/>
      <c r="E34" s="155"/>
      <c r="F34" s="202"/>
      <c r="G34" s="66"/>
      <c r="H34" s="66"/>
    </row>
    <row r="35" spans="1:8" ht="12.75">
      <c r="A35" s="203" t="s">
        <v>390</v>
      </c>
      <c r="B35" s="156">
        <v>2146</v>
      </c>
      <c r="C35" s="157"/>
      <c r="D35" s="156"/>
      <c r="E35" s="157"/>
      <c r="F35" s="204"/>
      <c r="G35" s="1"/>
      <c r="H35" s="1"/>
    </row>
    <row r="36" spans="1:8" ht="12.75">
      <c r="A36" s="205" t="s">
        <v>391</v>
      </c>
      <c r="B36" s="158">
        <v>2147</v>
      </c>
      <c r="C36" s="159"/>
      <c r="D36" s="149"/>
      <c r="E36" s="149"/>
      <c r="F36" s="197"/>
      <c r="G36" s="1"/>
      <c r="H36" s="1"/>
    </row>
    <row r="37" spans="1:8" ht="12.75">
      <c r="A37" s="196" t="s">
        <v>392</v>
      </c>
      <c r="B37" s="149">
        <v>2148</v>
      </c>
      <c r="C37" s="149"/>
      <c r="D37" s="149"/>
      <c r="E37" s="149"/>
      <c r="F37" s="197"/>
      <c r="G37" s="1"/>
      <c r="H37" s="1"/>
    </row>
    <row r="38" spans="1:8" ht="12.75">
      <c r="A38" s="196" t="s">
        <v>393</v>
      </c>
      <c r="B38" s="151">
        <v>2149</v>
      </c>
      <c r="C38" s="149">
        <v>343</v>
      </c>
      <c r="D38" s="149">
        <v>343</v>
      </c>
      <c r="E38" s="149">
        <v>0</v>
      </c>
      <c r="F38" s="197">
        <v>0</v>
      </c>
      <c r="G38" s="1"/>
      <c r="H38" s="1"/>
    </row>
    <row r="39" spans="1:8" ht="12.75">
      <c r="A39" s="196" t="s">
        <v>379</v>
      </c>
      <c r="B39" s="151">
        <v>2150</v>
      </c>
      <c r="C39" s="149"/>
      <c r="D39" s="149"/>
      <c r="E39" s="149"/>
      <c r="F39" s="197"/>
      <c r="G39" s="1"/>
      <c r="H39" s="1"/>
    </row>
    <row r="40" spans="1:8" ht="12.75">
      <c r="A40" s="200" t="s">
        <v>394</v>
      </c>
      <c r="B40" s="151">
        <v>2151</v>
      </c>
      <c r="C40" s="153">
        <v>118</v>
      </c>
      <c r="D40" s="149">
        <v>118</v>
      </c>
      <c r="E40" s="144">
        <v>0</v>
      </c>
      <c r="F40" s="197">
        <v>0</v>
      </c>
      <c r="G40" s="1"/>
      <c r="H40" s="1"/>
    </row>
    <row r="41" spans="1:8" ht="12.75">
      <c r="A41" s="200" t="s">
        <v>395</v>
      </c>
      <c r="B41" s="151">
        <v>2152</v>
      </c>
      <c r="C41" s="153">
        <f>C42+C43+C44</f>
        <v>7</v>
      </c>
      <c r="D41" s="149">
        <f>D42+D43+D44</f>
        <v>7</v>
      </c>
      <c r="E41" s="153">
        <f>E42+E43+E44</f>
        <v>0</v>
      </c>
      <c r="F41" s="197">
        <f>F42+F43+F44</f>
        <v>0</v>
      </c>
      <c r="G41" s="1"/>
      <c r="H41" s="1"/>
    </row>
    <row r="42" spans="1:8" ht="12.75">
      <c r="A42" s="200" t="s">
        <v>396</v>
      </c>
      <c r="B42" s="151">
        <v>2153</v>
      </c>
      <c r="C42" s="153"/>
      <c r="D42" s="149"/>
      <c r="E42" s="153"/>
      <c r="F42" s="197"/>
      <c r="G42" s="1"/>
      <c r="H42" s="1"/>
    </row>
    <row r="43" spans="1:8" ht="12.75">
      <c r="A43" s="200" t="s">
        <v>397</v>
      </c>
      <c r="B43" s="151">
        <v>2154</v>
      </c>
      <c r="C43" s="153"/>
      <c r="D43" s="149"/>
      <c r="E43" s="153"/>
      <c r="F43" s="197"/>
      <c r="G43" s="1"/>
      <c r="H43" s="1"/>
    </row>
    <row r="44" spans="1:8" ht="12.75">
      <c r="A44" s="200" t="s">
        <v>398</v>
      </c>
      <c r="B44" s="151">
        <v>2156</v>
      </c>
      <c r="C44" s="153">
        <v>7</v>
      </c>
      <c r="D44" s="149">
        <v>7</v>
      </c>
      <c r="E44" s="153">
        <v>0</v>
      </c>
      <c r="F44" s="197">
        <v>0</v>
      </c>
      <c r="G44" s="1"/>
      <c r="H44" s="1"/>
    </row>
    <row r="45" spans="1:8" ht="12.75">
      <c r="A45" s="205" t="s">
        <v>399</v>
      </c>
      <c r="B45" s="158"/>
      <c r="C45" s="159"/>
      <c r="D45" s="158"/>
      <c r="E45" s="159"/>
      <c r="F45" s="206"/>
      <c r="G45" s="1"/>
      <c r="H45" s="1"/>
    </row>
    <row r="46" spans="1:8" ht="12.75">
      <c r="A46" s="203" t="s">
        <v>400</v>
      </c>
      <c r="B46" s="160">
        <v>2157</v>
      </c>
      <c r="C46" s="157">
        <f>C47+C48+C49</f>
        <v>50</v>
      </c>
      <c r="D46" s="156">
        <f>D47+D48+D49</f>
        <v>50</v>
      </c>
      <c r="E46" s="157">
        <f>E47+E48+E49</f>
        <v>0</v>
      </c>
      <c r="F46" s="204">
        <f>F47+F48+F49</f>
        <v>0</v>
      </c>
      <c r="G46" s="1"/>
      <c r="H46" s="1"/>
    </row>
    <row r="47" spans="1:8" ht="12.75">
      <c r="A47" s="196" t="s">
        <v>401</v>
      </c>
      <c r="B47" s="151">
        <v>2158</v>
      </c>
      <c r="C47" s="143">
        <v>42</v>
      </c>
      <c r="D47" s="149">
        <v>42</v>
      </c>
      <c r="E47" s="153">
        <v>0</v>
      </c>
      <c r="F47" s="197">
        <v>0</v>
      </c>
      <c r="G47" s="1"/>
      <c r="H47" s="1"/>
    </row>
    <row r="48" spans="1:8" ht="12.75">
      <c r="A48" s="196" t="s">
        <v>402</v>
      </c>
      <c r="B48" s="151">
        <v>2159</v>
      </c>
      <c r="C48" s="143">
        <v>8</v>
      </c>
      <c r="D48" s="149">
        <v>8</v>
      </c>
      <c r="E48" s="153">
        <v>0</v>
      </c>
      <c r="F48" s="197">
        <v>0</v>
      </c>
      <c r="G48" s="1"/>
      <c r="H48" s="1"/>
    </row>
    <row r="49" spans="1:8" ht="12.75">
      <c r="A49" s="196" t="s">
        <v>403</v>
      </c>
      <c r="B49" s="151">
        <v>2160</v>
      </c>
      <c r="C49" s="143"/>
      <c r="D49" s="149"/>
      <c r="E49" s="153"/>
      <c r="F49" s="197"/>
      <c r="G49" s="1"/>
      <c r="H49" s="1"/>
    </row>
    <row r="50" spans="1:8" ht="12.75">
      <c r="A50" s="207" t="s">
        <v>404</v>
      </c>
      <c r="B50" s="154"/>
      <c r="C50" s="155"/>
      <c r="D50" s="154"/>
      <c r="E50" s="155"/>
      <c r="F50" s="202"/>
      <c r="G50" s="1"/>
      <c r="H50" s="1"/>
    </row>
    <row r="51" spans="1:8" ht="12.75">
      <c r="A51" s="208" t="s">
        <v>405</v>
      </c>
      <c r="B51" s="160">
        <v>2161</v>
      </c>
      <c r="C51" s="157">
        <v>122</v>
      </c>
      <c r="D51" s="156">
        <v>122</v>
      </c>
      <c r="E51" s="157">
        <v>0</v>
      </c>
      <c r="F51" s="204">
        <v>0</v>
      </c>
      <c r="G51" s="1"/>
      <c r="H51" s="1"/>
    </row>
    <row r="52" spans="1:8" ht="12.75">
      <c r="A52" s="73" t="s">
        <v>406</v>
      </c>
      <c r="B52" s="151">
        <v>2162</v>
      </c>
      <c r="C52" s="31"/>
      <c r="D52" s="31"/>
      <c r="E52" s="31"/>
      <c r="F52" s="32"/>
      <c r="G52" s="1"/>
      <c r="H52" s="1"/>
    </row>
    <row r="53" spans="1:8" ht="12.75">
      <c r="A53" s="194" t="s">
        <v>337</v>
      </c>
      <c r="B53" s="152">
        <v>2170</v>
      </c>
      <c r="C53" s="141">
        <f>C28+C31+C36+C38+C39+C40+C41+C46+C51</f>
        <v>880</v>
      </c>
      <c r="D53" s="141">
        <f>D28+D31+D36+D38+D39+D40+D41+D46+D51</f>
        <v>880</v>
      </c>
      <c r="E53" s="141">
        <f>E28+E31+E36+E38+E39+E40+E41+E46+E51</f>
        <v>0</v>
      </c>
      <c r="F53" s="199">
        <f>F28+F31+F36+F38+F39+F40+F41+F46+F51</f>
        <v>0</v>
      </c>
      <c r="G53" s="1"/>
      <c r="H53" s="1"/>
    </row>
    <row r="54" spans="1:8" ht="13.5" thickBot="1">
      <c r="A54" s="209" t="s">
        <v>407</v>
      </c>
      <c r="B54" s="210">
        <v>2180</v>
      </c>
      <c r="C54" s="211">
        <f>SUM(C26+C53)</f>
        <v>916</v>
      </c>
      <c r="D54" s="211">
        <v>880</v>
      </c>
      <c r="E54" s="211">
        <v>36</v>
      </c>
      <c r="F54" s="212">
        <v>0</v>
      </c>
      <c r="G54" s="1"/>
      <c r="H54" s="1"/>
    </row>
    <row r="55" spans="1:8" ht="12.75">
      <c r="A55" s="66"/>
      <c r="B55" s="1"/>
      <c r="C55" s="1"/>
      <c r="D55" s="1"/>
      <c r="E55" s="1"/>
      <c r="F55" s="1"/>
      <c r="G55" s="1"/>
      <c r="H55" s="1"/>
    </row>
    <row r="56" spans="1:8" ht="12.75">
      <c r="A56" s="66"/>
      <c r="B56" s="1"/>
      <c r="C56" s="1"/>
      <c r="D56" s="1"/>
      <c r="E56" s="1"/>
      <c r="F56" s="1"/>
      <c r="G56" s="1"/>
      <c r="H56" s="1"/>
    </row>
    <row r="57" spans="1:8" ht="13.5" thickBot="1">
      <c r="A57" s="180" t="s">
        <v>408</v>
      </c>
      <c r="B57" s="1"/>
      <c r="C57" s="1"/>
      <c r="D57" s="1"/>
      <c r="E57" s="1"/>
      <c r="F57" s="1"/>
      <c r="G57" s="1"/>
      <c r="H57" s="1"/>
    </row>
    <row r="58" spans="1:8" ht="12.75">
      <c r="A58" s="213"/>
      <c r="B58" s="24" t="s">
        <v>66</v>
      </c>
      <c r="C58" s="214" t="s">
        <v>409</v>
      </c>
      <c r="D58" s="24" t="s">
        <v>410</v>
      </c>
      <c r="E58" s="214" t="s">
        <v>411</v>
      </c>
      <c r="F58" s="27" t="s">
        <v>412</v>
      </c>
      <c r="G58" s="1"/>
      <c r="H58" s="1"/>
    </row>
    <row r="59" spans="1:8" ht="12.75">
      <c r="A59" s="188" t="s">
        <v>81</v>
      </c>
      <c r="B59" s="26" t="s">
        <v>69</v>
      </c>
      <c r="C59" s="16" t="s">
        <v>413</v>
      </c>
      <c r="D59" s="26" t="s">
        <v>414</v>
      </c>
      <c r="E59" s="138" t="s">
        <v>274</v>
      </c>
      <c r="F59" s="176" t="s">
        <v>69</v>
      </c>
      <c r="G59" s="1"/>
      <c r="H59" s="1"/>
    </row>
    <row r="60" spans="1:8" ht="12.75">
      <c r="A60" s="215"/>
      <c r="B60" s="13" t="s">
        <v>68</v>
      </c>
      <c r="C60" s="161" t="s">
        <v>415</v>
      </c>
      <c r="D60" s="13"/>
      <c r="E60" s="161"/>
      <c r="F60" s="14" t="s">
        <v>415</v>
      </c>
      <c r="G60" s="1"/>
      <c r="H60" s="1"/>
    </row>
    <row r="61" spans="1:8" ht="12.75">
      <c r="A61" s="216" t="s">
        <v>94</v>
      </c>
      <c r="B61" s="139" t="s">
        <v>95</v>
      </c>
      <c r="C61" s="116">
        <v>1</v>
      </c>
      <c r="D61" s="9">
        <v>2</v>
      </c>
      <c r="E61" s="116">
        <v>3</v>
      </c>
      <c r="F61" s="10">
        <v>4</v>
      </c>
      <c r="G61" s="1"/>
      <c r="H61" s="1"/>
    </row>
    <row r="62" spans="1:8" ht="12.75">
      <c r="A62" s="217" t="s">
        <v>416</v>
      </c>
      <c r="B62" s="31">
        <v>2210</v>
      </c>
      <c r="C62" s="43"/>
      <c r="D62" s="31"/>
      <c r="E62" s="43"/>
      <c r="F62" s="32"/>
      <c r="G62" s="1"/>
      <c r="H62" s="1"/>
    </row>
    <row r="63" spans="1:8" ht="12.75">
      <c r="A63" s="218" t="s">
        <v>417</v>
      </c>
      <c r="B63" s="36"/>
      <c r="C63" s="1"/>
      <c r="D63" s="36"/>
      <c r="E63" s="1"/>
      <c r="F63" s="37"/>
      <c r="G63" s="1"/>
      <c r="H63" s="1"/>
    </row>
    <row r="64" spans="1:8" ht="12.75">
      <c r="A64" s="219" t="s">
        <v>418</v>
      </c>
      <c r="B64" s="3">
        <v>2220</v>
      </c>
      <c r="C64" s="39"/>
      <c r="D64" s="3"/>
      <c r="E64" s="39"/>
      <c r="F64" s="12"/>
      <c r="G64" s="1"/>
      <c r="H64" s="1"/>
    </row>
    <row r="65" spans="1:8" ht="12.75">
      <c r="A65" s="217" t="s">
        <v>419</v>
      </c>
      <c r="B65" s="31">
        <v>2230</v>
      </c>
      <c r="C65" s="105"/>
      <c r="D65" s="31"/>
      <c r="E65" s="79"/>
      <c r="F65" s="32"/>
      <c r="G65" s="1"/>
      <c r="H65" s="1"/>
    </row>
    <row r="66" spans="1:8" ht="13.5" thickBot="1">
      <c r="A66" s="209" t="s">
        <v>420</v>
      </c>
      <c r="B66" s="210">
        <v>2240</v>
      </c>
      <c r="C66" s="211">
        <v>0</v>
      </c>
      <c r="D66" s="211">
        <v>0</v>
      </c>
      <c r="E66" s="211">
        <v>0</v>
      </c>
      <c r="F66" s="212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453</v>
      </c>
      <c r="B69" s="1"/>
      <c r="C69" s="1"/>
      <c r="D69" s="1"/>
      <c r="E69" s="1"/>
      <c r="F69" s="1"/>
      <c r="G69" s="1"/>
      <c r="H69" s="1"/>
    </row>
    <row r="70" spans="1:8" ht="12.75">
      <c r="A70" s="533" t="s">
        <v>454</v>
      </c>
      <c r="B70" s="533"/>
      <c r="C70" s="533"/>
      <c r="D70" s="533"/>
      <c r="E70" s="533"/>
      <c r="F70" s="533"/>
      <c r="G70" s="1"/>
      <c r="H70" s="1"/>
    </row>
    <row r="71" spans="1:8" ht="12.75">
      <c r="A71" s="543" t="s">
        <v>455</v>
      </c>
      <c r="B71" s="543"/>
      <c r="C71" s="543"/>
      <c r="D71" s="543"/>
      <c r="E71" s="543"/>
      <c r="F71" s="1"/>
      <c r="H71" s="1"/>
    </row>
    <row r="72" ht="12.75">
      <c r="H72" s="1"/>
    </row>
    <row r="73" spans="1:8" ht="12.75">
      <c r="A73" t="s">
        <v>97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96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6">
      <selection activeCell="H43" sqref="H43"/>
    </sheetView>
  </sheetViews>
  <sheetFormatPr defaultColWidth="9.140625" defaultRowHeight="12.75"/>
  <cols>
    <col min="1" max="1" width="5.710937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5.140625" style="0" customWidth="1"/>
    <col min="7" max="7" width="9.00390625" style="0" customWidth="1"/>
  </cols>
  <sheetData>
    <row r="1" spans="2:6" ht="18" customHeight="1">
      <c r="B1" s="227" t="s">
        <v>58</v>
      </c>
      <c r="C1" s="20"/>
      <c r="D1" s="20" t="s">
        <v>664</v>
      </c>
      <c r="E1" s="20"/>
      <c r="F1" s="20"/>
    </row>
    <row r="2" spans="2:6" ht="18" customHeight="1">
      <c r="B2" s="227"/>
      <c r="C2" s="20"/>
      <c r="D2" s="20"/>
      <c r="E2" s="20"/>
      <c r="F2" s="20"/>
    </row>
    <row r="3" spans="2:6" ht="18" customHeight="1">
      <c r="B3" s="227"/>
      <c r="C3" s="20"/>
      <c r="D3" s="20"/>
      <c r="E3" s="20"/>
      <c r="F3" s="20"/>
    </row>
    <row r="4" spans="2:6" ht="15">
      <c r="B4" s="227"/>
      <c r="C4" s="20"/>
      <c r="D4" s="20"/>
      <c r="E4" s="20"/>
      <c r="F4" s="20"/>
    </row>
    <row r="5" spans="2:6" ht="18" customHeight="1">
      <c r="B5" s="321" t="s">
        <v>528</v>
      </c>
      <c r="C5" s="300"/>
      <c r="D5" s="300"/>
      <c r="E5" s="20"/>
      <c r="F5" s="20"/>
    </row>
    <row r="6" spans="2:6" ht="17.25" customHeight="1">
      <c r="B6" s="321" t="s">
        <v>727</v>
      </c>
      <c r="C6" s="300"/>
      <c r="D6" s="300"/>
      <c r="E6" s="20"/>
      <c r="F6" s="20"/>
    </row>
    <row r="7" spans="1:6" ht="15">
      <c r="A7" s="1"/>
      <c r="B7" s="20"/>
      <c r="C7" s="301"/>
      <c r="D7" s="304"/>
      <c r="E7" s="303" t="s">
        <v>665</v>
      </c>
      <c r="F7" s="303"/>
    </row>
    <row r="8" spans="1:6" ht="14.25" customHeight="1">
      <c r="A8" s="329"/>
      <c r="B8" s="294"/>
      <c r="C8" s="315" t="s">
        <v>66</v>
      </c>
      <c r="D8" s="330"/>
      <c r="E8" s="294"/>
      <c r="F8" s="298"/>
    </row>
    <row r="9" spans="1:6" ht="15">
      <c r="A9" s="331" t="s">
        <v>485</v>
      </c>
      <c r="B9" s="328" t="s">
        <v>486</v>
      </c>
      <c r="C9" s="328" t="s">
        <v>67</v>
      </c>
      <c r="D9" s="328" t="s">
        <v>61</v>
      </c>
      <c r="E9" s="332" t="s">
        <v>62</v>
      </c>
      <c r="F9" s="281"/>
    </row>
    <row r="10" spans="1:6" ht="15">
      <c r="A10" s="333"/>
      <c r="B10" s="328"/>
      <c r="C10" s="328" t="s">
        <v>68</v>
      </c>
      <c r="D10" s="328" t="s">
        <v>63</v>
      </c>
      <c r="E10" s="328" t="s">
        <v>63</v>
      </c>
      <c r="F10" s="281"/>
    </row>
    <row r="11" spans="1:6" ht="15" customHeight="1">
      <c r="A11" s="367">
        <v>1</v>
      </c>
      <c r="B11" s="8">
        <v>2</v>
      </c>
      <c r="C11" s="8"/>
      <c r="D11" s="8">
        <v>3</v>
      </c>
      <c r="E11" s="8">
        <v>4</v>
      </c>
      <c r="F11" s="281"/>
    </row>
    <row r="12" spans="1:6" ht="15">
      <c r="A12" s="111">
        <v>1</v>
      </c>
      <c r="B12" s="299" t="s">
        <v>488</v>
      </c>
      <c r="C12" s="284"/>
      <c r="D12" s="327">
        <f>SUM(D13:D19)</f>
        <v>1979</v>
      </c>
      <c r="E12" s="327">
        <f>SUM(E13:E19)</f>
        <v>2005</v>
      </c>
      <c r="F12" s="296"/>
    </row>
    <row r="13" spans="1:6" ht="14.25">
      <c r="A13" s="309"/>
      <c r="B13" s="275" t="s">
        <v>529</v>
      </c>
      <c r="C13" s="288">
        <v>11</v>
      </c>
      <c r="D13" s="289">
        <v>750</v>
      </c>
      <c r="E13" s="289">
        <v>755</v>
      </c>
      <c r="F13" s="297"/>
    </row>
    <row r="14" spans="1:6" ht="14.25">
      <c r="A14" s="309"/>
      <c r="B14" s="275" t="s">
        <v>518</v>
      </c>
      <c r="C14" s="8">
        <v>12</v>
      </c>
      <c r="D14" s="289">
        <v>935</v>
      </c>
      <c r="E14" s="289">
        <v>913</v>
      </c>
      <c r="F14" s="297"/>
    </row>
    <row r="15" spans="1:6" ht="14.25">
      <c r="A15" s="309"/>
      <c r="B15" s="275" t="s">
        <v>519</v>
      </c>
      <c r="C15" s="8">
        <v>13</v>
      </c>
      <c r="D15" s="289">
        <v>163</v>
      </c>
      <c r="E15" s="289">
        <v>130</v>
      </c>
      <c r="F15" s="297"/>
    </row>
    <row r="16" spans="1:6" ht="14.25">
      <c r="A16" s="309"/>
      <c r="B16" s="275" t="s">
        <v>520</v>
      </c>
      <c r="C16" s="8">
        <v>14</v>
      </c>
      <c r="D16" s="289">
        <v>47</v>
      </c>
      <c r="E16" s="289">
        <v>51</v>
      </c>
      <c r="F16" s="297"/>
    </row>
    <row r="17" spans="1:7" ht="15">
      <c r="A17" s="309"/>
      <c r="B17" s="275" t="s">
        <v>521</v>
      </c>
      <c r="C17" s="8">
        <v>15</v>
      </c>
      <c r="D17" s="289">
        <v>47</v>
      </c>
      <c r="E17" s="289">
        <v>64</v>
      </c>
      <c r="F17" s="297"/>
      <c r="G17" s="78"/>
    </row>
    <row r="18" spans="1:7" ht="15">
      <c r="A18" s="309"/>
      <c r="B18" s="275" t="s">
        <v>522</v>
      </c>
      <c r="C18" s="8">
        <v>5</v>
      </c>
      <c r="D18" s="289">
        <v>24</v>
      </c>
      <c r="E18" s="289">
        <v>6</v>
      </c>
      <c r="F18" s="297"/>
      <c r="G18" s="78"/>
    </row>
    <row r="19" spans="1:7" ht="15">
      <c r="A19" s="309"/>
      <c r="B19" s="275" t="s">
        <v>530</v>
      </c>
      <c r="C19" s="8"/>
      <c r="D19" s="289">
        <v>13</v>
      </c>
      <c r="E19" s="289">
        <v>86</v>
      </c>
      <c r="F19" s="297"/>
      <c r="G19" s="78"/>
    </row>
    <row r="20" spans="1:7" ht="15.75">
      <c r="A20" s="111">
        <v>2</v>
      </c>
      <c r="B20" s="299" t="s">
        <v>725</v>
      </c>
      <c r="C20" s="8"/>
      <c r="D20" s="289">
        <v>17</v>
      </c>
      <c r="E20" s="289"/>
      <c r="F20" s="297"/>
      <c r="G20" s="78"/>
    </row>
    <row r="21" spans="1:7" ht="15">
      <c r="A21" s="136">
        <v>3</v>
      </c>
      <c r="B21" s="276" t="s">
        <v>492</v>
      </c>
      <c r="C21" s="8"/>
      <c r="D21" s="291">
        <f>SUM(D22:D24)</f>
        <v>1907</v>
      </c>
      <c r="E21" s="291">
        <f>SUM(E22:E24)</f>
        <v>2034</v>
      </c>
      <c r="F21" s="296"/>
      <c r="G21" s="16"/>
    </row>
    <row r="22" spans="1:7" ht="15">
      <c r="A22" s="309"/>
      <c r="B22" s="275" t="s">
        <v>523</v>
      </c>
      <c r="C22" s="8">
        <v>71</v>
      </c>
      <c r="D22" s="289">
        <v>994</v>
      </c>
      <c r="E22" s="289">
        <v>1037</v>
      </c>
      <c r="F22" s="297"/>
      <c r="G22" s="78"/>
    </row>
    <row r="23" spans="1:7" ht="15">
      <c r="A23" s="309"/>
      <c r="B23" s="275" t="s">
        <v>524</v>
      </c>
      <c r="C23" s="8">
        <v>72</v>
      </c>
      <c r="D23" s="289">
        <v>641</v>
      </c>
      <c r="E23" s="289">
        <v>849</v>
      </c>
      <c r="F23" s="297"/>
      <c r="G23" s="78"/>
    </row>
    <row r="24" spans="1:8" ht="15">
      <c r="A24" s="309"/>
      <c r="B24" s="275" t="s">
        <v>525</v>
      </c>
      <c r="C24" s="8">
        <v>75</v>
      </c>
      <c r="D24" s="289">
        <v>272</v>
      </c>
      <c r="E24" s="289">
        <v>148</v>
      </c>
      <c r="F24" s="297"/>
      <c r="G24" s="78"/>
      <c r="H24" s="297"/>
    </row>
    <row r="25" spans="1:7" ht="15.75">
      <c r="A25" s="136">
        <v>4</v>
      </c>
      <c r="B25" s="276" t="s">
        <v>493</v>
      </c>
      <c r="C25" s="8"/>
      <c r="D25" s="291">
        <f>SUM(D26:D29)</f>
        <v>670</v>
      </c>
      <c r="E25" s="291">
        <f>SUM(E26:E29)</f>
        <v>474</v>
      </c>
      <c r="F25" s="297"/>
      <c r="G25" s="78"/>
    </row>
    <row r="26" spans="1:7" ht="15">
      <c r="A26" s="309"/>
      <c r="B26" s="275" t="s">
        <v>526</v>
      </c>
      <c r="C26" s="8">
        <v>82</v>
      </c>
      <c r="D26" s="289">
        <v>549</v>
      </c>
      <c r="E26" s="289">
        <v>414</v>
      </c>
      <c r="F26" s="297"/>
      <c r="G26" s="78"/>
    </row>
    <row r="27" spans="1:7" ht="15">
      <c r="A27" s="309"/>
      <c r="B27" s="275" t="s">
        <v>580</v>
      </c>
      <c r="C27" s="8"/>
      <c r="D27" s="289">
        <v>31</v>
      </c>
      <c r="E27" s="289">
        <v>29</v>
      </c>
      <c r="F27" s="297"/>
      <c r="G27" s="78"/>
    </row>
    <row r="28" spans="1:7" ht="15">
      <c r="A28" s="309"/>
      <c r="B28" s="275" t="s">
        <v>584</v>
      </c>
      <c r="C28" s="8"/>
      <c r="D28" s="289">
        <v>64</v>
      </c>
      <c r="E28" s="289">
        <v>18</v>
      </c>
      <c r="F28" s="297"/>
      <c r="G28" s="78"/>
    </row>
    <row r="29" spans="1:7" ht="15">
      <c r="A29" s="309"/>
      <c r="B29" s="275" t="s">
        <v>527</v>
      </c>
      <c r="C29" s="8">
        <v>86</v>
      </c>
      <c r="D29" s="289">
        <v>26</v>
      </c>
      <c r="E29" s="289">
        <v>13</v>
      </c>
      <c r="F29" s="297"/>
      <c r="G29" s="78"/>
    </row>
    <row r="30" spans="1:7" ht="15.75">
      <c r="A30" s="136">
        <v>5</v>
      </c>
      <c r="B30" s="276" t="s">
        <v>511</v>
      </c>
      <c r="C30" s="8"/>
      <c r="D30" s="291">
        <f>SUM(D31:D35)</f>
        <v>381</v>
      </c>
      <c r="E30" s="291">
        <f>SUM(E31:E35)</f>
        <v>284</v>
      </c>
      <c r="F30" s="297"/>
      <c r="G30" s="78"/>
    </row>
    <row r="31" spans="1:7" ht="15">
      <c r="A31" s="309"/>
      <c r="B31" s="275" t="s">
        <v>581</v>
      </c>
      <c r="C31" s="8"/>
      <c r="D31" s="289">
        <v>143</v>
      </c>
      <c r="E31" s="289">
        <v>106</v>
      </c>
      <c r="F31" s="297"/>
      <c r="G31" s="78"/>
    </row>
    <row r="32" spans="1:7" ht="15">
      <c r="A32" s="309"/>
      <c r="B32" s="275" t="s">
        <v>578</v>
      </c>
      <c r="C32" s="8"/>
      <c r="D32" s="289">
        <v>9</v>
      </c>
      <c r="E32" s="289">
        <v>9</v>
      </c>
      <c r="F32" s="297"/>
      <c r="G32" s="78"/>
    </row>
    <row r="33" spans="1:7" ht="15">
      <c r="A33" s="309"/>
      <c r="B33" s="275" t="s">
        <v>579</v>
      </c>
      <c r="C33" s="8"/>
      <c r="D33" s="289">
        <v>85</v>
      </c>
      <c r="E33" s="289">
        <v>33</v>
      </c>
      <c r="F33" s="297"/>
      <c r="G33" s="78"/>
    </row>
    <row r="34" spans="1:7" ht="15">
      <c r="A34" s="309"/>
      <c r="B34" s="275" t="s">
        <v>582</v>
      </c>
      <c r="C34" s="8"/>
      <c r="D34" s="289">
        <v>113</v>
      </c>
      <c r="E34" s="289">
        <v>106</v>
      </c>
      <c r="F34" s="297"/>
      <c r="G34" s="78"/>
    </row>
    <row r="35" spans="1:7" ht="15">
      <c r="A35" s="309"/>
      <c r="B35" s="275" t="s">
        <v>583</v>
      </c>
      <c r="C35" s="8"/>
      <c r="D35" s="289">
        <v>31</v>
      </c>
      <c r="E35" s="289">
        <v>30</v>
      </c>
      <c r="F35" s="297"/>
      <c r="G35" s="78"/>
    </row>
    <row r="36" spans="1:7" ht="15">
      <c r="A36" s="136">
        <v>6</v>
      </c>
      <c r="B36" s="276" t="s">
        <v>531</v>
      </c>
      <c r="C36" s="8"/>
      <c r="D36" s="291">
        <f>SUM(D37:D38)</f>
        <v>298</v>
      </c>
      <c r="E36" s="291">
        <f>SUM(E37:E38)</f>
        <v>298</v>
      </c>
      <c r="F36" s="296"/>
      <c r="G36" s="16"/>
    </row>
    <row r="37" spans="1:7" ht="15">
      <c r="A37" s="309"/>
      <c r="B37" s="275" t="s">
        <v>501</v>
      </c>
      <c r="C37" s="8">
        <v>411</v>
      </c>
      <c r="D37" s="289">
        <v>255</v>
      </c>
      <c r="E37" s="289">
        <v>255</v>
      </c>
      <c r="F37" s="297"/>
      <c r="G37" s="78"/>
    </row>
    <row r="38" spans="1:7" ht="15">
      <c r="A38" s="309"/>
      <c r="B38" s="275" t="s">
        <v>576</v>
      </c>
      <c r="C38" s="8">
        <v>416</v>
      </c>
      <c r="D38" s="289">
        <v>43</v>
      </c>
      <c r="E38" s="289">
        <v>43</v>
      </c>
      <c r="F38" s="297"/>
      <c r="G38" s="78"/>
    </row>
    <row r="39" spans="1:7" ht="15.75">
      <c r="A39" s="136">
        <v>7</v>
      </c>
      <c r="B39" s="276" t="s">
        <v>532</v>
      </c>
      <c r="C39" s="8"/>
      <c r="D39" s="289"/>
      <c r="E39" s="289"/>
      <c r="F39" s="297"/>
      <c r="G39" s="78"/>
    </row>
    <row r="40" spans="1:7" ht="15">
      <c r="A40" s="309"/>
      <c r="B40" s="275" t="s">
        <v>533</v>
      </c>
      <c r="C40" s="8"/>
      <c r="D40" s="289">
        <v>255381</v>
      </c>
      <c r="E40" s="289">
        <v>255381</v>
      </c>
      <c r="F40" s="297"/>
      <c r="G40" s="78"/>
    </row>
    <row r="41" spans="1:7" ht="15">
      <c r="A41" s="309"/>
      <c r="B41" s="275" t="s">
        <v>560</v>
      </c>
      <c r="C41" s="8"/>
      <c r="D41" s="289">
        <v>1</v>
      </c>
      <c r="E41" s="289">
        <v>1</v>
      </c>
      <c r="F41" s="297"/>
      <c r="G41" s="78"/>
    </row>
    <row r="42" spans="1:7" ht="15.75">
      <c r="A42" s="136">
        <v>8</v>
      </c>
      <c r="B42" s="276" t="s">
        <v>77</v>
      </c>
      <c r="C42" s="8"/>
      <c r="D42" s="291">
        <f>SUM(D43:D45)</f>
        <v>4636</v>
      </c>
      <c r="E42" s="291">
        <f>SUM(E43:E45)</f>
        <v>4094</v>
      </c>
      <c r="F42" s="297"/>
      <c r="G42" s="78"/>
    </row>
    <row r="43" spans="1:7" ht="15">
      <c r="A43" s="309"/>
      <c r="B43" s="275" t="s">
        <v>534</v>
      </c>
      <c r="C43" s="8">
        <v>421</v>
      </c>
      <c r="D43" s="289">
        <v>328</v>
      </c>
      <c r="E43" s="289">
        <v>328</v>
      </c>
      <c r="F43" s="297"/>
      <c r="G43" s="78"/>
    </row>
    <row r="44" spans="1:7" ht="15">
      <c r="A44" s="309"/>
      <c r="B44" s="275" t="s">
        <v>536</v>
      </c>
      <c r="C44" s="8">
        <v>422</v>
      </c>
      <c r="D44" s="289">
        <v>217</v>
      </c>
      <c r="E44" s="289">
        <v>218</v>
      </c>
      <c r="F44" s="297"/>
      <c r="G44" s="78"/>
    </row>
    <row r="45" spans="1:7" ht="15">
      <c r="A45" s="309"/>
      <c r="B45" s="275" t="s">
        <v>535</v>
      </c>
      <c r="C45" s="8">
        <v>424</v>
      </c>
      <c r="D45" s="289">
        <v>4091</v>
      </c>
      <c r="E45" s="289">
        <v>3548</v>
      </c>
      <c r="F45" s="297"/>
      <c r="G45" s="78"/>
    </row>
    <row r="46" spans="1:7" ht="15">
      <c r="A46" s="1"/>
      <c r="B46" s="19"/>
      <c r="C46" s="296">
        <v>425</v>
      </c>
      <c r="D46" s="297"/>
      <c r="E46" s="297"/>
      <c r="F46" s="297"/>
      <c r="G46" s="78"/>
    </row>
    <row r="47" spans="1:7" ht="15">
      <c r="A47" s="1"/>
      <c r="B47" s="19" t="s">
        <v>728</v>
      </c>
      <c r="C47" s="296">
        <v>426</v>
      </c>
      <c r="D47" s="297"/>
      <c r="E47" s="297"/>
      <c r="F47" s="297"/>
      <c r="G47" s="78"/>
    </row>
    <row r="48" spans="1:2" ht="15.75">
      <c r="A48" s="302"/>
      <c r="B48" s="278"/>
    </row>
    <row r="49" spans="1:7" ht="14.25">
      <c r="A49" s="297"/>
      <c r="B49" s="21" t="s">
        <v>537</v>
      </c>
      <c r="C49" s="21"/>
      <c r="D49" s="21"/>
      <c r="E49" s="21"/>
      <c r="F49" s="21"/>
      <c r="G49" s="21"/>
    </row>
    <row r="50" spans="1:7" ht="14.25">
      <c r="A50" s="297"/>
      <c r="B50" s="529" t="s">
        <v>538</v>
      </c>
      <c r="C50" s="529"/>
      <c r="D50" s="529"/>
      <c r="E50" s="529"/>
      <c r="F50" s="529"/>
      <c r="G50" s="529"/>
    </row>
    <row r="51" spans="1:7" ht="14.25">
      <c r="A51" s="297"/>
      <c r="B51" s="21"/>
      <c r="C51" s="21"/>
      <c r="D51" s="21"/>
      <c r="E51" s="21"/>
      <c r="F51" s="21"/>
      <c r="G51" s="21"/>
    </row>
    <row r="52" spans="1:7" ht="14.25">
      <c r="A52" s="297"/>
      <c r="B52" s="529"/>
      <c r="C52" s="529"/>
      <c r="D52" s="529"/>
      <c r="E52" s="529"/>
      <c r="F52" s="529"/>
      <c r="G52" s="529"/>
    </row>
    <row r="53" spans="1:2" ht="15">
      <c r="A53" s="297"/>
      <c r="B53" s="78"/>
    </row>
    <row r="54" spans="1:2" ht="15">
      <c r="A54" s="297"/>
      <c r="B54" s="78"/>
    </row>
  </sheetData>
  <mergeCells count="2">
    <mergeCell ref="B52:G52"/>
    <mergeCell ref="B50:G50"/>
  </mergeCells>
  <printOptions/>
  <pageMargins left="0.75" right="0.75" top="0.72" bottom="0.5" header="0.51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34" t="s">
        <v>450</v>
      </c>
    </row>
    <row r="2" ht="12.75">
      <c r="A2" s="44"/>
    </row>
    <row r="3" ht="12.75">
      <c r="A3" s="44" t="s">
        <v>211</v>
      </c>
    </row>
    <row r="4" ht="12.75">
      <c r="A4" s="44" t="s">
        <v>422</v>
      </c>
    </row>
    <row r="5" ht="12.75">
      <c r="A5" s="230" t="s">
        <v>74</v>
      </c>
    </row>
    <row r="6" ht="13.5" thickBot="1">
      <c r="B6" t="s">
        <v>212</v>
      </c>
    </row>
    <row r="7" spans="1:3" ht="13.5" thickBot="1">
      <c r="A7" s="6" t="s">
        <v>213</v>
      </c>
      <c r="B7" s="24" t="s">
        <v>214</v>
      </c>
      <c r="C7" s="27" t="s">
        <v>201</v>
      </c>
    </row>
    <row r="8" spans="1:3" ht="13.5" thickBot="1">
      <c r="A8" s="235"/>
      <c r="B8" s="15" t="s">
        <v>68</v>
      </c>
      <c r="C8" s="28"/>
    </row>
    <row r="9" spans="1:3" ht="12.75">
      <c r="A9" s="177" t="s">
        <v>94</v>
      </c>
      <c r="B9" s="13" t="s">
        <v>95</v>
      </c>
      <c r="C9" s="14">
        <v>1</v>
      </c>
    </row>
    <row r="10" spans="1:3" ht="12.75">
      <c r="A10" s="42" t="s">
        <v>215</v>
      </c>
      <c r="B10" s="31">
        <v>91</v>
      </c>
      <c r="C10" s="32"/>
    </row>
    <row r="11" spans="1:3" ht="12.75">
      <c r="A11" s="42" t="s">
        <v>216</v>
      </c>
      <c r="B11" s="31"/>
      <c r="C11" s="32"/>
    </row>
    <row r="12" spans="1:3" ht="12.75">
      <c r="A12" s="42" t="s">
        <v>217</v>
      </c>
      <c r="B12" s="31">
        <v>92</v>
      </c>
      <c r="C12" s="32"/>
    </row>
    <row r="13" spans="1:3" ht="12.75">
      <c r="A13" s="42" t="s">
        <v>218</v>
      </c>
      <c r="B13" s="31"/>
      <c r="C13" s="226"/>
    </row>
    <row r="14" spans="1:3" ht="12.75">
      <c r="A14" s="35" t="s">
        <v>219</v>
      </c>
      <c r="B14" s="36"/>
      <c r="C14" s="18"/>
    </row>
    <row r="15" spans="1:3" ht="12.75">
      <c r="A15" s="35" t="s">
        <v>220</v>
      </c>
      <c r="B15" s="3">
        <v>93</v>
      </c>
      <c r="C15" s="12"/>
    </row>
    <row r="16" spans="1:3" ht="12.75">
      <c r="A16" s="42" t="s">
        <v>221</v>
      </c>
      <c r="B16" s="31">
        <v>94</v>
      </c>
      <c r="C16" s="18"/>
    </row>
    <row r="17" spans="1:3" ht="12.75">
      <c r="A17" s="42" t="s">
        <v>222</v>
      </c>
      <c r="B17" s="31">
        <v>95</v>
      </c>
      <c r="C17" s="32"/>
    </row>
    <row r="18" spans="1:3" ht="12.75">
      <c r="A18" s="35" t="s">
        <v>210</v>
      </c>
      <c r="B18" s="36">
        <v>90</v>
      </c>
      <c r="C18" s="32"/>
    </row>
    <row r="19" spans="1:3" ht="12.75">
      <c r="A19" s="30" t="s">
        <v>223</v>
      </c>
      <c r="B19" s="31"/>
      <c r="C19" s="32"/>
    </row>
    <row r="20" spans="1:3" ht="12.75">
      <c r="A20" s="30" t="s">
        <v>224</v>
      </c>
      <c r="B20" s="31">
        <v>101</v>
      </c>
      <c r="C20" s="32"/>
    </row>
    <row r="21" spans="1:3" ht="12.75">
      <c r="A21" s="30" t="s">
        <v>225</v>
      </c>
      <c r="B21" s="31">
        <v>102</v>
      </c>
      <c r="C21" s="32"/>
    </row>
    <row r="22" spans="1:3" ht="12.75">
      <c r="A22" s="30" t="s">
        <v>226</v>
      </c>
      <c r="B22" s="31">
        <v>103</v>
      </c>
      <c r="C22" s="32"/>
    </row>
    <row r="23" spans="1:3" ht="12.75">
      <c r="A23" s="30" t="s">
        <v>227</v>
      </c>
      <c r="B23" s="31">
        <v>104</v>
      </c>
      <c r="C23" s="32"/>
    </row>
    <row r="24" spans="1:3" ht="12.75">
      <c r="A24" s="30" t="s">
        <v>228</v>
      </c>
      <c r="B24" s="31">
        <v>105</v>
      </c>
      <c r="C24" s="32"/>
    </row>
    <row r="25" spans="1:3" ht="12.75">
      <c r="A25" s="30" t="s">
        <v>229</v>
      </c>
      <c r="B25" s="31">
        <v>106</v>
      </c>
      <c r="C25" s="32"/>
    </row>
    <row r="26" spans="1:3" ht="12.75">
      <c r="A26" s="30" t="s">
        <v>230</v>
      </c>
      <c r="B26" s="31">
        <v>107</v>
      </c>
      <c r="C26" s="32"/>
    </row>
    <row r="27" spans="1:3" ht="12.75">
      <c r="A27" s="30" t="s">
        <v>231</v>
      </c>
      <c r="B27" s="31">
        <v>108</v>
      </c>
      <c r="C27" s="32"/>
    </row>
    <row r="28" spans="1:3" ht="12.75">
      <c r="A28" s="30" t="s">
        <v>232</v>
      </c>
      <c r="B28" s="31">
        <v>100</v>
      </c>
      <c r="C28" s="32"/>
    </row>
    <row r="29" spans="1:3" ht="12.75">
      <c r="A29" s="30" t="s">
        <v>233</v>
      </c>
      <c r="B29" s="31">
        <v>110</v>
      </c>
      <c r="C29" s="32"/>
    </row>
    <row r="30" spans="1:3" ht="12.75">
      <c r="A30" s="30" t="s">
        <v>234</v>
      </c>
      <c r="B30" s="31"/>
      <c r="C30" s="32"/>
    </row>
    <row r="31" spans="1:3" ht="12.75">
      <c r="A31" s="30" t="s">
        <v>457</v>
      </c>
      <c r="B31" s="31">
        <v>111</v>
      </c>
      <c r="C31" s="32">
        <v>76</v>
      </c>
    </row>
    <row r="32" spans="1:3" ht="12.75">
      <c r="A32" s="30" t="s">
        <v>235</v>
      </c>
      <c r="B32" s="31"/>
      <c r="C32" s="32"/>
    </row>
    <row r="33" spans="1:3" ht="12.75">
      <c r="A33" s="30" t="s">
        <v>236</v>
      </c>
      <c r="B33" s="31">
        <v>112</v>
      </c>
      <c r="C33" s="32"/>
    </row>
    <row r="34" spans="1:3" ht="12.75">
      <c r="A34" s="30" t="s">
        <v>204</v>
      </c>
      <c r="B34" s="31">
        <v>113</v>
      </c>
      <c r="C34" s="32"/>
    </row>
    <row r="35" spans="1:3" ht="12.75">
      <c r="A35" s="30" t="s">
        <v>237</v>
      </c>
      <c r="B35" s="31">
        <v>120</v>
      </c>
      <c r="C35" s="32"/>
    </row>
    <row r="36" spans="1:3" ht="12.75">
      <c r="A36" s="30" t="s">
        <v>238</v>
      </c>
      <c r="B36" s="31"/>
      <c r="C36" s="32"/>
    </row>
    <row r="37" spans="1:3" ht="12.75">
      <c r="A37" s="30" t="s">
        <v>239</v>
      </c>
      <c r="B37" s="31">
        <v>121</v>
      </c>
      <c r="C37" s="32"/>
    </row>
    <row r="38" spans="1:3" ht="12.75">
      <c r="A38" s="30" t="s">
        <v>240</v>
      </c>
      <c r="B38" s="31">
        <v>122</v>
      </c>
      <c r="C38" s="32">
        <v>76</v>
      </c>
    </row>
    <row r="39" spans="1:3" ht="12.75">
      <c r="A39" s="30" t="s">
        <v>241</v>
      </c>
      <c r="B39" s="31">
        <v>123</v>
      </c>
      <c r="C39" s="32"/>
    </row>
    <row r="40" spans="1:3" ht="12.75">
      <c r="A40" s="30" t="s">
        <v>232</v>
      </c>
      <c r="B40" s="31">
        <v>130</v>
      </c>
      <c r="C40" s="32">
        <v>76</v>
      </c>
    </row>
    <row r="41" spans="1:3" ht="12.75">
      <c r="A41" s="30" t="s">
        <v>242</v>
      </c>
      <c r="B41" s="31">
        <v>140</v>
      </c>
      <c r="C41" s="32"/>
    </row>
    <row r="42" spans="1:3" ht="12.75">
      <c r="A42" s="30" t="s">
        <v>243</v>
      </c>
      <c r="B42" s="31"/>
      <c r="C42" s="32"/>
    </row>
    <row r="43" spans="1:3" ht="12.75">
      <c r="A43" s="30" t="s">
        <v>244</v>
      </c>
      <c r="B43" s="31">
        <v>151</v>
      </c>
      <c r="C43" s="32"/>
    </row>
    <row r="44" spans="1:3" ht="12.75">
      <c r="A44" s="30" t="s">
        <v>245</v>
      </c>
      <c r="B44" s="31">
        <v>152</v>
      </c>
      <c r="C44" s="32">
        <v>37</v>
      </c>
    </row>
    <row r="45" spans="1:3" ht="13.5" thickBot="1">
      <c r="A45" s="5"/>
      <c r="B45" s="47"/>
      <c r="C45" s="48"/>
    </row>
    <row r="48" ht="12.75">
      <c r="A48" t="s">
        <v>459</v>
      </c>
    </row>
    <row r="50" spans="1:3" ht="12.75">
      <c r="A50" s="530" t="s">
        <v>458</v>
      </c>
      <c r="B50" s="530"/>
      <c r="C50" s="530"/>
    </row>
    <row r="51" spans="1:3" ht="12.75">
      <c r="A51" s="537" t="s">
        <v>460</v>
      </c>
      <c r="B51" s="537"/>
      <c r="C51" s="537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461</v>
      </c>
    </row>
    <row r="9" spans="2:4" ht="12.75">
      <c r="B9" s="536" t="s">
        <v>198</v>
      </c>
      <c r="C9" s="536"/>
      <c r="D9" s="536"/>
    </row>
    <row r="10" spans="2:4" ht="12.75">
      <c r="B10" s="536" t="s">
        <v>199</v>
      </c>
      <c r="C10" s="536"/>
      <c r="D10" s="536"/>
    </row>
    <row r="11" spans="2:4" ht="12.75">
      <c r="B11" s="545" t="s">
        <v>463</v>
      </c>
      <c r="C11" s="545"/>
      <c r="D11" s="545"/>
    </row>
    <row r="12" spans="2:4" ht="12.75">
      <c r="B12" s="545" t="s">
        <v>464</v>
      </c>
      <c r="C12" s="545"/>
      <c r="D12" s="545"/>
    </row>
    <row r="13" spans="2:4" ht="13.5" thickBot="1">
      <c r="B13" s="523" t="s">
        <v>462</v>
      </c>
      <c r="C13" s="523"/>
      <c r="D13" s="523"/>
    </row>
    <row r="14" spans="2:4" ht="12.75">
      <c r="B14" s="6"/>
      <c r="C14" s="24" t="s">
        <v>66</v>
      </c>
      <c r="D14" s="45"/>
    </row>
    <row r="15" spans="2:4" ht="12.75">
      <c r="B15" s="25" t="s">
        <v>200</v>
      </c>
      <c r="C15" s="26" t="s">
        <v>69</v>
      </c>
      <c r="D15" s="176" t="s">
        <v>201</v>
      </c>
    </row>
    <row r="16" spans="2:4" ht="12.75">
      <c r="B16" s="38"/>
      <c r="C16" s="13" t="s">
        <v>68</v>
      </c>
      <c r="D16" s="37"/>
    </row>
    <row r="17" spans="2:4" ht="12.75">
      <c r="B17" s="177" t="s">
        <v>94</v>
      </c>
      <c r="C17" s="13" t="s">
        <v>95</v>
      </c>
      <c r="D17" s="10">
        <v>1</v>
      </c>
    </row>
    <row r="18" spans="2:4" ht="12.75">
      <c r="B18" s="30" t="s">
        <v>202</v>
      </c>
      <c r="C18" s="31"/>
      <c r="D18" s="32"/>
    </row>
    <row r="19" spans="2:4" ht="12.75">
      <c r="B19" s="30" t="s">
        <v>203</v>
      </c>
      <c r="C19" s="31">
        <v>31</v>
      </c>
      <c r="D19" s="32"/>
    </row>
    <row r="20" spans="2:4" ht="13.5" thickBot="1">
      <c r="B20" s="5" t="s">
        <v>204</v>
      </c>
      <c r="C20" s="47">
        <v>32</v>
      </c>
      <c r="D20" s="34"/>
    </row>
    <row r="21" spans="2:4" ht="13.5" thickBot="1">
      <c r="B21" s="224" t="s">
        <v>205</v>
      </c>
      <c r="C21" s="52">
        <v>33</v>
      </c>
      <c r="D21" s="233">
        <f>D19+D20</f>
        <v>0</v>
      </c>
    </row>
    <row r="22" spans="2:4" ht="12.75">
      <c r="B22" s="29"/>
      <c r="C22" s="3"/>
      <c r="D22" s="12"/>
    </row>
    <row r="23" spans="2:4" ht="12.75">
      <c r="B23" s="30" t="s">
        <v>206</v>
      </c>
      <c r="C23" s="31"/>
      <c r="D23" s="32"/>
    </row>
    <row r="24" spans="2:4" ht="12.75">
      <c r="B24" s="30" t="s">
        <v>207</v>
      </c>
      <c r="C24" s="31">
        <v>34</v>
      </c>
      <c r="D24" s="32"/>
    </row>
    <row r="25" spans="2:4" ht="12.75">
      <c r="B25" s="30" t="s">
        <v>208</v>
      </c>
      <c r="C25" s="31">
        <v>35</v>
      </c>
      <c r="D25" s="32"/>
    </row>
    <row r="26" spans="2:4" ht="13.5" thickBot="1">
      <c r="B26" s="5" t="s">
        <v>209</v>
      </c>
      <c r="C26" s="47">
        <v>36</v>
      </c>
      <c r="D26" s="34"/>
    </row>
    <row r="27" spans="2:4" ht="13.5" thickBot="1">
      <c r="B27" s="224" t="s">
        <v>210</v>
      </c>
      <c r="C27" s="52">
        <v>37</v>
      </c>
      <c r="D27" s="233">
        <f>D24+D25+D26</f>
        <v>0</v>
      </c>
    </row>
    <row r="28" spans="2:4" ht="12.75">
      <c r="B28" s="1"/>
      <c r="C28" s="1"/>
      <c r="D28" s="1"/>
    </row>
    <row r="31" ht="12.75">
      <c r="B31" t="s">
        <v>465</v>
      </c>
    </row>
    <row r="33" spans="2:4" ht="12.75">
      <c r="B33" s="537" t="s">
        <v>466</v>
      </c>
      <c r="C33" s="537"/>
      <c r="D33" s="537"/>
    </row>
    <row r="34" spans="2:4" ht="12.75">
      <c r="B34" s="530" t="s">
        <v>467</v>
      </c>
      <c r="C34" s="530"/>
      <c r="D34" s="530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68" t="s">
        <v>424</v>
      </c>
      <c r="B1" s="168"/>
      <c r="C1" s="168"/>
      <c r="D1" s="168"/>
      <c r="E1" s="168"/>
      <c r="F1" s="168"/>
    </row>
    <row r="2" spans="1:6" ht="12.75">
      <c r="A2" s="168"/>
      <c r="B2" s="168"/>
      <c r="C2" s="168"/>
      <c r="D2" s="168"/>
      <c r="E2" s="168"/>
      <c r="F2" s="168"/>
    </row>
    <row r="3" spans="1:7" ht="12.75">
      <c r="A3" s="180" t="s">
        <v>421</v>
      </c>
      <c r="B3" s="180"/>
      <c r="C3" s="180"/>
      <c r="D3" s="180"/>
      <c r="E3" s="180"/>
      <c r="F3" s="180"/>
      <c r="G3" s="100"/>
    </row>
    <row r="4" spans="1:7" ht="12.75">
      <c r="A4" s="180"/>
      <c r="B4" s="180"/>
      <c r="C4" s="526" t="s">
        <v>74</v>
      </c>
      <c r="D4" s="526"/>
      <c r="E4" s="526"/>
      <c r="F4" s="526"/>
      <c r="G4" s="10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01"/>
      <c r="B6" s="102" t="s">
        <v>66</v>
      </c>
      <c r="C6" s="103" t="s">
        <v>164</v>
      </c>
      <c r="D6" s="103"/>
      <c r="E6" s="103"/>
      <c r="F6" s="104" t="s">
        <v>165</v>
      </c>
      <c r="G6" s="43"/>
      <c r="H6" s="43"/>
      <c r="I6" s="105"/>
    </row>
    <row r="7" spans="1:9" ht="12.75">
      <c r="A7" s="106" t="s">
        <v>166</v>
      </c>
      <c r="B7" s="107" t="s">
        <v>69</v>
      </c>
      <c r="C7" s="108" t="s">
        <v>167</v>
      </c>
      <c r="D7" s="102" t="s">
        <v>168</v>
      </c>
      <c r="E7" s="108" t="s">
        <v>169</v>
      </c>
      <c r="F7" s="102" t="s">
        <v>170</v>
      </c>
      <c r="G7" s="39" t="s">
        <v>171</v>
      </c>
      <c r="H7" s="105"/>
      <c r="I7" s="109" t="s">
        <v>172</v>
      </c>
    </row>
    <row r="8" spans="1:9" ht="12.75">
      <c r="A8" s="110"/>
      <c r="B8" s="111" t="s">
        <v>68</v>
      </c>
      <c r="C8" s="112" t="s">
        <v>173</v>
      </c>
      <c r="D8" s="111" t="s">
        <v>174</v>
      </c>
      <c r="E8" s="112" t="s">
        <v>175</v>
      </c>
      <c r="F8" s="111" t="s">
        <v>176</v>
      </c>
      <c r="G8" s="39" t="s">
        <v>177</v>
      </c>
      <c r="H8" s="31" t="s">
        <v>178</v>
      </c>
      <c r="I8" s="113" t="s">
        <v>176</v>
      </c>
    </row>
    <row r="9" spans="1:9" ht="12.75">
      <c r="A9" s="110"/>
      <c r="B9" s="111"/>
      <c r="C9" s="112"/>
      <c r="D9" s="111"/>
      <c r="E9" s="112"/>
      <c r="F9" s="111"/>
      <c r="G9" s="39"/>
      <c r="H9" s="3"/>
      <c r="I9" s="114" t="s">
        <v>179</v>
      </c>
    </row>
    <row r="10" spans="1:9" ht="12.75">
      <c r="A10" s="115" t="s">
        <v>94</v>
      </c>
      <c r="B10" s="9" t="s">
        <v>95</v>
      </c>
      <c r="C10" s="116">
        <v>1</v>
      </c>
      <c r="D10" s="9">
        <v>2</v>
      </c>
      <c r="E10" s="116">
        <v>3</v>
      </c>
      <c r="F10" s="9">
        <v>4</v>
      </c>
      <c r="G10" s="116">
        <v>5</v>
      </c>
      <c r="H10" s="9">
        <v>6</v>
      </c>
      <c r="I10" s="50">
        <v>7</v>
      </c>
    </row>
    <row r="11" spans="1:9" ht="12.75">
      <c r="A11" s="117" t="s">
        <v>180</v>
      </c>
      <c r="B11" s="118"/>
      <c r="C11" s="118"/>
      <c r="D11" s="118"/>
      <c r="E11" s="118"/>
      <c r="F11" s="118"/>
      <c r="G11" s="117"/>
      <c r="H11" s="117"/>
      <c r="I11" s="117"/>
    </row>
    <row r="12" spans="1:9" ht="12.75">
      <c r="A12" s="117" t="s">
        <v>181</v>
      </c>
      <c r="B12" s="118">
        <v>3001</v>
      </c>
      <c r="C12" s="118"/>
      <c r="D12" s="118"/>
      <c r="E12" s="118"/>
      <c r="F12" s="118"/>
      <c r="G12" s="117"/>
      <c r="H12" s="117"/>
      <c r="I12" s="117"/>
    </row>
    <row r="13" spans="1:9" ht="12.75">
      <c r="A13" s="119" t="s">
        <v>182</v>
      </c>
      <c r="B13" s="118">
        <v>3002</v>
      </c>
      <c r="C13" s="118"/>
      <c r="D13" s="118"/>
      <c r="E13" s="118"/>
      <c r="F13" s="118"/>
      <c r="G13" s="117"/>
      <c r="H13" s="117"/>
      <c r="I13" s="117"/>
    </row>
    <row r="14" spans="1:9" ht="12.75">
      <c r="A14" s="119" t="s">
        <v>183</v>
      </c>
      <c r="B14" s="118">
        <v>3003</v>
      </c>
      <c r="C14" s="118"/>
      <c r="D14" s="118"/>
      <c r="E14" s="118"/>
      <c r="F14" s="118"/>
      <c r="G14" s="117"/>
      <c r="H14" s="117"/>
      <c r="I14" s="117"/>
    </row>
    <row r="15" spans="1:9" ht="12.75">
      <c r="A15" s="119" t="s">
        <v>182</v>
      </c>
      <c r="B15" s="118">
        <v>3004</v>
      </c>
      <c r="C15" s="118"/>
      <c r="D15" s="118"/>
      <c r="E15" s="118"/>
      <c r="F15" s="118"/>
      <c r="G15" s="117"/>
      <c r="H15" s="117"/>
      <c r="I15" s="117"/>
    </row>
    <row r="16" spans="1:9" ht="12.75">
      <c r="A16" s="119" t="s">
        <v>184</v>
      </c>
      <c r="B16" s="118">
        <v>3005</v>
      </c>
      <c r="C16" s="118"/>
      <c r="D16" s="118"/>
      <c r="E16" s="118"/>
      <c r="F16" s="118"/>
      <c r="G16" s="117"/>
      <c r="H16" s="117"/>
      <c r="I16" s="117"/>
    </row>
    <row r="17" spans="1:9" ht="12.75">
      <c r="A17" s="119" t="s">
        <v>185</v>
      </c>
      <c r="B17" s="118">
        <v>3006</v>
      </c>
      <c r="C17" s="118"/>
      <c r="D17" s="118"/>
      <c r="E17" s="118"/>
      <c r="F17" s="118"/>
      <c r="G17" s="117"/>
      <c r="H17" s="117"/>
      <c r="I17" s="117"/>
    </row>
    <row r="18" spans="1:9" ht="12.75">
      <c r="A18" s="119" t="s">
        <v>186</v>
      </c>
      <c r="B18" s="118">
        <v>3007</v>
      </c>
      <c r="C18" s="117"/>
      <c r="D18" s="117"/>
      <c r="E18" s="117"/>
      <c r="F18" s="117"/>
      <c r="G18" s="117"/>
      <c r="H18" s="117"/>
      <c r="I18" s="117"/>
    </row>
    <row r="19" spans="1:9" ht="12.75">
      <c r="A19" s="119" t="s">
        <v>187</v>
      </c>
      <c r="B19" s="118">
        <v>3008</v>
      </c>
      <c r="C19" s="117"/>
      <c r="D19" s="117"/>
      <c r="E19" s="117"/>
      <c r="F19" s="117"/>
      <c r="G19" s="117"/>
      <c r="H19" s="117"/>
      <c r="I19" s="117"/>
    </row>
    <row r="20" spans="1:9" ht="12.75">
      <c r="A20" s="119" t="s">
        <v>188</v>
      </c>
      <c r="B20" s="118">
        <v>3009</v>
      </c>
      <c r="C20" s="117"/>
      <c r="D20" s="117"/>
      <c r="E20" s="117"/>
      <c r="F20" s="117"/>
      <c r="G20" s="117"/>
      <c r="H20" s="117"/>
      <c r="I20" s="117"/>
    </row>
    <row r="21" spans="1:9" ht="12.75">
      <c r="A21" s="119" t="s">
        <v>189</v>
      </c>
      <c r="B21" s="231">
        <v>3010</v>
      </c>
      <c r="C21" s="119"/>
      <c r="D21" s="117"/>
      <c r="E21" s="117"/>
      <c r="F21" s="117"/>
      <c r="G21" s="117"/>
      <c r="H21" s="117"/>
      <c r="I21" s="117"/>
    </row>
    <row r="22" spans="1:9" ht="12.75">
      <c r="A22" s="120" t="s">
        <v>190</v>
      </c>
      <c r="B22" s="232">
        <v>3020</v>
      </c>
      <c r="C22" s="120"/>
      <c r="D22" s="122"/>
      <c r="E22" s="122"/>
      <c r="F22" s="122"/>
      <c r="G22" s="122"/>
      <c r="H22" s="122"/>
      <c r="I22" s="122"/>
    </row>
    <row r="23" spans="1:9" ht="12.75">
      <c r="A23" s="119" t="s">
        <v>191</v>
      </c>
      <c r="B23" s="118"/>
      <c r="C23" s="117"/>
      <c r="D23" s="117"/>
      <c r="E23" s="117"/>
      <c r="F23" s="117"/>
      <c r="G23" s="117"/>
      <c r="H23" s="117"/>
      <c r="I23" s="117"/>
    </row>
    <row r="24" spans="1:9" ht="12.75">
      <c r="A24" s="119" t="s">
        <v>181</v>
      </c>
      <c r="B24" s="118">
        <v>3031</v>
      </c>
      <c r="C24" s="117"/>
      <c r="D24" s="117"/>
      <c r="E24" s="117"/>
      <c r="F24" s="117"/>
      <c r="G24" s="117"/>
      <c r="H24" s="117"/>
      <c r="I24" s="117"/>
    </row>
    <row r="25" spans="1:9" ht="12.75">
      <c r="A25" s="119" t="s">
        <v>182</v>
      </c>
      <c r="B25" s="118">
        <v>3032</v>
      </c>
      <c r="C25" s="117"/>
      <c r="D25" s="117"/>
      <c r="E25" s="117"/>
      <c r="F25" s="117"/>
      <c r="G25" s="117"/>
      <c r="H25" s="117"/>
      <c r="I25" s="117"/>
    </row>
    <row r="26" spans="1:9" ht="12.75">
      <c r="A26" s="119" t="s">
        <v>183</v>
      </c>
      <c r="B26" s="118">
        <v>3033</v>
      </c>
      <c r="C26" s="117"/>
      <c r="D26" s="117"/>
      <c r="E26" s="117"/>
      <c r="F26" s="117"/>
      <c r="G26" s="117"/>
      <c r="H26" s="117"/>
      <c r="I26" s="117"/>
    </row>
    <row r="27" spans="1:9" ht="12.75">
      <c r="A27" s="119" t="s">
        <v>182</v>
      </c>
      <c r="B27" s="118">
        <v>3034</v>
      </c>
      <c r="C27" s="117"/>
      <c r="D27" s="117"/>
      <c r="E27" s="117"/>
      <c r="F27" s="117"/>
      <c r="G27" s="117"/>
      <c r="H27" s="117"/>
      <c r="I27" s="117"/>
    </row>
    <row r="28" spans="1:9" ht="12.75">
      <c r="A28" s="119" t="s">
        <v>192</v>
      </c>
      <c r="B28" s="118">
        <v>3035</v>
      </c>
      <c r="C28" s="117"/>
      <c r="D28" s="117"/>
      <c r="E28" s="117"/>
      <c r="F28" s="117"/>
      <c r="G28" s="117"/>
      <c r="H28" s="117"/>
      <c r="I28" s="117"/>
    </row>
    <row r="29" spans="1:9" ht="12.75">
      <c r="A29" s="119" t="s">
        <v>193</v>
      </c>
      <c r="B29" s="118">
        <v>3036</v>
      </c>
      <c r="C29" s="117"/>
      <c r="D29" s="117"/>
      <c r="E29" s="117"/>
      <c r="F29" s="117"/>
      <c r="G29" s="117"/>
      <c r="H29" s="117"/>
      <c r="I29" s="117"/>
    </row>
    <row r="30" spans="1:9" ht="12.75">
      <c r="A30" s="119" t="s">
        <v>194</v>
      </c>
      <c r="B30" s="118">
        <v>3037</v>
      </c>
      <c r="C30" s="117"/>
      <c r="D30" s="117"/>
      <c r="E30" s="117"/>
      <c r="F30" s="117"/>
      <c r="G30" s="117"/>
      <c r="H30" s="117"/>
      <c r="I30" s="117"/>
    </row>
    <row r="31" spans="1:9" ht="12.75">
      <c r="A31" s="119" t="s">
        <v>195</v>
      </c>
      <c r="B31" s="118">
        <v>3038</v>
      </c>
      <c r="C31" s="117"/>
      <c r="D31" s="117"/>
      <c r="E31" s="117"/>
      <c r="F31" s="117"/>
      <c r="G31" s="117"/>
      <c r="H31" s="117"/>
      <c r="I31" s="117"/>
    </row>
    <row r="32" spans="1:9" ht="12.75">
      <c r="A32" s="119" t="s">
        <v>196</v>
      </c>
      <c r="B32" s="118">
        <v>3039</v>
      </c>
      <c r="C32" s="117"/>
      <c r="D32" s="117"/>
      <c r="E32" s="117"/>
      <c r="F32" s="117"/>
      <c r="G32" s="117"/>
      <c r="H32" s="117"/>
      <c r="I32" s="117"/>
    </row>
    <row r="33" spans="1:9" ht="12.75">
      <c r="A33" s="122" t="s">
        <v>197</v>
      </c>
      <c r="B33" s="121">
        <v>3040</v>
      </c>
      <c r="C33" s="122"/>
      <c r="D33" s="122"/>
      <c r="E33" s="122"/>
      <c r="F33" s="122"/>
      <c r="G33" s="122"/>
      <c r="H33" s="122"/>
      <c r="I33" s="122"/>
    </row>
    <row r="34" spans="1:9" ht="12.75">
      <c r="A34" s="66"/>
      <c r="B34" s="123"/>
      <c r="C34" s="124"/>
      <c r="D34" s="124"/>
      <c r="E34" s="124"/>
      <c r="F34" s="124"/>
      <c r="G34" s="125"/>
      <c r="H34" s="125"/>
      <c r="I34" s="125"/>
    </row>
    <row r="35" spans="1:9" ht="12.75">
      <c r="A35" s="124" t="s">
        <v>465</v>
      </c>
      <c r="B35" s="124"/>
      <c r="C35" s="124"/>
      <c r="D35" s="124"/>
      <c r="E35" s="124"/>
      <c r="F35" s="124"/>
      <c r="G35" s="125"/>
      <c r="H35" s="125"/>
      <c r="I35" s="125"/>
    </row>
    <row r="36" spans="1:9" ht="12.75">
      <c r="A36" s="524" t="s">
        <v>468</v>
      </c>
      <c r="B36" s="524"/>
      <c r="C36" s="524"/>
      <c r="D36" s="524"/>
      <c r="E36" s="524"/>
      <c r="F36" s="524"/>
      <c r="G36" s="524"/>
      <c r="H36" s="125"/>
      <c r="I36" s="125"/>
    </row>
    <row r="37" spans="1:9" ht="12.75">
      <c r="A37" s="525" t="s">
        <v>469</v>
      </c>
      <c r="B37" s="525"/>
      <c r="C37" s="525"/>
      <c r="D37" s="525"/>
      <c r="E37" s="525"/>
      <c r="F37" s="525"/>
      <c r="G37" s="525"/>
      <c r="H37" s="125"/>
      <c r="I37" s="125"/>
    </row>
    <row r="38" spans="1:6" ht="12.75">
      <c r="A38" s="66"/>
      <c r="B38" s="66"/>
      <c r="C38" s="66"/>
      <c r="D38" s="66"/>
      <c r="E38" s="66"/>
      <c r="F38" s="66"/>
    </row>
    <row r="39" spans="1:6" ht="12.75">
      <c r="A39" s="66"/>
      <c r="B39" s="66"/>
      <c r="C39" s="66"/>
      <c r="D39" s="66"/>
      <c r="E39" s="66"/>
      <c r="F39" s="66"/>
    </row>
    <row r="40" spans="1:6" ht="12.75">
      <c r="A40" s="66"/>
      <c r="B40" s="66"/>
      <c r="C40" s="66"/>
      <c r="D40" s="66"/>
      <c r="E40" s="66"/>
      <c r="F40" s="66"/>
    </row>
    <row r="41" spans="1:6" ht="12.75">
      <c r="A41" s="66"/>
      <c r="B41" s="66"/>
      <c r="C41" s="66"/>
      <c r="D41" s="66"/>
      <c r="E41" s="66"/>
      <c r="F41" s="66"/>
    </row>
    <row r="42" spans="1:6" ht="12.75">
      <c r="A42" s="66"/>
      <c r="B42" s="66"/>
      <c r="C42" s="66"/>
      <c r="D42" s="66"/>
      <c r="E42" s="66"/>
      <c r="F42" s="66"/>
    </row>
    <row r="43" spans="1:6" ht="12.75">
      <c r="A43" s="66"/>
      <c r="B43" s="66"/>
      <c r="C43" s="66"/>
      <c r="D43" s="66"/>
      <c r="E43" s="66"/>
      <c r="F43" s="66"/>
    </row>
    <row r="44" spans="1:6" ht="12.75">
      <c r="A44" s="66"/>
      <c r="B44" s="66"/>
      <c r="C44" s="66"/>
      <c r="D44" s="66"/>
      <c r="E44" s="66"/>
      <c r="F44" s="66"/>
    </row>
    <row r="45" spans="1:6" ht="12.75">
      <c r="A45" s="66"/>
      <c r="B45" s="66"/>
      <c r="C45" s="66"/>
      <c r="D45" s="66"/>
      <c r="E45" s="66"/>
      <c r="F45" s="66"/>
    </row>
    <row r="46" spans="1:6" ht="12.75">
      <c r="A46" s="66"/>
      <c r="B46" s="66"/>
      <c r="C46" s="66"/>
      <c r="D46" s="66"/>
      <c r="E46" s="66"/>
      <c r="F46" s="66"/>
    </row>
    <row r="47" spans="1:6" ht="12.75">
      <c r="A47" s="66"/>
      <c r="B47" s="66"/>
      <c r="C47" s="66"/>
      <c r="D47" s="66"/>
      <c r="E47" s="66"/>
      <c r="F47" s="66"/>
    </row>
    <row r="48" spans="1:6" ht="12.75">
      <c r="A48" s="66"/>
      <c r="B48" s="66"/>
      <c r="C48" s="66"/>
      <c r="D48" s="66"/>
      <c r="E48" s="66"/>
      <c r="F48" s="66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68" t="s">
        <v>450</v>
      </c>
    </row>
    <row r="4" ht="12.75">
      <c r="A4" t="s">
        <v>127</v>
      </c>
    </row>
    <row r="5" spans="1:6" ht="12.75">
      <c r="A5" s="168" t="s">
        <v>128</v>
      </c>
      <c r="B5" s="168"/>
      <c r="C5" s="168"/>
      <c r="D5" s="168"/>
      <c r="E5" s="168"/>
      <c r="F5" s="44"/>
    </row>
    <row r="6" spans="1:6" ht="12.75">
      <c r="A6" s="552" t="s">
        <v>470</v>
      </c>
      <c r="B6" s="552"/>
      <c r="C6" s="552"/>
      <c r="D6" s="552"/>
      <c r="E6" s="552"/>
      <c r="F6" s="552"/>
    </row>
    <row r="7" spans="1:6" ht="12.75">
      <c r="A7" s="530" t="s">
        <v>472</v>
      </c>
      <c r="B7" s="530"/>
      <c r="C7" s="530"/>
      <c r="D7" s="530"/>
      <c r="E7" s="530"/>
      <c r="F7" s="530"/>
    </row>
    <row r="8" spans="4:6" ht="12.75">
      <c r="D8" s="39"/>
      <c r="F8" s="99" t="s">
        <v>473</v>
      </c>
    </row>
    <row r="9" spans="1:6" ht="12.75">
      <c r="A9" s="80"/>
      <c r="B9" s="62"/>
      <c r="C9" s="98"/>
      <c r="D9" s="62" t="s">
        <v>129</v>
      </c>
      <c r="E9" s="98" t="s">
        <v>129</v>
      </c>
      <c r="F9" s="62" t="s">
        <v>129</v>
      </c>
    </row>
    <row r="10" spans="1:6" ht="12.75">
      <c r="A10" s="83"/>
      <c r="B10" s="60" t="s">
        <v>66</v>
      </c>
      <c r="C10" s="69" t="s">
        <v>129</v>
      </c>
      <c r="D10" s="60" t="s">
        <v>130</v>
      </c>
      <c r="E10" s="69" t="s">
        <v>131</v>
      </c>
      <c r="F10" s="60" t="s">
        <v>131</v>
      </c>
    </row>
    <row r="11" spans="1:6" ht="12.75">
      <c r="A11" s="61" t="s">
        <v>81</v>
      </c>
      <c r="B11" s="60" t="s">
        <v>69</v>
      </c>
      <c r="C11" s="69" t="s">
        <v>132</v>
      </c>
      <c r="D11" s="60" t="s">
        <v>133</v>
      </c>
      <c r="E11" s="69" t="s">
        <v>134</v>
      </c>
      <c r="F11" s="60" t="s">
        <v>134</v>
      </c>
    </row>
    <row r="12" spans="1:6" ht="12.75">
      <c r="A12" s="83"/>
      <c r="B12" s="60" t="s">
        <v>68</v>
      </c>
      <c r="C12" s="69" t="s">
        <v>135</v>
      </c>
      <c r="D12" s="60" t="s">
        <v>136</v>
      </c>
      <c r="E12" s="69" t="s">
        <v>137</v>
      </c>
      <c r="F12" s="60" t="s">
        <v>138</v>
      </c>
    </row>
    <row r="13" spans="1:6" ht="12.75">
      <c r="A13" s="83"/>
      <c r="B13" s="60"/>
      <c r="C13" s="69"/>
      <c r="D13" s="60" t="s">
        <v>139</v>
      </c>
      <c r="E13" s="69" t="s">
        <v>140</v>
      </c>
      <c r="F13" s="60" t="s">
        <v>141</v>
      </c>
    </row>
    <row r="14" spans="1:6" ht="12.75">
      <c r="A14" s="83"/>
      <c r="B14" s="60"/>
      <c r="C14" s="69"/>
      <c r="D14" s="60"/>
      <c r="E14" s="69" t="s">
        <v>142</v>
      </c>
      <c r="F14" s="60" t="s">
        <v>142</v>
      </c>
    </row>
    <row r="15" spans="1:6" ht="12.75">
      <c r="A15" s="92" t="s">
        <v>94</v>
      </c>
      <c r="B15" s="91" t="s">
        <v>95</v>
      </c>
      <c r="C15" s="93">
        <v>1</v>
      </c>
      <c r="D15" s="91">
        <v>2</v>
      </c>
      <c r="E15" s="93">
        <v>3</v>
      </c>
      <c r="F15" s="91">
        <v>4</v>
      </c>
    </row>
    <row r="16" spans="1:6" ht="12.75">
      <c r="A16" s="80" t="s">
        <v>143</v>
      </c>
      <c r="B16" s="65"/>
      <c r="C16" s="84"/>
      <c r="D16" s="65"/>
      <c r="E16" s="84"/>
      <c r="F16" s="65"/>
    </row>
    <row r="17" spans="1:6" ht="12.75">
      <c r="A17" s="87" t="s">
        <v>144</v>
      </c>
      <c r="B17" s="88"/>
      <c r="C17" s="85"/>
      <c r="D17" s="88"/>
      <c r="E17" s="85"/>
      <c r="F17" s="88"/>
    </row>
    <row r="18" spans="1:6" ht="12.75">
      <c r="A18" s="81" t="s">
        <v>145</v>
      </c>
      <c r="B18" s="94">
        <v>4001</v>
      </c>
      <c r="C18" s="82"/>
      <c r="D18" s="94"/>
      <c r="E18" s="82"/>
      <c r="F18" s="94"/>
    </row>
    <row r="19" spans="1:6" ht="12.75">
      <c r="A19" s="80" t="s">
        <v>146</v>
      </c>
      <c r="B19" s="65"/>
      <c r="C19" s="84"/>
      <c r="D19" s="65"/>
      <c r="E19" s="84"/>
      <c r="F19" s="65"/>
    </row>
    <row r="20" spans="1:6" ht="12.75">
      <c r="A20" s="87" t="s">
        <v>147</v>
      </c>
      <c r="B20" s="88">
        <v>4002</v>
      </c>
      <c r="C20" s="85"/>
      <c r="D20" s="88"/>
      <c r="E20" s="85"/>
      <c r="F20" s="88"/>
    </row>
    <row r="21" spans="1:6" ht="12.75">
      <c r="A21" s="81" t="s">
        <v>148</v>
      </c>
      <c r="B21" s="94">
        <v>4006</v>
      </c>
      <c r="C21" s="82"/>
      <c r="D21" s="94"/>
      <c r="E21" s="82"/>
      <c r="F21" s="94"/>
    </row>
    <row r="22" spans="1:6" ht="12.75">
      <c r="A22" s="80" t="s">
        <v>149</v>
      </c>
      <c r="B22" s="65"/>
      <c r="C22" s="84"/>
      <c r="D22" s="65"/>
      <c r="E22" s="84"/>
      <c r="F22" s="65"/>
    </row>
    <row r="23" spans="1:6" ht="12.75">
      <c r="A23" s="87" t="s">
        <v>147</v>
      </c>
      <c r="B23" s="88">
        <v>4007</v>
      </c>
      <c r="C23" s="85"/>
      <c r="D23" s="88"/>
      <c r="E23" s="85"/>
      <c r="F23" s="88"/>
    </row>
    <row r="24" spans="1:6" ht="12.75">
      <c r="A24" s="81" t="s">
        <v>150</v>
      </c>
      <c r="B24" s="94">
        <v>4011</v>
      </c>
      <c r="C24" s="82"/>
      <c r="D24" s="94"/>
      <c r="E24" s="82"/>
      <c r="F24" s="94"/>
    </row>
    <row r="25" spans="1:6" ht="12.75">
      <c r="A25" s="80" t="s">
        <v>151</v>
      </c>
      <c r="B25" s="65"/>
      <c r="C25" s="84"/>
      <c r="D25" s="65"/>
      <c r="E25" s="84"/>
      <c r="F25" s="65"/>
    </row>
    <row r="26" spans="1:6" ht="12.75">
      <c r="A26" s="87" t="s">
        <v>147</v>
      </c>
      <c r="B26" s="88">
        <v>4012</v>
      </c>
      <c r="C26" s="85"/>
      <c r="D26" s="88"/>
      <c r="E26" s="85"/>
      <c r="F26" s="88"/>
    </row>
    <row r="27" spans="1:6" ht="12.75">
      <c r="A27" s="81" t="s">
        <v>152</v>
      </c>
      <c r="B27" s="94">
        <v>4016</v>
      </c>
      <c r="C27" s="82"/>
      <c r="D27" s="94"/>
      <c r="E27" s="82"/>
      <c r="F27" s="94"/>
    </row>
    <row r="28" spans="1:6" ht="12.75">
      <c r="A28" s="80" t="s">
        <v>153</v>
      </c>
      <c r="B28" s="65"/>
      <c r="C28" s="84"/>
      <c r="D28" s="65"/>
      <c r="E28" s="84"/>
      <c r="F28" s="65"/>
    </row>
    <row r="29" spans="1:6" ht="12.75">
      <c r="A29" s="87" t="s">
        <v>147</v>
      </c>
      <c r="B29" s="88">
        <v>4017</v>
      </c>
      <c r="C29" s="85"/>
      <c r="D29" s="88"/>
      <c r="E29" s="85"/>
      <c r="F29" s="88"/>
    </row>
    <row r="30" spans="1:6" ht="12.75">
      <c r="A30" s="80" t="s">
        <v>154</v>
      </c>
      <c r="B30" s="65"/>
      <c r="C30" s="84"/>
      <c r="D30" s="65"/>
      <c r="E30" s="84"/>
      <c r="F30" s="65"/>
    </row>
    <row r="31" spans="1:6" ht="12.75">
      <c r="A31" s="87" t="s">
        <v>155</v>
      </c>
      <c r="B31" s="88">
        <v>4025</v>
      </c>
      <c r="C31" s="85"/>
      <c r="D31" s="88"/>
      <c r="E31" s="85"/>
      <c r="F31" s="88"/>
    </row>
    <row r="32" spans="1:6" ht="12.75">
      <c r="A32" s="83" t="s">
        <v>156</v>
      </c>
      <c r="B32" s="59"/>
      <c r="C32" s="66"/>
      <c r="D32" s="59"/>
      <c r="E32" s="66"/>
      <c r="F32" s="59"/>
    </row>
    <row r="33" spans="1:6" ht="12.75">
      <c r="A33" s="87" t="s">
        <v>157</v>
      </c>
      <c r="B33" s="88"/>
      <c r="C33" s="85"/>
      <c r="D33" s="88"/>
      <c r="E33" s="85"/>
      <c r="F33" s="88"/>
    </row>
    <row r="34" spans="1:6" ht="12.75">
      <c r="A34" s="81" t="s">
        <v>158</v>
      </c>
      <c r="B34" s="94">
        <v>4030</v>
      </c>
      <c r="C34" s="82">
        <v>13</v>
      </c>
      <c r="D34" s="94">
        <v>13</v>
      </c>
      <c r="E34" s="82"/>
      <c r="F34" s="94"/>
    </row>
    <row r="35" spans="1:6" ht="12.75">
      <c r="A35" s="81" t="s">
        <v>159</v>
      </c>
      <c r="B35" s="94">
        <v>4035</v>
      </c>
      <c r="C35" s="82"/>
      <c r="D35" s="94"/>
      <c r="E35" s="82"/>
      <c r="F35" s="94"/>
    </row>
    <row r="36" spans="1:6" ht="12.75">
      <c r="A36" s="81" t="s">
        <v>150</v>
      </c>
      <c r="B36" s="94">
        <v>4040</v>
      </c>
      <c r="C36" s="82"/>
      <c r="D36" s="94"/>
      <c r="E36" s="82"/>
      <c r="F36" s="94"/>
    </row>
    <row r="37" spans="1:6" ht="12.75">
      <c r="A37" s="81" t="s">
        <v>160</v>
      </c>
      <c r="B37" s="94">
        <v>4045</v>
      </c>
      <c r="C37" s="82"/>
      <c r="D37" s="94"/>
      <c r="E37" s="82"/>
      <c r="F37" s="94"/>
    </row>
    <row r="38" spans="1:6" ht="12.75">
      <c r="A38" s="80" t="s">
        <v>161</v>
      </c>
      <c r="B38" s="65"/>
      <c r="C38" s="84"/>
      <c r="D38" s="65"/>
      <c r="E38" s="84"/>
      <c r="F38" s="65"/>
    </row>
    <row r="39" spans="1:6" ht="12.75">
      <c r="A39" s="83" t="s">
        <v>162</v>
      </c>
      <c r="B39" s="59">
        <v>4050</v>
      </c>
      <c r="C39" s="66">
        <v>13</v>
      </c>
      <c r="D39" s="59">
        <v>13</v>
      </c>
      <c r="E39" s="66"/>
      <c r="F39" s="59"/>
    </row>
    <row r="40" spans="1:6" ht="12.75">
      <c r="A40" s="87" t="s">
        <v>163</v>
      </c>
      <c r="B40" s="88"/>
      <c r="C40" s="85"/>
      <c r="D40" s="88"/>
      <c r="E40" s="85"/>
      <c r="F40" s="88"/>
    </row>
    <row r="41" spans="1:6" ht="12.75">
      <c r="A41" s="95"/>
      <c r="B41" s="95"/>
      <c r="C41" s="95"/>
      <c r="D41" s="95"/>
      <c r="E41" s="95"/>
      <c r="F41" s="95"/>
    </row>
    <row r="42" spans="1:6" ht="12.75">
      <c r="A42" s="95"/>
      <c r="B42" s="95"/>
      <c r="C42" s="95"/>
      <c r="D42" s="95"/>
      <c r="E42" s="95"/>
      <c r="F42" s="95"/>
    </row>
    <row r="43" spans="1:6" ht="12.75">
      <c r="A43" s="95"/>
      <c r="B43" s="95"/>
      <c r="C43" s="95"/>
      <c r="D43" s="95"/>
      <c r="E43" s="95"/>
      <c r="F43" s="95"/>
    </row>
    <row r="44" spans="1:6" ht="12.75">
      <c r="A44" s="95" t="s">
        <v>474</v>
      </c>
      <c r="B44" s="95"/>
      <c r="C44" s="95"/>
      <c r="D44" s="95"/>
      <c r="E44" s="95"/>
      <c r="F44" s="95"/>
    </row>
    <row r="45" spans="1:6" ht="12.75">
      <c r="A45" s="551" t="s">
        <v>475</v>
      </c>
      <c r="B45" s="551"/>
      <c r="C45" s="551"/>
      <c r="D45" s="551"/>
      <c r="E45" s="551"/>
      <c r="F45" s="551"/>
    </row>
    <row r="46" spans="1:6" ht="12.75">
      <c r="A46" s="551" t="s">
        <v>476</v>
      </c>
      <c r="B46" s="551"/>
      <c r="C46" s="551"/>
      <c r="D46" s="551"/>
      <c r="E46" s="551"/>
      <c r="F46" s="551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4" t="s">
        <v>478</v>
      </c>
    </row>
    <row r="2" spans="1:6" ht="12.75">
      <c r="A2" s="44" t="s">
        <v>98</v>
      </c>
      <c r="B2" s="44"/>
      <c r="C2" s="44"/>
      <c r="D2" s="44"/>
      <c r="E2" s="44"/>
      <c r="F2" s="44"/>
    </row>
    <row r="3" spans="1:6" ht="12.75">
      <c r="A3" s="44" t="s">
        <v>477</v>
      </c>
      <c r="B3" s="44"/>
      <c r="C3" s="44"/>
      <c r="D3" s="44"/>
      <c r="E3" s="44"/>
      <c r="F3" s="44"/>
    </row>
    <row r="4" ht="6.75" customHeight="1" thickBot="1"/>
    <row r="5" spans="1:8" ht="13.5" thickBot="1">
      <c r="A5" s="250"/>
      <c r="B5" s="250"/>
      <c r="C5" s="236" t="s">
        <v>99</v>
      </c>
      <c r="D5" s="237"/>
      <c r="E5" s="238"/>
      <c r="F5" s="239" t="s">
        <v>100</v>
      </c>
      <c r="G5" s="240"/>
      <c r="H5" s="241"/>
    </row>
    <row r="6" spans="1:8" ht="12.75">
      <c r="A6" s="251"/>
      <c r="B6" s="251"/>
      <c r="C6" s="242" t="s">
        <v>101</v>
      </c>
      <c r="D6" s="245" t="s">
        <v>102</v>
      </c>
      <c r="E6" s="249"/>
      <c r="F6" s="242" t="s">
        <v>101</v>
      </c>
      <c r="G6" s="245" t="s">
        <v>102</v>
      </c>
      <c r="H6" s="246"/>
    </row>
    <row r="7" spans="1:8" ht="13.5" thickBot="1">
      <c r="A7" s="243" t="s">
        <v>480</v>
      </c>
      <c r="B7" s="251" t="s">
        <v>103</v>
      </c>
      <c r="C7" s="243" t="s">
        <v>104</v>
      </c>
      <c r="D7" s="247" t="s">
        <v>105</v>
      </c>
      <c r="E7" s="72"/>
      <c r="F7" s="243" t="s">
        <v>104</v>
      </c>
      <c r="G7" s="247" t="s">
        <v>105</v>
      </c>
      <c r="H7" s="248"/>
    </row>
    <row r="8" spans="1:8" ht="12.75">
      <c r="A8" s="251"/>
      <c r="B8" s="251"/>
      <c r="C8" s="243" t="s">
        <v>106</v>
      </c>
      <c r="D8" s="242" t="s">
        <v>107</v>
      </c>
      <c r="E8" s="242" t="s">
        <v>108</v>
      </c>
      <c r="F8" s="243" t="s">
        <v>106</v>
      </c>
      <c r="G8" s="242" t="s">
        <v>107</v>
      </c>
      <c r="H8" s="242" t="s">
        <v>108</v>
      </c>
    </row>
    <row r="9" spans="1:8" ht="13.5" thickBot="1">
      <c r="A9" s="252"/>
      <c r="B9" s="252"/>
      <c r="C9" s="244"/>
      <c r="D9" s="244" t="s">
        <v>109</v>
      </c>
      <c r="E9" s="244" t="s">
        <v>110</v>
      </c>
      <c r="F9" s="244"/>
      <c r="G9" s="244" t="s">
        <v>109</v>
      </c>
      <c r="H9" s="244" t="s">
        <v>110</v>
      </c>
    </row>
    <row r="10" spans="1:8" ht="9.75" customHeight="1" thickBot="1">
      <c r="A10" s="253" t="s">
        <v>325</v>
      </c>
      <c r="B10" s="254" t="s">
        <v>95</v>
      </c>
      <c r="C10" s="255">
        <v>1</v>
      </c>
      <c r="D10" s="256">
        <v>2</v>
      </c>
      <c r="E10" s="255">
        <v>3</v>
      </c>
      <c r="F10" s="255">
        <v>4</v>
      </c>
      <c r="G10" s="257">
        <v>5</v>
      </c>
      <c r="H10" s="258">
        <v>6</v>
      </c>
    </row>
    <row r="11" spans="1:8" ht="12.75">
      <c r="A11" s="261" t="s">
        <v>111</v>
      </c>
      <c r="B11" s="89">
        <v>40</v>
      </c>
      <c r="C11" s="88">
        <v>1254</v>
      </c>
      <c r="D11" s="88"/>
      <c r="E11" s="87">
        <v>245</v>
      </c>
      <c r="F11" s="88">
        <v>244</v>
      </c>
      <c r="G11" s="86"/>
      <c r="H11" s="169">
        <v>47</v>
      </c>
    </row>
    <row r="12" spans="1:8" ht="12.75">
      <c r="A12" s="170" t="s">
        <v>112</v>
      </c>
      <c r="B12" s="91"/>
      <c r="C12" s="82"/>
      <c r="D12" s="94"/>
      <c r="E12" s="82"/>
      <c r="F12" s="94"/>
      <c r="G12" s="82"/>
      <c r="H12" s="171"/>
    </row>
    <row r="13" spans="1:8" ht="12" customHeight="1">
      <c r="A13" s="172" t="s">
        <v>113</v>
      </c>
      <c r="B13" s="60"/>
      <c r="C13" s="66"/>
      <c r="D13" s="59"/>
      <c r="E13" s="66"/>
      <c r="F13" s="59"/>
      <c r="G13" s="66"/>
      <c r="H13" s="67"/>
    </row>
    <row r="14" spans="1:8" ht="10.5" customHeight="1">
      <c r="A14" s="261" t="s">
        <v>114</v>
      </c>
      <c r="B14" s="89">
        <v>41</v>
      </c>
      <c r="C14" s="85"/>
      <c r="D14" s="88"/>
      <c r="E14" s="85"/>
      <c r="F14" s="88">
        <v>1</v>
      </c>
      <c r="G14" s="85"/>
      <c r="H14" s="169"/>
    </row>
    <row r="15" spans="1:8" ht="12.75">
      <c r="A15" s="172" t="s">
        <v>115</v>
      </c>
      <c r="B15" s="60">
        <v>42</v>
      </c>
      <c r="C15" s="66"/>
      <c r="D15" s="59"/>
      <c r="E15" s="66"/>
      <c r="F15" s="59"/>
      <c r="G15" s="66"/>
      <c r="H15" s="67"/>
    </row>
    <row r="16" spans="1:8" ht="12.75">
      <c r="A16" s="170" t="s">
        <v>116</v>
      </c>
      <c r="B16" s="91">
        <v>43</v>
      </c>
      <c r="C16" s="82"/>
      <c r="D16" s="94"/>
      <c r="E16" s="82"/>
      <c r="F16" s="94"/>
      <c r="G16" s="82"/>
      <c r="H16" s="171"/>
    </row>
    <row r="17" spans="1:8" ht="12.75">
      <c r="A17" s="261" t="s">
        <v>117</v>
      </c>
      <c r="B17" s="89">
        <v>44</v>
      </c>
      <c r="C17" s="85">
        <v>1039</v>
      </c>
      <c r="D17" s="88"/>
      <c r="E17" s="85">
        <v>203</v>
      </c>
      <c r="F17" s="88"/>
      <c r="G17" s="85"/>
      <c r="H17" s="169"/>
    </row>
    <row r="18" spans="1:8" ht="12.75">
      <c r="A18" s="261" t="s">
        <v>118</v>
      </c>
      <c r="B18" s="89">
        <v>45</v>
      </c>
      <c r="C18" s="85">
        <v>145</v>
      </c>
      <c r="D18" s="88"/>
      <c r="E18" s="85">
        <v>28</v>
      </c>
      <c r="F18" s="88"/>
      <c r="G18" s="85"/>
      <c r="H18" s="169"/>
    </row>
    <row r="19" spans="1:8" ht="12.75">
      <c r="A19" s="172" t="s">
        <v>119</v>
      </c>
      <c r="B19" s="60">
        <v>46</v>
      </c>
      <c r="C19" s="66">
        <v>70</v>
      </c>
      <c r="D19" s="59"/>
      <c r="E19" s="66">
        <v>14</v>
      </c>
      <c r="F19" s="59">
        <v>243</v>
      </c>
      <c r="G19" s="66"/>
      <c r="H19" s="67">
        <v>47</v>
      </c>
    </row>
    <row r="20" spans="1:8" ht="12.75">
      <c r="A20" s="262" t="s">
        <v>120</v>
      </c>
      <c r="B20" s="62">
        <v>47</v>
      </c>
      <c r="C20" s="84">
        <f>SUM(C17:C19)</f>
        <v>1254</v>
      </c>
      <c r="D20" s="65"/>
      <c r="E20" s="84">
        <f>SUM(E17:E19)</f>
        <v>245</v>
      </c>
      <c r="F20" s="65"/>
      <c r="G20" s="84"/>
      <c r="H20" s="263"/>
    </row>
    <row r="21" spans="1:8" ht="12.75">
      <c r="A21" s="170" t="s">
        <v>121</v>
      </c>
      <c r="B21" s="91">
        <v>48</v>
      </c>
      <c r="C21" s="82"/>
      <c r="D21" s="94"/>
      <c r="E21" s="82"/>
      <c r="F21" s="94">
        <v>243</v>
      </c>
      <c r="G21" s="82"/>
      <c r="H21" s="171">
        <v>47</v>
      </c>
    </row>
    <row r="22" spans="1:8" ht="12.75">
      <c r="A22" s="261" t="s">
        <v>122</v>
      </c>
      <c r="B22" s="89">
        <v>49</v>
      </c>
      <c r="C22" s="85">
        <v>256</v>
      </c>
      <c r="D22" s="88"/>
      <c r="E22" s="85">
        <v>39</v>
      </c>
      <c r="F22" s="88">
        <v>140</v>
      </c>
      <c r="G22" s="85"/>
      <c r="H22" s="169">
        <v>21</v>
      </c>
    </row>
    <row r="23" spans="1:8" ht="12.75">
      <c r="A23" s="170" t="s">
        <v>112</v>
      </c>
      <c r="B23" s="91"/>
      <c r="C23" s="82"/>
      <c r="D23" s="94"/>
      <c r="E23" s="82"/>
      <c r="F23" s="94"/>
      <c r="G23" s="82"/>
      <c r="H23" s="171"/>
    </row>
    <row r="24" spans="1:8" ht="12.75">
      <c r="A24" s="172" t="s">
        <v>113</v>
      </c>
      <c r="B24" s="60"/>
      <c r="C24" s="66"/>
      <c r="D24" s="59"/>
      <c r="E24" s="66"/>
      <c r="F24" s="59"/>
      <c r="G24" s="66"/>
      <c r="H24" s="67"/>
    </row>
    <row r="25" spans="1:8" ht="12.75">
      <c r="A25" s="172" t="s">
        <v>114</v>
      </c>
      <c r="B25" s="60">
        <v>50</v>
      </c>
      <c r="C25" s="66">
        <v>138</v>
      </c>
      <c r="D25" s="59"/>
      <c r="E25" s="66">
        <v>21</v>
      </c>
      <c r="F25" s="59">
        <v>140</v>
      </c>
      <c r="G25" s="66"/>
      <c r="H25" s="67">
        <v>21</v>
      </c>
    </row>
    <row r="26" spans="1:8" ht="12.75">
      <c r="A26" s="170" t="s">
        <v>115</v>
      </c>
      <c r="B26" s="91">
        <v>51</v>
      </c>
      <c r="C26" s="82"/>
      <c r="D26" s="94"/>
      <c r="E26" s="82"/>
      <c r="F26" s="94"/>
      <c r="G26" s="82"/>
      <c r="H26" s="171"/>
    </row>
    <row r="27" spans="1:8" ht="12.75">
      <c r="A27" s="172" t="s">
        <v>116</v>
      </c>
      <c r="B27" s="60">
        <v>52</v>
      </c>
      <c r="C27" s="66"/>
      <c r="D27" s="59"/>
      <c r="E27" s="66"/>
      <c r="F27" s="59"/>
      <c r="G27" s="66"/>
      <c r="H27" s="67"/>
    </row>
    <row r="28" spans="1:8" ht="12.75">
      <c r="A28" s="262" t="s">
        <v>117</v>
      </c>
      <c r="B28" s="62">
        <v>53</v>
      </c>
      <c r="C28" s="84">
        <v>4</v>
      </c>
      <c r="D28" s="65"/>
      <c r="E28" s="84"/>
      <c r="F28" s="65"/>
      <c r="G28" s="84"/>
      <c r="H28" s="263"/>
    </row>
    <row r="29" spans="1:8" ht="12.75">
      <c r="A29" s="170" t="s">
        <v>118</v>
      </c>
      <c r="B29" s="91">
        <v>54</v>
      </c>
      <c r="C29" s="82">
        <v>75</v>
      </c>
      <c r="D29" s="94"/>
      <c r="E29" s="82">
        <v>12</v>
      </c>
      <c r="F29" s="94"/>
      <c r="G29" s="82"/>
      <c r="H29" s="171"/>
    </row>
    <row r="30" spans="1:8" ht="12.75">
      <c r="A30" s="261" t="s">
        <v>119</v>
      </c>
      <c r="B30" s="89">
        <v>55</v>
      </c>
      <c r="C30" s="85">
        <v>39</v>
      </c>
      <c r="D30" s="88"/>
      <c r="E30" s="85">
        <v>6</v>
      </c>
      <c r="F30" s="88"/>
      <c r="G30" s="85"/>
      <c r="H30" s="169"/>
    </row>
    <row r="31" spans="1:8" ht="12.75">
      <c r="A31" s="172" t="s">
        <v>120</v>
      </c>
      <c r="B31" s="60">
        <v>56</v>
      </c>
      <c r="C31" s="66">
        <f>SUM(C25+C28+C29+C30)</f>
        <v>256</v>
      </c>
      <c r="D31" s="59"/>
      <c r="E31" s="66">
        <v>39</v>
      </c>
      <c r="F31" s="59"/>
      <c r="G31" s="66"/>
      <c r="H31" s="67"/>
    </row>
    <row r="32" spans="1:8" ht="12.75">
      <c r="A32" s="262" t="s">
        <v>121</v>
      </c>
      <c r="B32" s="62">
        <v>57</v>
      </c>
      <c r="C32" s="84"/>
      <c r="D32" s="65"/>
      <c r="E32" s="84"/>
      <c r="F32" s="65">
        <v>140</v>
      </c>
      <c r="G32" s="84"/>
      <c r="H32" s="263">
        <v>21</v>
      </c>
    </row>
    <row r="33" spans="1:8" ht="12.75">
      <c r="A33" s="170" t="s">
        <v>123</v>
      </c>
      <c r="B33" s="91">
        <v>58</v>
      </c>
      <c r="C33" s="82">
        <v>4</v>
      </c>
      <c r="D33" s="94"/>
      <c r="E33" s="82">
        <v>1</v>
      </c>
      <c r="F33" s="94">
        <v>92</v>
      </c>
      <c r="G33" s="82"/>
      <c r="H33" s="171">
        <v>18</v>
      </c>
    </row>
    <row r="34" spans="1:8" ht="12.75">
      <c r="A34" s="261" t="s">
        <v>112</v>
      </c>
      <c r="B34" s="89"/>
      <c r="C34" s="85"/>
      <c r="D34" s="88"/>
      <c r="E34" s="85"/>
      <c r="F34" s="88"/>
      <c r="G34" s="85"/>
      <c r="H34" s="169"/>
    </row>
    <row r="35" spans="1:8" ht="12.75">
      <c r="A35" s="262" t="s">
        <v>113</v>
      </c>
      <c r="B35" s="62"/>
      <c r="C35" s="84"/>
      <c r="D35" s="65"/>
      <c r="E35" s="84"/>
      <c r="F35" s="65"/>
      <c r="G35" s="84"/>
      <c r="H35" s="263"/>
    </row>
    <row r="36" spans="1:8" ht="13.5" thickBot="1">
      <c r="A36" s="247" t="s">
        <v>114</v>
      </c>
      <c r="B36" s="70">
        <v>59</v>
      </c>
      <c r="C36" s="72"/>
      <c r="D36" s="71"/>
      <c r="E36" s="72"/>
      <c r="F36" s="71"/>
      <c r="G36" s="72"/>
      <c r="H36" s="264"/>
    </row>
    <row r="37" spans="1:8" ht="13.5" thickBot="1">
      <c r="A37" s="95"/>
      <c r="B37" s="225"/>
      <c r="C37" s="95"/>
      <c r="D37" s="95"/>
      <c r="E37" s="95"/>
      <c r="F37" s="95"/>
      <c r="G37" s="95"/>
      <c r="H37" s="95"/>
    </row>
    <row r="38" spans="1:8" ht="12.75">
      <c r="A38" s="245" t="s">
        <v>115</v>
      </c>
      <c r="B38" s="265">
        <v>60</v>
      </c>
      <c r="C38" s="249"/>
      <c r="D38" s="54"/>
      <c r="E38" s="249"/>
      <c r="F38" s="54"/>
      <c r="G38" s="249"/>
      <c r="H38" s="58"/>
    </row>
    <row r="39" spans="1:8" ht="12.75">
      <c r="A39" s="170" t="s">
        <v>116</v>
      </c>
      <c r="B39" s="91">
        <v>61</v>
      </c>
      <c r="C39" s="82"/>
      <c r="D39" s="94"/>
      <c r="E39" s="82"/>
      <c r="F39" s="94"/>
      <c r="G39" s="82"/>
      <c r="H39" s="171"/>
    </row>
    <row r="40" spans="1:8" ht="12.75">
      <c r="A40" s="261" t="s">
        <v>117</v>
      </c>
      <c r="B40" s="89">
        <v>62</v>
      </c>
      <c r="C40" s="85"/>
      <c r="D40" s="88"/>
      <c r="E40" s="85"/>
      <c r="F40" s="88">
        <v>57</v>
      </c>
      <c r="G40" s="85"/>
      <c r="H40" s="169">
        <v>11</v>
      </c>
    </row>
    <row r="41" spans="1:8" ht="12.75">
      <c r="A41" s="172" t="s">
        <v>118</v>
      </c>
      <c r="B41" s="60">
        <v>63</v>
      </c>
      <c r="C41" s="66"/>
      <c r="D41" s="59"/>
      <c r="E41" s="66"/>
      <c r="F41" s="59"/>
      <c r="G41" s="66"/>
      <c r="H41" s="67"/>
    </row>
    <row r="42" spans="1:8" ht="12.75">
      <c r="A42" s="262" t="s">
        <v>119</v>
      </c>
      <c r="B42" s="62">
        <v>64</v>
      </c>
      <c r="C42" s="84">
        <v>4</v>
      </c>
      <c r="D42" s="65"/>
      <c r="E42" s="84">
        <v>1</v>
      </c>
      <c r="F42" s="65">
        <v>35</v>
      </c>
      <c r="G42" s="84"/>
      <c r="H42" s="263">
        <v>7</v>
      </c>
    </row>
    <row r="43" spans="1:8" ht="12.75">
      <c r="A43" s="170" t="s">
        <v>120</v>
      </c>
      <c r="B43" s="91">
        <v>65</v>
      </c>
      <c r="C43" s="82">
        <v>4</v>
      </c>
      <c r="D43" s="94"/>
      <c r="E43" s="82">
        <v>1</v>
      </c>
      <c r="F43" s="94"/>
      <c r="G43" s="82"/>
      <c r="H43" s="171"/>
    </row>
    <row r="44" spans="1:8" ht="12.75">
      <c r="A44" s="172" t="s">
        <v>121</v>
      </c>
      <c r="B44" s="60">
        <v>66</v>
      </c>
      <c r="C44" s="66"/>
      <c r="D44" s="59"/>
      <c r="E44" s="66"/>
      <c r="F44" s="59">
        <v>92</v>
      </c>
      <c r="G44" s="66"/>
      <c r="H44" s="67">
        <v>18</v>
      </c>
    </row>
    <row r="45" spans="1:8" ht="12.75">
      <c r="A45" s="40" t="s">
        <v>124</v>
      </c>
      <c r="B45" s="62">
        <v>67</v>
      </c>
      <c r="C45" s="84"/>
      <c r="D45" s="65"/>
      <c r="E45" s="84">
        <v>10</v>
      </c>
      <c r="F45" s="65">
        <v>83</v>
      </c>
      <c r="G45" s="84"/>
      <c r="H45" s="263">
        <v>65</v>
      </c>
    </row>
    <row r="46" spans="1:8" ht="12.75">
      <c r="A46" s="261" t="s">
        <v>112</v>
      </c>
      <c r="B46" s="13"/>
      <c r="C46" s="39"/>
      <c r="D46" s="3"/>
      <c r="E46" s="39"/>
      <c r="F46" s="3"/>
      <c r="G46" s="39"/>
      <c r="H46" s="12"/>
    </row>
    <row r="47" spans="1:8" ht="12.75">
      <c r="A47" s="172" t="s">
        <v>113</v>
      </c>
      <c r="B47" s="60">
        <v>68</v>
      </c>
      <c r="C47" s="1"/>
      <c r="D47" s="36"/>
      <c r="E47" s="1"/>
      <c r="F47" s="36"/>
      <c r="G47" s="1"/>
      <c r="H47" s="37"/>
    </row>
    <row r="48" spans="1:8" ht="12.75">
      <c r="A48" s="172" t="s">
        <v>114</v>
      </c>
      <c r="B48" s="60"/>
      <c r="C48" s="1"/>
      <c r="D48" s="36"/>
      <c r="E48" s="1"/>
      <c r="F48" s="36"/>
      <c r="G48" s="1"/>
      <c r="H48" s="37"/>
    </row>
    <row r="49" spans="1:8" ht="12.75">
      <c r="A49" s="262" t="s">
        <v>115</v>
      </c>
      <c r="B49" s="62">
        <v>69</v>
      </c>
      <c r="C49" s="41"/>
      <c r="D49" s="33"/>
      <c r="E49" s="41"/>
      <c r="F49" s="33"/>
      <c r="G49" s="41"/>
      <c r="H49" s="34"/>
    </row>
    <row r="50" spans="1:8" ht="12.75">
      <c r="A50" s="170" t="s">
        <v>116</v>
      </c>
      <c r="B50" s="91">
        <v>70</v>
      </c>
      <c r="C50" s="43"/>
      <c r="D50" s="31"/>
      <c r="E50" s="43"/>
      <c r="F50" s="31"/>
      <c r="G50" s="43"/>
      <c r="H50" s="32"/>
    </row>
    <row r="51" spans="1:8" ht="12.75">
      <c r="A51" s="261" t="s">
        <v>117</v>
      </c>
      <c r="B51" s="89">
        <v>71</v>
      </c>
      <c r="C51" s="39"/>
      <c r="D51" s="3"/>
      <c r="E51" s="39"/>
      <c r="F51" s="3">
        <v>83</v>
      </c>
      <c r="G51" s="39"/>
      <c r="H51" s="12">
        <v>57</v>
      </c>
    </row>
    <row r="52" spans="1:8" ht="12.75">
      <c r="A52" s="172" t="s">
        <v>118</v>
      </c>
      <c r="B52" s="60">
        <v>72</v>
      </c>
      <c r="C52" s="1"/>
      <c r="D52" s="36"/>
      <c r="E52" s="1"/>
      <c r="F52" s="36"/>
      <c r="G52" s="1"/>
      <c r="H52" s="37">
        <v>6</v>
      </c>
    </row>
    <row r="53" spans="1:8" ht="12.75">
      <c r="A53" s="262" t="s">
        <v>119</v>
      </c>
      <c r="B53" s="62">
        <v>73</v>
      </c>
      <c r="C53" s="41"/>
      <c r="D53" s="33"/>
      <c r="E53" s="41">
        <v>10</v>
      </c>
      <c r="F53" s="33"/>
      <c r="G53" s="41"/>
      <c r="H53" s="34">
        <v>2</v>
      </c>
    </row>
    <row r="54" spans="1:8" ht="12.75">
      <c r="A54" s="170" t="s">
        <v>120</v>
      </c>
      <c r="B54" s="91">
        <v>74</v>
      </c>
      <c r="C54" s="43"/>
      <c r="D54" s="31"/>
      <c r="E54" s="43">
        <v>10</v>
      </c>
      <c r="F54" s="31"/>
      <c r="G54" s="43"/>
      <c r="H54" s="32"/>
    </row>
    <row r="55" spans="1:8" ht="12.75">
      <c r="A55" s="261" t="s">
        <v>121</v>
      </c>
      <c r="B55" s="89">
        <v>75</v>
      </c>
      <c r="C55" s="39"/>
      <c r="D55" s="3"/>
      <c r="E55" s="39"/>
      <c r="F55" s="3">
        <v>83</v>
      </c>
      <c r="G55" s="39"/>
      <c r="H55" s="12">
        <v>65</v>
      </c>
    </row>
    <row r="56" spans="1:8" ht="12.75">
      <c r="A56" s="35" t="s">
        <v>125</v>
      </c>
      <c r="B56" s="60">
        <v>76</v>
      </c>
      <c r="C56" s="1">
        <v>1197</v>
      </c>
      <c r="D56" s="36"/>
      <c r="E56" s="1">
        <v>180</v>
      </c>
      <c r="F56" s="36">
        <v>242</v>
      </c>
      <c r="G56" s="1"/>
      <c r="H56" s="37">
        <v>36</v>
      </c>
    </row>
    <row r="57" spans="1:8" ht="12.75">
      <c r="A57" s="170" t="s">
        <v>112</v>
      </c>
      <c r="B57" s="91"/>
      <c r="C57" s="43"/>
      <c r="D57" s="31"/>
      <c r="E57" s="43"/>
      <c r="F57" s="31"/>
      <c r="G57" s="43"/>
      <c r="H57" s="32"/>
    </row>
    <row r="58" spans="1:8" ht="12.75">
      <c r="A58" s="172" t="s">
        <v>113</v>
      </c>
      <c r="B58" s="60"/>
      <c r="C58" s="1"/>
      <c r="D58" s="36"/>
      <c r="E58" s="1"/>
      <c r="F58" s="36"/>
      <c r="G58" s="1"/>
      <c r="H58" s="37"/>
    </row>
    <row r="59" spans="1:8" ht="12.75">
      <c r="A59" s="172" t="s">
        <v>114</v>
      </c>
      <c r="B59" s="60">
        <v>77</v>
      </c>
      <c r="C59" s="1"/>
      <c r="D59" s="36"/>
      <c r="E59" s="1"/>
      <c r="F59" s="36">
        <v>3</v>
      </c>
      <c r="G59" s="1"/>
      <c r="H59" s="37"/>
    </row>
    <row r="60" spans="1:8" ht="12.75">
      <c r="A60" s="262" t="s">
        <v>115</v>
      </c>
      <c r="B60" s="62">
        <v>78</v>
      </c>
      <c r="C60" s="41"/>
      <c r="D60" s="33"/>
      <c r="E60" s="41"/>
      <c r="F60" s="33"/>
      <c r="G60" s="41"/>
      <c r="H60" s="34"/>
    </row>
    <row r="61" spans="1:8" ht="12.75">
      <c r="A61" s="170" t="s">
        <v>116</v>
      </c>
      <c r="B61" s="91">
        <v>79</v>
      </c>
      <c r="C61" s="43"/>
      <c r="D61" s="31"/>
      <c r="E61" s="43"/>
      <c r="F61" s="31"/>
      <c r="G61" s="43"/>
      <c r="H61" s="32"/>
    </row>
    <row r="62" spans="1:8" ht="12.75">
      <c r="A62" s="261" t="s">
        <v>117</v>
      </c>
      <c r="B62" s="89">
        <v>80</v>
      </c>
      <c r="C62" s="39">
        <v>903</v>
      </c>
      <c r="D62" s="3"/>
      <c r="E62" s="39">
        <v>135</v>
      </c>
      <c r="F62" s="3"/>
      <c r="G62" s="39"/>
      <c r="H62" s="12"/>
    </row>
    <row r="63" spans="1:8" ht="12.75">
      <c r="A63" s="262" t="s">
        <v>118</v>
      </c>
      <c r="B63" s="62">
        <v>81</v>
      </c>
      <c r="C63" s="41">
        <v>220</v>
      </c>
      <c r="D63" s="33"/>
      <c r="E63" s="41">
        <v>34</v>
      </c>
      <c r="F63" s="33"/>
      <c r="G63" s="41"/>
      <c r="H63" s="34"/>
    </row>
    <row r="64" spans="1:8" ht="12.75">
      <c r="A64" s="170" t="s">
        <v>119</v>
      </c>
      <c r="B64" s="91">
        <v>82</v>
      </c>
      <c r="C64" s="43">
        <v>74</v>
      </c>
      <c r="D64" s="31"/>
      <c r="E64" s="43">
        <v>11</v>
      </c>
      <c r="F64" s="31">
        <v>239</v>
      </c>
      <c r="G64" s="43"/>
      <c r="H64" s="32">
        <v>36</v>
      </c>
    </row>
    <row r="65" spans="1:8" ht="12.75">
      <c r="A65" s="165" t="s">
        <v>120</v>
      </c>
      <c r="B65" s="259">
        <v>83</v>
      </c>
      <c r="C65" s="4">
        <v>1197</v>
      </c>
      <c r="D65" s="260"/>
      <c r="E65" s="4">
        <v>180</v>
      </c>
      <c r="F65" s="260"/>
      <c r="G65" s="4"/>
      <c r="H65" s="46"/>
    </row>
    <row r="66" spans="1:8" ht="13.5" thickBot="1">
      <c r="A66" s="266" t="s">
        <v>121</v>
      </c>
      <c r="B66" s="267">
        <v>84</v>
      </c>
      <c r="C66" s="268"/>
      <c r="D66" s="75"/>
      <c r="E66" s="268"/>
      <c r="F66" s="75">
        <v>242</v>
      </c>
      <c r="G66" s="268"/>
      <c r="H66" s="76">
        <v>36</v>
      </c>
    </row>
    <row r="70" spans="1:4" ht="12.75">
      <c r="A70" t="s">
        <v>479</v>
      </c>
      <c r="D70" t="s">
        <v>126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7">
      <selection activeCell="I43" sqref="I43"/>
    </sheetView>
  </sheetViews>
  <sheetFormatPr defaultColWidth="9.140625" defaultRowHeight="12.75"/>
  <cols>
    <col min="2" max="2" width="48.421875" style="0" customWidth="1"/>
    <col min="3" max="3" width="0" style="0" hidden="1" customWidth="1"/>
    <col min="4" max="4" width="11.8515625" style="0" customWidth="1"/>
    <col min="5" max="5" width="13.8515625" style="0" customWidth="1"/>
    <col min="8" max="8" width="0" style="0" hidden="1" customWidth="1"/>
  </cols>
  <sheetData>
    <row r="1" spans="2:5" ht="14.25">
      <c r="B1" s="20" t="s">
        <v>58</v>
      </c>
      <c r="C1" s="20" t="s">
        <v>71</v>
      </c>
      <c r="D1" s="20"/>
      <c r="E1" s="20"/>
    </row>
    <row r="2" spans="2:5" ht="14.25">
      <c r="B2" s="20"/>
      <c r="C2" s="20"/>
      <c r="D2" s="20"/>
      <c r="E2" s="20"/>
    </row>
    <row r="3" spans="2:5" ht="14.25">
      <c r="B3" s="20"/>
      <c r="C3" s="20"/>
      <c r="D3" s="20"/>
      <c r="E3" s="20"/>
    </row>
    <row r="4" spans="1:5" ht="15.75">
      <c r="A4" s="531" t="s">
        <v>549</v>
      </c>
      <c r="B4" s="531"/>
      <c r="C4" s="531"/>
      <c r="D4" s="531"/>
      <c r="E4" s="531"/>
    </row>
    <row r="5" spans="1:5" ht="15.75">
      <c r="A5" s="532" t="s">
        <v>729</v>
      </c>
      <c r="B5" s="532"/>
      <c r="C5" s="532"/>
      <c r="D5" s="532"/>
      <c r="E5" s="532"/>
    </row>
    <row r="6" spans="1:5" ht="15">
      <c r="A6" s="1"/>
      <c r="B6" s="19"/>
      <c r="C6" s="19"/>
      <c r="D6" s="19"/>
      <c r="E6" s="302" t="s">
        <v>698</v>
      </c>
    </row>
    <row r="7" spans="1:5" ht="14.25">
      <c r="A7" s="96"/>
      <c r="B7" s="294"/>
      <c r="C7" s="334" t="s">
        <v>620</v>
      </c>
      <c r="D7" s="335"/>
      <c r="E7" s="370"/>
    </row>
    <row r="8" spans="1:5" ht="15">
      <c r="A8" s="106" t="s">
        <v>485</v>
      </c>
      <c r="B8" s="280" t="s">
        <v>486</v>
      </c>
      <c r="C8" s="296" t="s">
        <v>621</v>
      </c>
      <c r="D8" s="280" t="s">
        <v>72</v>
      </c>
      <c r="E8" s="283" t="s">
        <v>73</v>
      </c>
    </row>
    <row r="9" spans="1:5" ht="15">
      <c r="A9" s="97"/>
      <c r="B9" s="285"/>
      <c r="C9" s="296"/>
      <c r="D9" s="280" t="s">
        <v>63</v>
      </c>
      <c r="E9" s="283" t="s">
        <v>63</v>
      </c>
    </row>
    <row r="10" spans="1:5" ht="14.25">
      <c r="A10" s="366">
        <v>1</v>
      </c>
      <c r="B10" s="8">
        <v>2</v>
      </c>
      <c r="C10" s="371"/>
      <c r="D10" s="8">
        <v>3</v>
      </c>
      <c r="E10" s="8">
        <v>4</v>
      </c>
    </row>
    <row r="11" spans="1:5" ht="14.25">
      <c r="A11" s="126">
        <v>1</v>
      </c>
      <c r="B11" s="306" t="s">
        <v>622</v>
      </c>
      <c r="C11" s="306"/>
      <c r="D11" s="306">
        <v>3641</v>
      </c>
      <c r="E11" s="306">
        <v>3016</v>
      </c>
    </row>
    <row r="12" spans="1:5" ht="14.25">
      <c r="A12" s="9">
        <v>2</v>
      </c>
      <c r="B12" s="275" t="s">
        <v>614</v>
      </c>
      <c r="C12" s="275"/>
      <c r="D12" s="275">
        <v>4</v>
      </c>
      <c r="E12" s="275">
        <v>7</v>
      </c>
    </row>
    <row r="13" spans="1:5" ht="14.25">
      <c r="A13" s="9">
        <v>3</v>
      </c>
      <c r="B13" s="275" t="s">
        <v>615</v>
      </c>
      <c r="C13" s="275"/>
      <c r="D13" s="275">
        <f>SUM(D14+D16)</f>
        <v>20</v>
      </c>
      <c r="E13" s="275">
        <f>SUM(E14+E16)</f>
        <v>12</v>
      </c>
    </row>
    <row r="14" spans="1:5" ht="14.25">
      <c r="A14" s="338">
        <v>3.1</v>
      </c>
      <c r="B14" s="275" t="s">
        <v>630</v>
      </c>
      <c r="C14" s="275"/>
      <c r="D14" s="275">
        <v>16</v>
      </c>
      <c r="E14" s="275">
        <v>2</v>
      </c>
    </row>
    <row r="15" spans="1:5" ht="14.25">
      <c r="A15" s="338">
        <v>3.2</v>
      </c>
      <c r="B15" s="275" t="s">
        <v>625</v>
      </c>
      <c r="C15" s="275"/>
      <c r="D15" s="275"/>
      <c r="E15" s="275"/>
    </row>
    <row r="16" spans="1:5" ht="14.25">
      <c r="A16" s="9"/>
      <c r="B16" s="275" t="s">
        <v>626</v>
      </c>
      <c r="C16" s="275"/>
      <c r="D16" s="275">
        <v>4</v>
      </c>
      <c r="E16" s="275">
        <v>10</v>
      </c>
    </row>
    <row r="17" spans="1:5" ht="15">
      <c r="A17" s="9" t="s">
        <v>693</v>
      </c>
      <c r="B17" s="276" t="s">
        <v>623</v>
      </c>
      <c r="C17" s="276"/>
      <c r="D17" s="276">
        <f>SUM(D11:D13)</f>
        <v>3665</v>
      </c>
      <c r="E17" s="276">
        <f>SUM(E11:E13)</f>
        <v>3035</v>
      </c>
    </row>
    <row r="18" spans="1:5" ht="15">
      <c r="A18" s="9" t="s">
        <v>694</v>
      </c>
      <c r="B18" s="275" t="s">
        <v>712</v>
      </c>
      <c r="C18" s="275"/>
      <c r="D18" s="275"/>
      <c r="E18" s="276">
        <v>44</v>
      </c>
    </row>
    <row r="19" spans="1:5" ht="15">
      <c r="A19" s="136" t="s">
        <v>697</v>
      </c>
      <c r="B19" s="276" t="s">
        <v>696</v>
      </c>
      <c r="C19" s="275"/>
      <c r="D19" s="276">
        <f>D17+D18</f>
        <v>3665</v>
      </c>
      <c r="E19" s="276">
        <f>E17+E18</f>
        <v>3079</v>
      </c>
    </row>
    <row r="20" spans="1:5" ht="14.25">
      <c r="A20" s="9">
        <v>4</v>
      </c>
      <c r="B20" s="275" t="s">
        <v>539</v>
      </c>
      <c r="C20" s="275"/>
      <c r="D20" s="275"/>
      <c r="E20" s="275"/>
    </row>
    <row r="21" spans="1:5" ht="14.25">
      <c r="A21" s="31"/>
      <c r="B21" s="275" t="s">
        <v>540</v>
      </c>
      <c r="C21" s="275"/>
      <c r="D21" s="275">
        <v>82</v>
      </c>
      <c r="E21" s="275">
        <v>-315</v>
      </c>
    </row>
    <row r="22" spans="1:5" ht="14.25">
      <c r="A22" s="9">
        <v>5</v>
      </c>
      <c r="B22" s="275" t="s">
        <v>589</v>
      </c>
      <c r="C22" s="275"/>
      <c r="D22" s="275"/>
      <c r="E22" s="275"/>
    </row>
    <row r="23" spans="1:5" ht="14.25">
      <c r="A23" s="31"/>
      <c r="B23" s="275" t="s">
        <v>588</v>
      </c>
      <c r="C23" s="275"/>
      <c r="D23" s="275">
        <v>78</v>
      </c>
      <c r="E23" s="275">
        <v>14</v>
      </c>
    </row>
    <row r="24" spans="1:5" ht="14.25">
      <c r="A24" s="9">
        <v>6</v>
      </c>
      <c r="B24" s="275" t="s">
        <v>585</v>
      </c>
      <c r="C24" s="275"/>
      <c r="D24" s="275">
        <v>-223</v>
      </c>
      <c r="E24" s="275">
        <v>-92</v>
      </c>
    </row>
    <row r="25" spans="1:5" ht="14.25">
      <c r="A25" s="9">
        <v>7</v>
      </c>
      <c r="B25" s="275" t="s">
        <v>541</v>
      </c>
      <c r="C25" s="275"/>
      <c r="D25" s="275">
        <v>1877</v>
      </c>
      <c r="E25" s="275">
        <v>1653</v>
      </c>
    </row>
    <row r="26" spans="1:5" ht="14.25">
      <c r="A26" s="9">
        <v>8</v>
      </c>
      <c r="B26" s="275" t="s">
        <v>613</v>
      </c>
      <c r="C26" s="275"/>
      <c r="D26" s="275">
        <v>522</v>
      </c>
      <c r="E26" s="275">
        <v>535</v>
      </c>
    </row>
    <row r="27" spans="1:5" ht="14.25">
      <c r="A27" s="9">
        <v>9</v>
      </c>
      <c r="B27" s="275" t="s">
        <v>616</v>
      </c>
      <c r="C27" s="275"/>
      <c r="D27" s="275">
        <v>695</v>
      </c>
      <c r="E27" s="275">
        <v>663</v>
      </c>
    </row>
    <row r="28" spans="1:5" ht="14.25">
      <c r="A28" s="9">
        <v>10</v>
      </c>
      <c r="B28" s="275" t="s">
        <v>617</v>
      </c>
      <c r="C28" s="275"/>
      <c r="D28" s="275">
        <v>151</v>
      </c>
      <c r="E28" s="275">
        <v>148</v>
      </c>
    </row>
    <row r="29" spans="1:5" ht="14.25">
      <c r="A29" s="9">
        <v>11</v>
      </c>
      <c r="B29" s="275" t="s">
        <v>542</v>
      </c>
      <c r="C29" s="275"/>
      <c r="D29" s="275">
        <v>117</v>
      </c>
      <c r="E29" s="275">
        <v>109</v>
      </c>
    </row>
    <row r="30" spans="1:5" ht="14.25">
      <c r="A30" s="9">
        <v>12</v>
      </c>
      <c r="B30" s="275" t="s">
        <v>544</v>
      </c>
      <c r="C30" s="275"/>
      <c r="D30" s="275"/>
      <c r="E30" s="275">
        <v>30</v>
      </c>
    </row>
    <row r="31" spans="1:5" ht="14.25">
      <c r="A31" s="9">
        <v>13</v>
      </c>
      <c r="B31" s="275" t="s">
        <v>543</v>
      </c>
      <c r="C31" s="275"/>
      <c r="D31" s="275">
        <v>102</v>
      </c>
      <c r="E31" s="275">
        <v>132</v>
      </c>
    </row>
    <row r="32" spans="1:5" ht="14.25">
      <c r="A32" s="9">
        <v>14</v>
      </c>
      <c r="B32" s="275" t="s">
        <v>545</v>
      </c>
      <c r="C32" s="275"/>
      <c r="D32" s="275">
        <f>SUM(D33:D36)</f>
        <v>102</v>
      </c>
      <c r="E32" s="275">
        <f>SUM(E33:E36)</f>
        <v>131</v>
      </c>
    </row>
    <row r="33" spans="1:5" ht="14.25">
      <c r="A33" s="338">
        <v>14.1</v>
      </c>
      <c r="B33" s="275" t="s">
        <v>628</v>
      </c>
      <c r="C33" s="275"/>
      <c r="D33" s="275">
        <v>18</v>
      </c>
      <c r="E33" s="275">
        <v>22</v>
      </c>
    </row>
    <row r="34" spans="1:5" ht="14.25">
      <c r="A34" s="338">
        <v>14.2</v>
      </c>
      <c r="B34" s="275" t="s">
        <v>629</v>
      </c>
      <c r="C34" s="275"/>
      <c r="D34" s="275"/>
      <c r="E34" s="275"/>
    </row>
    <row r="35" spans="1:5" ht="14.25">
      <c r="A35" s="9"/>
      <c r="B35" s="275" t="s">
        <v>626</v>
      </c>
      <c r="C35" s="275"/>
      <c r="D35" s="275">
        <v>74</v>
      </c>
      <c r="E35" s="275">
        <v>98</v>
      </c>
    </row>
    <row r="36" spans="1:5" ht="14.25">
      <c r="A36" s="338">
        <v>14.3</v>
      </c>
      <c r="B36" s="275" t="s">
        <v>627</v>
      </c>
      <c r="C36" s="275"/>
      <c r="D36" s="275">
        <v>10</v>
      </c>
      <c r="E36" s="275">
        <v>11</v>
      </c>
    </row>
    <row r="37" spans="1:5" ht="15">
      <c r="A37" s="9" t="s">
        <v>693</v>
      </c>
      <c r="B37" s="276" t="s">
        <v>624</v>
      </c>
      <c r="C37" s="275"/>
      <c r="D37" s="276">
        <f>SUM(D20:D32)</f>
        <v>3503</v>
      </c>
      <c r="E37" s="276">
        <f>SUM(E20:E32)</f>
        <v>3008</v>
      </c>
    </row>
    <row r="38" spans="1:5" ht="14.25">
      <c r="A38" s="9" t="s">
        <v>694</v>
      </c>
      <c r="B38" s="275" t="s">
        <v>711</v>
      </c>
      <c r="C38" s="275"/>
      <c r="D38" s="275"/>
      <c r="E38" s="275">
        <v>40</v>
      </c>
    </row>
    <row r="39" spans="1:5" ht="15">
      <c r="A39" s="136" t="s">
        <v>697</v>
      </c>
      <c r="B39" s="276" t="s">
        <v>695</v>
      </c>
      <c r="C39" s="275"/>
      <c r="D39" s="276">
        <f>D37+D38</f>
        <v>3503</v>
      </c>
      <c r="E39" s="276">
        <f>E37+E38</f>
        <v>3048</v>
      </c>
    </row>
    <row r="40" spans="1:5" ht="15">
      <c r="A40" s="9">
        <v>15</v>
      </c>
      <c r="B40" s="276" t="s">
        <v>546</v>
      </c>
      <c r="C40" s="309"/>
      <c r="D40" s="309">
        <f>SUM(D19-D39)</f>
        <v>162</v>
      </c>
      <c r="E40" s="309">
        <f>SUM(E19-E39)</f>
        <v>31</v>
      </c>
    </row>
    <row r="41" spans="1:5" ht="14.25">
      <c r="A41" s="9">
        <v>16</v>
      </c>
      <c r="B41" s="275" t="s">
        <v>547</v>
      </c>
      <c r="C41" s="307"/>
      <c r="D41" s="307">
        <f>SUM(D42:D43)</f>
        <v>1</v>
      </c>
      <c r="E41" s="307">
        <f>E43+E42</f>
        <v>-1</v>
      </c>
    </row>
    <row r="42" spans="1:5" ht="14.25">
      <c r="A42" s="9"/>
      <c r="B42" s="275" t="s">
        <v>586</v>
      </c>
      <c r="C42" s="307"/>
      <c r="D42" s="307"/>
      <c r="E42" s="307"/>
    </row>
    <row r="43" spans="1:5" ht="14.25">
      <c r="A43" s="9"/>
      <c r="B43" s="275" t="s">
        <v>587</v>
      </c>
      <c r="C43" s="307"/>
      <c r="D43" s="307">
        <v>1</v>
      </c>
      <c r="E43" s="307">
        <v>-1</v>
      </c>
    </row>
    <row r="44" spans="1:5" ht="15">
      <c r="A44" s="9">
        <v>17</v>
      </c>
      <c r="B44" s="276" t="s">
        <v>548</v>
      </c>
      <c r="C44" s="309"/>
      <c r="D44" s="309">
        <f>SUM(D40-D41)</f>
        <v>161</v>
      </c>
      <c r="E44" s="309">
        <f>SUM(E40-E41)</f>
        <v>32</v>
      </c>
    </row>
    <row r="45" spans="2:5" ht="12.75">
      <c r="B45" s="180"/>
      <c r="C45" s="180"/>
      <c r="D45" s="180"/>
      <c r="E45" s="180"/>
    </row>
    <row r="46" spans="2:5" ht="12.75">
      <c r="B46" s="1"/>
      <c r="C46" s="1"/>
      <c r="D46" s="1"/>
      <c r="E46" s="1"/>
    </row>
    <row r="47" spans="2:5" ht="12.75">
      <c r="B47" s="529" t="s">
        <v>730</v>
      </c>
      <c r="C47" s="529"/>
      <c r="D47" s="529"/>
      <c r="E47" s="529"/>
    </row>
    <row r="48" spans="2:5" ht="12.75">
      <c r="B48" s="1"/>
      <c r="C48" s="1"/>
      <c r="D48" s="1"/>
      <c r="E48" s="1"/>
    </row>
    <row r="49" spans="2:5" ht="12.75">
      <c r="B49" s="533" t="s">
        <v>667</v>
      </c>
      <c r="C49" s="533"/>
      <c r="D49" s="533"/>
      <c r="E49" s="533"/>
    </row>
    <row r="50" spans="2:5" ht="12.75">
      <c r="B50" s="530" t="s">
        <v>666</v>
      </c>
      <c r="C50" s="530"/>
      <c r="D50" s="530"/>
      <c r="E50" s="530"/>
    </row>
  </sheetData>
  <mergeCells count="5">
    <mergeCell ref="B50:E50"/>
    <mergeCell ref="A4:E4"/>
    <mergeCell ref="A5:E5"/>
    <mergeCell ref="B47:E47"/>
    <mergeCell ref="B49:E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G31" sqref="G31"/>
    </sheetView>
  </sheetViews>
  <sheetFormatPr defaultColWidth="9.140625" defaultRowHeight="12.75"/>
  <cols>
    <col min="2" max="2" width="47.421875" style="0" customWidth="1"/>
    <col min="3" max="3" width="16.00390625" style="0" hidden="1" customWidth="1"/>
    <col min="4" max="4" width="12.8515625" style="0" customWidth="1"/>
    <col min="5" max="5" width="14.140625" style="0" customWidth="1"/>
  </cols>
  <sheetData>
    <row r="1" spans="2:5" ht="14.25">
      <c r="B1" s="20" t="s">
        <v>58</v>
      </c>
      <c r="C1" s="20" t="s">
        <v>71</v>
      </c>
      <c r="D1" s="20"/>
      <c r="E1" s="20"/>
    </row>
    <row r="2" spans="2:5" ht="14.25">
      <c r="B2" s="20"/>
      <c r="C2" s="20"/>
      <c r="D2" s="20"/>
      <c r="E2" s="20"/>
    </row>
    <row r="3" spans="2:5" ht="14.25">
      <c r="B3" s="20"/>
      <c r="C3" s="20"/>
      <c r="D3" s="20"/>
      <c r="E3" s="20"/>
    </row>
    <row r="4" spans="1:5" ht="15.75">
      <c r="A4" s="531" t="s">
        <v>549</v>
      </c>
      <c r="B4" s="531"/>
      <c r="C4" s="531"/>
      <c r="D4" s="531"/>
      <c r="E4" s="531"/>
    </row>
    <row r="5" spans="1:5" ht="15.75">
      <c r="A5" s="532" t="s">
        <v>743</v>
      </c>
      <c r="B5" s="532"/>
      <c r="C5" s="532"/>
      <c r="D5" s="532"/>
      <c r="E5" s="532"/>
    </row>
    <row r="6" spans="1:5" ht="14.25">
      <c r="A6" s="1"/>
      <c r="B6" s="19"/>
      <c r="C6" s="19"/>
      <c r="D6" s="19"/>
      <c r="E6" s="297" t="s">
        <v>692</v>
      </c>
    </row>
    <row r="7" spans="1:5" ht="14.25">
      <c r="A7" s="96"/>
      <c r="B7" s="294"/>
      <c r="C7" s="334" t="s">
        <v>620</v>
      </c>
      <c r="D7" s="335"/>
      <c r="E7" s="370"/>
    </row>
    <row r="8" spans="1:5" ht="15">
      <c r="A8" s="106" t="s">
        <v>485</v>
      </c>
      <c r="B8" s="280" t="s">
        <v>486</v>
      </c>
      <c r="C8" s="296" t="s">
        <v>621</v>
      </c>
      <c r="D8" s="280" t="s">
        <v>72</v>
      </c>
      <c r="E8" s="283" t="s">
        <v>73</v>
      </c>
    </row>
    <row r="9" spans="1:5" ht="15">
      <c r="A9" s="97"/>
      <c r="B9" s="285"/>
      <c r="C9" s="296"/>
      <c r="D9" s="280" t="s">
        <v>63</v>
      </c>
      <c r="E9" s="283" t="s">
        <v>63</v>
      </c>
    </row>
    <row r="10" spans="1:5" ht="14.25">
      <c r="A10" s="366">
        <v>1</v>
      </c>
      <c r="B10" s="8">
        <v>2</v>
      </c>
      <c r="C10" s="371"/>
      <c r="D10" s="8">
        <v>3</v>
      </c>
      <c r="E10" s="8">
        <v>4</v>
      </c>
    </row>
    <row r="11" spans="1:5" ht="14.25">
      <c r="A11" s="126">
        <v>1</v>
      </c>
      <c r="B11" s="306" t="s">
        <v>622</v>
      </c>
      <c r="C11" s="306"/>
      <c r="D11" s="306">
        <v>3641145</v>
      </c>
      <c r="E11" s="306">
        <v>3015637</v>
      </c>
    </row>
    <row r="12" spans="1:5" ht="14.25">
      <c r="A12" s="9">
        <v>2</v>
      </c>
      <c r="B12" s="275" t="s">
        <v>614</v>
      </c>
      <c r="C12" s="275"/>
      <c r="D12" s="275">
        <v>4100</v>
      </c>
      <c r="E12" s="275">
        <v>6782</v>
      </c>
    </row>
    <row r="13" spans="1:5" ht="14.25">
      <c r="A13" s="9">
        <v>3</v>
      </c>
      <c r="B13" s="275" t="s">
        <v>615</v>
      </c>
      <c r="C13" s="275"/>
      <c r="D13" s="275">
        <f>SUM(D14:D16)</f>
        <v>20174</v>
      </c>
      <c r="E13" s="275">
        <f>SUM(E14:E16)</f>
        <v>12631</v>
      </c>
    </row>
    <row r="14" spans="1:5" ht="14.25">
      <c r="A14" s="338">
        <v>3.1</v>
      </c>
      <c r="B14" s="275" t="s">
        <v>630</v>
      </c>
      <c r="C14" s="275"/>
      <c r="D14" s="275">
        <v>15996</v>
      </c>
      <c r="E14" s="275">
        <v>2170</v>
      </c>
    </row>
    <row r="15" spans="1:5" ht="14.25">
      <c r="A15" s="338">
        <v>3.2</v>
      </c>
      <c r="B15" s="275" t="s">
        <v>625</v>
      </c>
      <c r="C15" s="275"/>
      <c r="D15" s="275"/>
      <c r="E15" s="275"/>
    </row>
    <row r="16" spans="1:5" ht="14.25">
      <c r="A16" s="9"/>
      <c r="B16" s="275" t="s">
        <v>626</v>
      </c>
      <c r="C16" s="275"/>
      <c r="D16" s="275">
        <v>4178</v>
      </c>
      <c r="E16" s="275">
        <v>10461</v>
      </c>
    </row>
    <row r="17" spans="1:5" ht="15">
      <c r="A17" s="9" t="s">
        <v>693</v>
      </c>
      <c r="B17" s="276" t="s">
        <v>623</v>
      </c>
      <c r="C17" s="276"/>
      <c r="D17" s="276">
        <f>SUM(D11:D13)</f>
        <v>3665419</v>
      </c>
      <c r="E17" s="276">
        <f>SUM(E11:E13)</f>
        <v>3035050</v>
      </c>
    </row>
    <row r="18" spans="1:5" ht="14.25">
      <c r="A18" s="9" t="s">
        <v>694</v>
      </c>
      <c r="B18" s="275" t="s">
        <v>690</v>
      </c>
      <c r="C18" s="275"/>
      <c r="D18" s="275"/>
      <c r="E18" s="275">
        <v>43543</v>
      </c>
    </row>
    <row r="19" spans="1:5" ht="15">
      <c r="A19" s="136" t="s">
        <v>697</v>
      </c>
      <c r="B19" s="276" t="s">
        <v>696</v>
      </c>
      <c r="C19" s="275"/>
      <c r="D19" s="276">
        <f>D17+D18</f>
        <v>3665419</v>
      </c>
      <c r="E19" s="276">
        <f>E17+E18</f>
        <v>3078593</v>
      </c>
    </row>
    <row r="20" spans="1:5" ht="14.25">
      <c r="A20" s="9">
        <v>4</v>
      </c>
      <c r="B20" s="275" t="s">
        <v>539</v>
      </c>
      <c r="C20" s="275"/>
      <c r="D20" s="275"/>
      <c r="E20" s="275"/>
    </row>
    <row r="21" spans="1:5" ht="14.25">
      <c r="A21" s="31"/>
      <c r="B21" s="275" t="s">
        <v>540</v>
      </c>
      <c r="C21" s="275"/>
      <c r="D21" s="275">
        <v>82452</v>
      </c>
      <c r="E21" s="275">
        <v>-315380</v>
      </c>
    </row>
    <row r="22" spans="1:5" ht="14.25">
      <c r="A22" s="9">
        <v>5</v>
      </c>
      <c r="B22" s="275" t="s">
        <v>589</v>
      </c>
      <c r="C22" s="275"/>
      <c r="D22" s="275"/>
      <c r="E22" s="275"/>
    </row>
    <row r="23" spans="1:5" ht="14.25">
      <c r="A23" s="31"/>
      <c r="B23" s="275" t="s">
        <v>588</v>
      </c>
      <c r="C23" s="275"/>
      <c r="D23" s="275">
        <v>78355</v>
      </c>
      <c r="E23" s="275">
        <v>14163</v>
      </c>
    </row>
    <row r="24" spans="1:5" ht="14.25">
      <c r="A24" s="9">
        <v>6</v>
      </c>
      <c r="B24" s="275" t="s">
        <v>585</v>
      </c>
      <c r="C24" s="275"/>
      <c r="D24" s="275">
        <v>-223125</v>
      </c>
      <c r="E24" s="275">
        <v>-92201</v>
      </c>
    </row>
    <row r="25" spans="1:5" ht="14.25">
      <c r="A25" s="9">
        <v>7</v>
      </c>
      <c r="B25" s="275" t="s">
        <v>541</v>
      </c>
      <c r="C25" s="275"/>
      <c r="D25" s="275">
        <v>1876717</v>
      </c>
      <c r="E25" s="275">
        <v>1653092</v>
      </c>
    </row>
    <row r="26" spans="1:5" ht="14.25">
      <c r="A26" s="9">
        <v>8</v>
      </c>
      <c r="B26" s="275" t="s">
        <v>613</v>
      </c>
      <c r="C26" s="275"/>
      <c r="D26" s="275">
        <v>522204</v>
      </c>
      <c r="E26" s="275">
        <v>535383</v>
      </c>
    </row>
    <row r="27" spans="1:5" ht="14.25">
      <c r="A27" s="9">
        <v>9</v>
      </c>
      <c r="B27" s="275" t="s">
        <v>616</v>
      </c>
      <c r="C27" s="275"/>
      <c r="D27" s="275">
        <v>695436</v>
      </c>
      <c r="E27" s="275">
        <v>662577</v>
      </c>
    </row>
    <row r="28" spans="1:5" ht="14.25">
      <c r="A28" s="9">
        <v>10</v>
      </c>
      <c r="B28" s="275" t="s">
        <v>617</v>
      </c>
      <c r="C28" s="275"/>
      <c r="D28" s="275">
        <v>150822</v>
      </c>
      <c r="E28" s="275">
        <v>147997</v>
      </c>
    </row>
    <row r="29" spans="1:5" ht="14.25">
      <c r="A29" s="9">
        <v>11</v>
      </c>
      <c r="B29" s="275" t="s">
        <v>542</v>
      </c>
      <c r="C29" s="275"/>
      <c r="D29" s="275">
        <v>116931</v>
      </c>
      <c r="E29" s="275">
        <v>108838</v>
      </c>
    </row>
    <row r="30" spans="1:5" ht="14.25">
      <c r="A30" s="9">
        <v>12</v>
      </c>
      <c r="B30" s="275" t="s">
        <v>544</v>
      </c>
      <c r="C30" s="275"/>
      <c r="D30" s="275"/>
      <c r="E30" s="275">
        <v>30399</v>
      </c>
    </row>
    <row r="31" spans="1:5" ht="14.25">
      <c r="A31" s="9">
        <v>13</v>
      </c>
      <c r="B31" s="275" t="s">
        <v>543</v>
      </c>
      <c r="C31" s="275"/>
      <c r="D31" s="275">
        <v>101714</v>
      </c>
      <c r="E31" s="275">
        <v>132680</v>
      </c>
    </row>
    <row r="32" spans="1:5" ht="14.25">
      <c r="A32" s="9">
        <v>14</v>
      </c>
      <c r="B32" s="275" t="s">
        <v>545</v>
      </c>
      <c r="C32" s="275"/>
      <c r="D32" s="275">
        <f>SUM(D33:D36)</f>
        <v>101608</v>
      </c>
      <c r="E32" s="275">
        <f>SUM(E33:E36)</f>
        <v>130690</v>
      </c>
    </row>
    <row r="33" spans="1:5" ht="14.25">
      <c r="A33" s="338">
        <v>14.1</v>
      </c>
      <c r="B33" s="275" t="s">
        <v>628</v>
      </c>
      <c r="C33" s="275"/>
      <c r="D33" s="275">
        <v>17516</v>
      </c>
      <c r="E33" s="275">
        <v>22077</v>
      </c>
    </row>
    <row r="34" spans="1:5" ht="14.25">
      <c r="A34" s="338">
        <v>14.2</v>
      </c>
      <c r="B34" s="275" t="s">
        <v>629</v>
      </c>
      <c r="C34" s="275"/>
      <c r="D34" s="275"/>
      <c r="E34" s="275"/>
    </row>
    <row r="35" spans="1:5" ht="14.25">
      <c r="A35" s="9"/>
      <c r="B35" s="275" t="s">
        <v>626</v>
      </c>
      <c r="C35" s="275"/>
      <c r="D35" s="275">
        <v>73911</v>
      </c>
      <c r="E35" s="275">
        <v>97729</v>
      </c>
    </row>
    <row r="36" spans="1:11" ht="14.25">
      <c r="A36" s="338">
        <v>14.3</v>
      </c>
      <c r="B36" s="275" t="s">
        <v>627</v>
      </c>
      <c r="C36" s="275"/>
      <c r="D36" s="275">
        <v>10181</v>
      </c>
      <c r="E36" s="275">
        <v>10884</v>
      </c>
      <c r="K36" t="s">
        <v>744</v>
      </c>
    </row>
    <row r="37" spans="1:5" ht="15">
      <c r="A37" s="9" t="s">
        <v>693</v>
      </c>
      <c r="B37" s="276" t="s">
        <v>624</v>
      </c>
      <c r="C37" s="275"/>
      <c r="D37" s="276">
        <f>SUM(D20:D32)</f>
        <v>3503114</v>
      </c>
      <c r="E37" s="276">
        <f>SUM(E20:E32)</f>
        <v>3008238</v>
      </c>
    </row>
    <row r="38" spans="1:5" ht="14.25">
      <c r="A38" s="9" t="s">
        <v>694</v>
      </c>
      <c r="B38" s="275" t="s">
        <v>691</v>
      </c>
      <c r="C38" s="275"/>
      <c r="D38" s="275"/>
      <c r="E38" s="275">
        <v>39707</v>
      </c>
    </row>
    <row r="39" spans="1:5" ht="15">
      <c r="A39" s="136" t="s">
        <v>697</v>
      </c>
      <c r="B39" s="276" t="s">
        <v>695</v>
      </c>
      <c r="C39" s="275"/>
      <c r="D39" s="387">
        <f>D37+D38</f>
        <v>3503114</v>
      </c>
      <c r="E39" s="276">
        <f>E37+E38</f>
        <v>3047945</v>
      </c>
    </row>
    <row r="40" spans="1:5" ht="15">
      <c r="A40" s="9">
        <v>15</v>
      </c>
      <c r="B40" s="276" t="s">
        <v>546</v>
      </c>
      <c r="C40" s="309"/>
      <c r="D40" s="309">
        <f>SUM(D19-D39)</f>
        <v>162305</v>
      </c>
      <c r="E40" s="309">
        <f>SUM(E19-E39)</f>
        <v>30648</v>
      </c>
    </row>
    <row r="41" spans="1:5" ht="14.25">
      <c r="A41" s="9">
        <v>16</v>
      </c>
      <c r="B41" s="275" t="s">
        <v>547</v>
      </c>
      <c r="C41" s="307"/>
      <c r="D41" s="307">
        <f>SUM(D42:D43)</f>
        <v>951</v>
      </c>
      <c r="E41" s="307">
        <f>E43+E42</f>
        <v>-1311</v>
      </c>
    </row>
    <row r="42" spans="1:5" ht="14.25">
      <c r="A42" s="9"/>
      <c r="B42" s="275" t="s">
        <v>586</v>
      </c>
      <c r="C42" s="307"/>
      <c r="D42" s="307"/>
      <c r="E42" s="307"/>
    </row>
    <row r="43" spans="1:5" ht="14.25">
      <c r="A43" s="9"/>
      <c r="B43" s="275" t="s">
        <v>587</v>
      </c>
      <c r="C43" s="307"/>
      <c r="D43" s="307">
        <v>951</v>
      </c>
      <c r="E43" s="307">
        <v>-1311</v>
      </c>
    </row>
    <row r="44" spans="1:5" ht="15">
      <c r="A44" s="9">
        <v>17</v>
      </c>
      <c r="B44" s="276" t="s">
        <v>548</v>
      </c>
      <c r="C44" s="309"/>
      <c r="D44" s="309">
        <f>SUM(D40-D41)</f>
        <v>161354</v>
      </c>
      <c r="E44" s="309">
        <f>SUM(E40-E41)</f>
        <v>31959</v>
      </c>
    </row>
    <row r="45" spans="2:5" ht="12.75">
      <c r="B45" s="180"/>
      <c r="C45" s="180"/>
      <c r="D45" s="180"/>
      <c r="E45" s="180"/>
    </row>
    <row r="46" spans="2:5" ht="12.75">
      <c r="B46" s="1"/>
      <c r="C46" s="1"/>
      <c r="D46" s="1"/>
      <c r="E46" s="1"/>
    </row>
    <row r="47" spans="2:5" ht="12.75">
      <c r="B47" s="529" t="s">
        <v>730</v>
      </c>
      <c r="C47" s="529"/>
      <c r="D47" s="529"/>
      <c r="E47" s="529"/>
    </row>
    <row r="48" spans="2:5" ht="12.75">
      <c r="B48" s="1"/>
      <c r="C48" s="1"/>
      <c r="D48" s="1"/>
      <c r="E48" s="1"/>
    </row>
    <row r="49" spans="2:5" ht="12.75">
      <c r="B49" s="533" t="s">
        <v>667</v>
      </c>
      <c r="C49" s="533"/>
      <c r="D49" s="533"/>
      <c r="E49" s="533"/>
    </row>
    <row r="50" spans="2:5" ht="12.75">
      <c r="B50" s="530" t="s">
        <v>666</v>
      </c>
      <c r="C50" s="530"/>
      <c r="D50" s="530"/>
      <c r="E50" s="530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</sheetData>
  <mergeCells count="5">
    <mergeCell ref="B50:E50"/>
    <mergeCell ref="A4:E4"/>
    <mergeCell ref="A5:E5"/>
    <mergeCell ref="B47:E47"/>
    <mergeCell ref="B49:E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3">
      <selection activeCell="K28" sqref="K28"/>
    </sheetView>
  </sheetViews>
  <sheetFormatPr defaultColWidth="9.140625" defaultRowHeight="12.75"/>
  <cols>
    <col min="1" max="1" width="6.421875" style="0" customWidth="1"/>
    <col min="2" max="2" width="59.8515625" style="0" customWidth="1"/>
    <col min="3" max="3" width="5.57421875" style="0" hidden="1" customWidth="1"/>
    <col min="4" max="4" width="12.140625" style="36" customWidth="1"/>
    <col min="5" max="5" width="12.140625" style="0" customWidth="1"/>
    <col min="6" max="6" width="6.28125" style="0" customWidth="1"/>
    <col min="7" max="7" width="7.57421875" style="0" customWidth="1"/>
    <col min="8" max="8" width="6.421875" style="0" customWidth="1"/>
    <col min="9" max="9" width="6.7109375" style="0" customWidth="1"/>
  </cols>
  <sheetData>
    <row r="1" spans="2:4" ht="12.75">
      <c r="B1" s="168" t="s">
        <v>60</v>
      </c>
      <c r="D1" s="1"/>
    </row>
    <row r="2" ht="12.75">
      <c r="D2" s="1"/>
    </row>
    <row r="3" ht="12.75">
      <c r="D3" s="1"/>
    </row>
    <row r="4" ht="12.75">
      <c r="D4" s="1"/>
    </row>
    <row r="5" spans="2:9" ht="13.5" customHeight="1">
      <c r="B5" s="534" t="s">
        <v>561</v>
      </c>
      <c r="C5" s="534"/>
      <c r="D5" s="534"/>
      <c r="E5" s="534"/>
      <c r="F5" s="4"/>
      <c r="G5" s="4"/>
      <c r="H5" s="4"/>
      <c r="I5" s="44"/>
    </row>
    <row r="6" spans="2:9" ht="13.5" customHeight="1">
      <c r="B6" s="535" t="s">
        <v>731</v>
      </c>
      <c r="C6" s="535"/>
      <c r="D6" s="535"/>
      <c r="E6" s="535"/>
      <c r="F6" s="535"/>
      <c r="G6" s="535"/>
      <c r="H6" s="535"/>
      <c r="I6" s="44"/>
    </row>
    <row r="7" spans="2:9" ht="13.5" customHeight="1">
      <c r="B7" s="230"/>
      <c r="C7" s="230"/>
      <c r="D7" s="108"/>
      <c r="E7" s="230"/>
      <c r="F7" s="230"/>
      <c r="G7" s="230"/>
      <c r="H7" s="230"/>
      <c r="I7" s="44"/>
    </row>
    <row r="8" spans="4:5" ht="13.5" customHeight="1">
      <c r="D8" s="1"/>
      <c r="E8" s="185" t="s">
        <v>668</v>
      </c>
    </row>
    <row r="9" spans="1:10" ht="13.5" customHeight="1">
      <c r="A9" s="33"/>
      <c r="B9" s="33"/>
      <c r="C9" s="406" t="s">
        <v>75</v>
      </c>
      <c r="D9" s="336"/>
      <c r="E9" s="401"/>
      <c r="F9" s="134"/>
      <c r="G9" s="134"/>
      <c r="H9" s="134"/>
      <c r="I9" s="134"/>
      <c r="J9" s="1"/>
    </row>
    <row r="10" spans="1:10" ht="13.5" customHeight="1">
      <c r="A10" s="107" t="s">
        <v>485</v>
      </c>
      <c r="B10" s="107" t="s">
        <v>486</v>
      </c>
      <c r="C10" s="161" t="s">
        <v>69</v>
      </c>
      <c r="D10" s="107" t="s">
        <v>550</v>
      </c>
      <c r="E10" s="402" t="s">
        <v>70</v>
      </c>
      <c r="F10" s="1"/>
      <c r="G10" s="1"/>
      <c r="H10" s="1"/>
      <c r="I10" s="1"/>
      <c r="J10" s="1"/>
    </row>
    <row r="11" spans="1:10" ht="13.5" customHeight="1">
      <c r="A11" s="36"/>
      <c r="B11" s="3"/>
      <c r="C11" s="41" t="s">
        <v>68</v>
      </c>
      <c r="D11" s="111" t="s">
        <v>63</v>
      </c>
      <c r="E11" s="402" t="s">
        <v>63</v>
      </c>
      <c r="F11" s="1"/>
      <c r="G11" s="1"/>
      <c r="H11" s="16"/>
      <c r="I11" s="1"/>
      <c r="J11" s="1"/>
    </row>
    <row r="12" spans="1:11" ht="14.25" customHeight="1">
      <c r="A12" s="270">
        <v>1</v>
      </c>
      <c r="B12" s="270">
        <v>2</v>
      </c>
      <c r="C12" s="337" t="s">
        <v>484</v>
      </c>
      <c r="D12" s="136">
        <v>3</v>
      </c>
      <c r="E12" s="403">
        <v>4</v>
      </c>
      <c r="F12" s="4"/>
      <c r="G12" s="4"/>
      <c r="H12" s="4"/>
      <c r="I12" s="4"/>
      <c r="J12" s="4"/>
      <c r="K12" s="1"/>
    </row>
    <row r="13" spans="1:10" ht="13.5" customHeight="1">
      <c r="A13" s="111" t="s">
        <v>551</v>
      </c>
      <c r="B13" s="310" t="s">
        <v>552</v>
      </c>
      <c r="C13" s="2"/>
      <c r="D13" s="3"/>
      <c r="E13" s="344"/>
      <c r="F13" s="1"/>
      <c r="G13" s="1"/>
      <c r="H13" s="1"/>
      <c r="I13" s="1"/>
      <c r="J13" s="1"/>
    </row>
    <row r="14" spans="1:10" ht="13.5" customHeight="1">
      <c r="A14" s="31"/>
      <c r="B14" s="31" t="s">
        <v>553</v>
      </c>
      <c r="C14" s="115">
        <v>2201</v>
      </c>
      <c r="D14" s="31">
        <v>3849</v>
      </c>
      <c r="E14" s="105">
        <v>3347</v>
      </c>
      <c r="F14" s="1"/>
      <c r="G14" s="1"/>
      <c r="H14" s="1"/>
      <c r="I14" s="1"/>
      <c r="J14" s="1"/>
    </row>
    <row r="15" spans="1:10" ht="13.5" customHeight="1">
      <c r="A15" s="31"/>
      <c r="B15" s="31" t="s">
        <v>638</v>
      </c>
      <c r="C15" s="115"/>
      <c r="D15" s="338">
        <v>-2993</v>
      </c>
      <c r="E15" s="404">
        <v>-2598</v>
      </c>
      <c r="F15" s="1"/>
      <c r="G15" s="1"/>
      <c r="H15" s="1"/>
      <c r="I15" s="1"/>
      <c r="J15" s="1"/>
    </row>
    <row r="16" spans="1:10" ht="13.5" customHeight="1">
      <c r="A16" s="31"/>
      <c r="B16" s="31" t="s">
        <v>562</v>
      </c>
      <c r="C16" s="115">
        <v>2202</v>
      </c>
      <c r="D16" s="31">
        <v>-891</v>
      </c>
      <c r="E16" s="105">
        <v>-852</v>
      </c>
      <c r="F16" s="1" t="s">
        <v>96</v>
      </c>
      <c r="G16" s="308"/>
      <c r="H16" s="1"/>
      <c r="I16" s="1" t="s">
        <v>96</v>
      </c>
      <c r="J16" s="1"/>
    </row>
    <row r="17" spans="1:10" ht="13.5" customHeight="1">
      <c r="A17" s="31"/>
      <c r="B17" s="31" t="s">
        <v>573</v>
      </c>
      <c r="C17" s="115"/>
      <c r="D17" s="31"/>
      <c r="E17" s="105"/>
      <c r="F17" s="1"/>
      <c r="G17" s="308"/>
      <c r="H17" s="1"/>
      <c r="I17" s="1"/>
      <c r="J17" s="1"/>
    </row>
    <row r="18" spans="1:10" ht="13.5" customHeight="1">
      <c r="A18" s="31"/>
      <c r="B18" s="31" t="s">
        <v>574</v>
      </c>
      <c r="C18" s="115"/>
      <c r="D18" s="338">
        <v>-64</v>
      </c>
      <c r="E18" s="105">
        <v>-70</v>
      </c>
      <c r="F18" s="1"/>
      <c r="G18" s="308"/>
      <c r="H18" s="1"/>
      <c r="I18" s="1"/>
      <c r="J18" s="1"/>
    </row>
    <row r="19" spans="1:10" ht="13.5" customHeight="1">
      <c r="A19" s="31"/>
      <c r="B19" s="31" t="s">
        <v>634</v>
      </c>
      <c r="C19" s="115">
        <v>2203</v>
      </c>
      <c r="D19" s="31"/>
      <c r="E19" s="105"/>
      <c r="F19" s="1"/>
      <c r="G19" s="1"/>
      <c r="H19" s="1"/>
      <c r="I19" s="1"/>
      <c r="J19" s="1"/>
    </row>
    <row r="20" spans="1:10" ht="13.5" customHeight="1">
      <c r="A20" s="31"/>
      <c r="B20" s="31" t="s">
        <v>635</v>
      </c>
      <c r="C20" s="115"/>
      <c r="D20" s="31"/>
      <c r="E20" s="105">
        <v>-35</v>
      </c>
      <c r="F20" s="1"/>
      <c r="G20" s="1"/>
      <c r="H20" s="1"/>
      <c r="I20" s="1"/>
      <c r="J20" s="1"/>
    </row>
    <row r="21" spans="1:10" ht="13.5" customHeight="1">
      <c r="A21" s="31"/>
      <c r="B21" s="309" t="s">
        <v>636</v>
      </c>
      <c r="C21" s="115">
        <v>2204</v>
      </c>
      <c r="D21" s="405">
        <f>SUM(D14:D20)</f>
        <v>-99</v>
      </c>
      <c r="E21" s="405">
        <f>SUM(E14:E20)</f>
        <v>-208</v>
      </c>
      <c r="F21" s="1" t="s">
        <v>96</v>
      </c>
      <c r="G21" s="1"/>
      <c r="H21" s="1"/>
      <c r="I21" s="1" t="s">
        <v>96</v>
      </c>
      <c r="J21" s="1"/>
    </row>
    <row r="22" spans="1:10" ht="13.5" customHeight="1">
      <c r="A22" s="136" t="s">
        <v>554</v>
      </c>
      <c r="B22" s="309" t="s">
        <v>555</v>
      </c>
      <c r="C22" s="115"/>
      <c r="D22" s="31"/>
      <c r="E22" s="105"/>
      <c r="F22" s="1"/>
      <c r="G22" s="1"/>
      <c r="H22" s="1"/>
      <c r="I22" s="1"/>
      <c r="J22" s="1"/>
    </row>
    <row r="23" spans="1:10" ht="13.5" customHeight="1">
      <c r="A23" s="31"/>
      <c r="B23" s="31" t="s">
        <v>565</v>
      </c>
      <c r="C23" s="115">
        <v>2205</v>
      </c>
      <c r="D23" s="31">
        <v>-97</v>
      </c>
      <c r="E23" s="105">
        <v>-134</v>
      </c>
      <c r="F23" s="1"/>
      <c r="G23" s="1"/>
      <c r="H23" s="1"/>
      <c r="I23" s="1"/>
      <c r="J23" s="1"/>
    </row>
    <row r="24" spans="1:10" ht="13.5" customHeight="1">
      <c r="A24" s="31"/>
      <c r="B24" s="31" t="s">
        <v>566</v>
      </c>
      <c r="C24" s="115"/>
      <c r="D24" s="309">
        <v>430</v>
      </c>
      <c r="E24" s="105">
        <v>45</v>
      </c>
      <c r="F24" s="1"/>
      <c r="G24" s="1"/>
      <c r="H24" s="1"/>
      <c r="I24" s="1"/>
      <c r="J24" s="1"/>
    </row>
    <row r="25" spans="1:10" ht="13.5" customHeight="1">
      <c r="A25" s="31"/>
      <c r="B25" s="31" t="s">
        <v>631</v>
      </c>
      <c r="C25" s="115"/>
      <c r="D25" s="31"/>
      <c r="E25" s="105"/>
      <c r="F25" s="1"/>
      <c r="G25" s="1"/>
      <c r="H25" s="1"/>
      <c r="I25" s="1"/>
      <c r="J25" s="1"/>
    </row>
    <row r="26" spans="1:10" ht="13.5" customHeight="1">
      <c r="A26" s="9"/>
      <c r="B26" s="309" t="s">
        <v>632</v>
      </c>
      <c r="C26" s="115">
        <v>2207</v>
      </c>
      <c r="D26" s="405">
        <f>SUM(D23:D25)</f>
        <v>333</v>
      </c>
      <c r="E26" s="405">
        <f>SUM(E23:E25)</f>
        <v>-89</v>
      </c>
      <c r="F26" s="1" t="s">
        <v>96</v>
      </c>
      <c r="G26" s="1"/>
      <c r="H26" s="1"/>
      <c r="I26" s="1" t="s">
        <v>96</v>
      </c>
      <c r="J26" s="1"/>
    </row>
    <row r="27" spans="1:5" ht="13.5" customHeight="1">
      <c r="A27" s="136" t="s">
        <v>556</v>
      </c>
      <c r="B27" s="309" t="s">
        <v>572</v>
      </c>
      <c r="C27" s="115"/>
      <c r="D27" s="31">
        <v>45</v>
      </c>
      <c r="E27" s="105"/>
    </row>
    <row r="28" spans="1:5" ht="13.5" customHeight="1">
      <c r="A28" s="31"/>
      <c r="B28" s="31" t="s">
        <v>567</v>
      </c>
      <c r="C28" s="79"/>
      <c r="D28" s="31">
        <v>200</v>
      </c>
      <c r="E28" s="105">
        <v>132</v>
      </c>
    </row>
    <row r="29" spans="1:5" ht="13.5" customHeight="1">
      <c r="A29" s="31"/>
      <c r="B29" s="31" t="s">
        <v>568</v>
      </c>
      <c r="C29" s="115">
        <v>2401</v>
      </c>
      <c r="D29" s="309">
        <v>-226</v>
      </c>
      <c r="E29" s="105">
        <v>-166</v>
      </c>
    </row>
    <row r="30" spans="1:5" ht="13.5" customHeight="1">
      <c r="A30" s="31"/>
      <c r="B30" s="31" t="s">
        <v>563</v>
      </c>
      <c r="C30" s="79"/>
      <c r="D30" s="31">
        <v>16</v>
      </c>
      <c r="E30" s="105">
        <v>2</v>
      </c>
    </row>
    <row r="31" spans="1:5" ht="13.5" customHeight="1">
      <c r="A31" s="31"/>
      <c r="B31" s="31" t="s">
        <v>564</v>
      </c>
      <c r="C31" s="115">
        <v>2402</v>
      </c>
      <c r="D31" s="31">
        <v>-18</v>
      </c>
      <c r="E31" s="105">
        <v>-22</v>
      </c>
    </row>
    <row r="32" spans="1:5" ht="13.5" customHeight="1">
      <c r="A32" s="31"/>
      <c r="B32" s="31" t="s">
        <v>575</v>
      </c>
      <c r="C32" s="115"/>
      <c r="D32" s="31">
        <v>-10</v>
      </c>
      <c r="E32" s="105">
        <v>-11</v>
      </c>
    </row>
    <row r="33" spans="1:5" ht="13.5" customHeight="1">
      <c r="A33" s="31"/>
      <c r="B33" s="309" t="s">
        <v>633</v>
      </c>
      <c r="C33" s="115"/>
      <c r="D33" s="405">
        <f>SUM(D28:D32)</f>
        <v>-38</v>
      </c>
      <c r="E33" s="405">
        <f>SUM(E28:E32)</f>
        <v>-65</v>
      </c>
    </row>
    <row r="34" spans="1:5" ht="13.5" customHeight="1">
      <c r="A34" s="31"/>
      <c r="B34" s="309" t="s">
        <v>569</v>
      </c>
      <c r="C34" s="115"/>
      <c r="D34" s="31">
        <v>-22</v>
      </c>
      <c r="E34" s="105"/>
    </row>
    <row r="35" spans="1:5" ht="13.5" customHeight="1">
      <c r="A35" s="31"/>
      <c r="B35" s="309" t="s">
        <v>637</v>
      </c>
      <c r="C35" s="115">
        <v>2404</v>
      </c>
      <c r="D35" s="405">
        <f>SUM(D21+D26+D33)</f>
        <v>196</v>
      </c>
      <c r="E35" s="405">
        <f>SUM(E21+E26+E33)</f>
        <v>-362</v>
      </c>
    </row>
    <row r="36" spans="1:5" ht="13.5" customHeight="1">
      <c r="A36" s="31"/>
      <c r="B36" s="309" t="s">
        <v>570</v>
      </c>
      <c r="C36" s="115"/>
      <c r="D36" s="309">
        <v>1014</v>
      </c>
      <c r="E36" s="405">
        <v>1376</v>
      </c>
    </row>
    <row r="37" spans="1:5" ht="13.5" customHeight="1">
      <c r="A37" s="31"/>
      <c r="B37" s="309" t="s">
        <v>571</v>
      </c>
      <c r="C37" s="115">
        <v>2405</v>
      </c>
      <c r="D37" s="309">
        <v>1210</v>
      </c>
      <c r="E37" s="405">
        <v>1014</v>
      </c>
    </row>
    <row r="38" spans="1:9" ht="12.75">
      <c r="A38" s="1"/>
      <c r="B38" s="4"/>
      <c r="C38" s="16"/>
      <c r="D38" s="4"/>
      <c r="E38" s="1"/>
      <c r="F38" s="1"/>
      <c r="G38" s="1"/>
      <c r="H38" s="1"/>
      <c r="I38" s="1"/>
    </row>
    <row r="39" spans="1:9" ht="12.75">
      <c r="A39" s="1"/>
      <c r="B39" s="4"/>
      <c r="C39" s="16"/>
      <c r="D39" s="4"/>
      <c r="E39" s="1"/>
      <c r="F39" s="1"/>
      <c r="G39" s="1"/>
      <c r="H39" s="1"/>
      <c r="I39" s="1"/>
    </row>
    <row r="40" spans="2:9" ht="12.75">
      <c r="B40" s="1" t="s">
        <v>740</v>
      </c>
      <c r="C40" s="16">
        <v>2406</v>
      </c>
      <c r="D40" s="4"/>
      <c r="E40" s="1"/>
      <c r="F40" s="1"/>
      <c r="G40" s="1"/>
      <c r="H40" s="1"/>
      <c r="I40" s="1"/>
    </row>
    <row r="41" spans="2:9" ht="12.75">
      <c r="B41" s="1"/>
      <c r="C41" s="16"/>
      <c r="D41" s="1"/>
      <c r="E41" s="1"/>
      <c r="F41" s="1"/>
      <c r="G41" s="1"/>
      <c r="H41" s="1"/>
      <c r="I41" s="1"/>
    </row>
    <row r="42" spans="2:9" ht="12.75">
      <c r="B42" s="529" t="s">
        <v>669</v>
      </c>
      <c r="C42" s="529"/>
      <c r="D42" s="529"/>
      <c r="E42" s="529"/>
      <c r="F42" s="529"/>
      <c r="G42" s="529"/>
      <c r="H42" s="529"/>
      <c r="I42" s="529"/>
    </row>
    <row r="43" spans="2:9" ht="12.75">
      <c r="B43" s="533" t="s">
        <v>670</v>
      </c>
      <c r="C43" s="533"/>
      <c r="D43" s="533"/>
      <c r="E43" s="533"/>
      <c r="F43" s="533"/>
      <c r="G43" s="533"/>
      <c r="H43" s="533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6"/>
      <c r="D52" s="1"/>
      <c r="E52" s="1"/>
      <c r="F52" s="1"/>
      <c r="G52" s="1"/>
      <c r="H52" s="1"/>
      <c r="I52" s="1"/>
    </row>
    <row r="53" spans="2:9" ht="12.75">
      <c r="B53" s="1"/>
      <c r="C53" s="16"/>
      <c r="D53" s="1"/>
      <c r="E53" s="1"/>
      <c r="F53" s="1"/>
      <c r="G53" s="1"/>
      <c r="H53" s="1"/>
      <c r="I53" s="1"/>
    </row>
    <row r="54" spans="2:9" ht="12.75">
      <c r="B54" s="1"/>
      <c r="C54" s="16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6"/>
      <c r="D57" s="1"/>
      <c r="E57" s="1"/>
      <c r="F57" s="1"/>
      <c r="G57" s="1"/>
      <c r="H57" s="1"/>
      <c r="I57" s="1"/>
    </row>
    <row r="58" spans="2:9" ht="12.75">
      <c r="B58" s="1"/>
      <c r="C58" s="16"/>
      <c r="D58" s="1"/>
      <c r="E58" s="1"/>
      <c r="F58" s="1"/>
      <c r="G58" s="1"/>
      <c r="H58" s="1"/>
      <c r="I58" s="1"/>
    </row>
    <row r="59" spans="2:9" ht="12.75">
      <c r="B59" s="529"/>
      <c r="C59" s="529"/>
      <c r="D59" s="529"/>
      <c r="E59" s="529"/>
      <c r="F59" s="529"/>
      <c r="G59" s="529"/>
      <c r="H59" s="529"/>
      <c r="I59" s="529"/>
    </row>
    <row r="60" spans="2:9" ht="12.75">
      <c r="B60" s="1" t="s">
        <v>76</v>
      </c>
      <c r="C60" s="16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  <row r="127" spans="2:9" ht="12.75">
      <c r="B127" s="1"/>
      <c r="C127" s="1"/>
      <c r="D127" s="1"/>
      <c r="E127" s="1"/>
      <c r="F127" s="1"/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1"/>
      <c r="C129" s="1"/>
      <c r="D129" s="1"/>
      <c r="E129" s="1"/>
      <c r="F129" s="1"/>
      <c r="G129" s="1"/>
      <c r="H129" s="1"/>
      <c r="I129" s="1"/>
    </row>
    <row r="130" spans="2:9" ht="12.75">
      <c r="B130" s="1"/>
      <c r="C130" s="1"/>
      <c r="D130" s="1"/>
      <c r="E130" s="1"/>
      <c r="F130" s="1"/>
      <c r="G130" s="1"/>
      <c r="H130" s="1"/>
      <c r="I130" s="1"/>
    </row>
    <row r="131" spans="2:9" ht="12.75">
      <c r="B131" s="1"/>
      <c r="C131" s="1"/>
      <c r="D131" s="1"/>
      <c r="E131" s="1"/>
      <c r="F131" s="1"/>
      <c r="G131" s="1"/>
      <c r="H131" s="1"/>
      <c r="I131" s="1"/>
    </row>
    <row r="132" spans="2:9" ht="12.75">
      <c r="B132" s="1"/>
      <c r="C132" s="1"/>
      <c r="D132" s="1"/>
      <c r="E132" s="1"/>
      <c r="F132" s="1"/>
      <c r="G132" s="1"/>
      <c r="H132" s="1"/>
      <c r="I132" s="1"/>
    </row>
    <row r="133" spans="2:9" ht="12.75">
      <c r="B133" s="1"/>
      <c r="C133" s="1"/>
      <c r="D133" s="1"/>
      <c r="E133" s="1"/>
      <c r="F133" s="1"/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1"/>
      <c r="C136" s="1"/>
      <c r="D136" s="1"/>
      <c r="E136" s="1"/>
      <c r="F136" s="1"/>
      <c r="G136" s="1"/>
      <c r="H136" s="1"/>
      <c r="I136" s="1"/>
    </row>
  </sheetData>
  <mergeCells count="5">
    <mergeCell ref="B5:E5"/>
    <mergeCell ref="B6:H6"/>
    <mergeCell ref="B59:I59"/>
    <mergeCell ref="B42:I42"/>
    <mergeCell ref="B43:H43"/>
  </mergeCells>
  <printOptions/>
  <pageMargins left="0.55" right="0.75" top="0.76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N14" sqref="N14"/>
    </sheetView>
  </sheetViews>
  <sheetFormatPr defaultColWidth="9.140625" defaultRowHeight="12.75"/>
  <cols>
    <col min="1" max="1" width="50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4.25">
      <c r="A1" s="20" t="s">
        <v>55</v>
      </c>
    </row>
    <row r="2" ht="15">
      <c r="A2" s="22"/>
    </row>
    <row r="3" ht="15">
      <c r="A3" s="22"/>
    </row>
    <row r="4" spans="1:12" ht="12.75">
      <c r="A4" s="536" t="s">
        <v>745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</row>
    <row r="5" spans="1:12" ht="12.75">
      <c r="A5" s="534" t="s">
        <v>699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</row>
    <row r="6" spans="1:8" ht="12.75">
      <c r="A6" s="339"/>
      <c r="B6" s="339"/>
      <c r="C6" s="339"/>
      <c r="D6" s="339"/>
      <c r="E6" s="339"/>
      <c r="F6" s="339"/>
      <c r="G6" s="339"/>
      <c r="H6" s="339"/>
    </row>
    <row r="7" spans="3:12" ht="15" customHeight="1" thickBot="1">
      <c r="C7" s="44"/>
      <c r="D7" s="44"/>
      <c r="E7" s="44"/>
      <c r="F7" s="44"/>
      <c r="G7" s="44"/>
      <c r="H7" s="44"/>
      <c r="K7" s="533" t="s">
        <v>665</v>
      </c>
      <c r="L7" s="533"/>
    </row>
    <row r="8" spans="1:13" ht="12.75">
      <c r="A8" s="6"/>
      <c r="B8" s="54"/>
      <c r="C8" s="55"/>
      <c r="D8" s="56"/>
      <c r="E8" s="57"/>
      <c r="F8" s="57" t="s">
        <v>77</v>
      </c>
      <c r="G8" s="57"/>
      <c r="H8" s="57"/>
      <c r="I8" s="56" t="s">
        <v>78</v>
      </c>
      <c r="J8" s="54"/>
      <c r="K8" s="341"/>
      <c r="L8" s="58"/>
      <c r="M8" s="77"/>
    </row>
    <row r="9" spans="1:12" ht="12.75">
      <c r="A9" s="35"/>
      <c r="B9" s="59"/>
      <c r="C9" s="60"/>
      <c r="D9" s="61"/>
      <c r="E9" s="62" t="s">
        <v>79</v>
      </c>
      <c r="F9" s="63" t="s">
        <v>80</v>
      </c>
      <c r="G9" s="64"/>
      <c r="H9" s="64"/>
      <c r="I9" s="80"/>
      <c r="J9" s="60" t="s">
        <v>591</v>
      </c>
      <c r="K9" s="342"/>
      <c r="L9" s="68" t="s">
        <v>83</v>
      </c>
    </row>
    <row r="10" spans="1:12" ht="12.75">
      <c r="A10" s="25" t="s">
        <v>81</v>
      </c>
      <c r="B10" s="60" t="s">
        <v>66</v>
      </c>
      <c r="C10" s="60" t="s">
        <v>590</v>
      </c>
      <c r="D10" s="61"/>
      <c r="E10" s="60" t="s">
        <v>82</v>
      </c>
      <c r="F10" s="66"/>
      <c r="G10" s="65"/>
      <c r="H10" s="65"/>
      <c r="I10" s="83"/>
      <c r="J10" s="59"/>
      <c r="K10" s="129"/>
      <c r="L10" s="68" t="s">
        <v>90</v>
      </c>
    </row>
    <row r="11" spans="1:12" ht="12.75">
      <c r="A11" s="25"/>
      <c r="B11" s="60" t="s">
        <v>69</v>
      </c>
      <c r="C11" s="60" t="s">
        <v>84</v>
      </c>
      <c r="D11" s="61"/>
      <c r="E11" s="60" t="s">
        <v>85</v>
      </c>
      <c r="F11" s="69" t="s">
        <v>86</v>
      </c>
      <c r="G11" s="60" t="s">
        <v>87</v>
      </c>
      <c r="H11" s="60" t="s">
        <v>88</v>
      </c>
      <c r="I11" s="61" t="s">
        <v>89</v>
      </c>
      <c r="J11" s="60" t="s">
        <v>592</v>
      </c>
      <c r="K11" s="129"/>
      <c r="L11" s="68" t="s">
        <v>84</v>
      </c>
    </row>
    <row r="12" spans="1:12" ht="12.75">
      <c r="A12" s="25"/>
      <c r="B12" s="60" t="s">
        <v>68</v>
      </c>
      <c r="C12" s="60"/>
      <c r="D12" s="61"/>
      <c r="E12" s="60" t="s">
        <v>91</v>
      </c>
      <c r="F12" s="69"/>
      <c r="G12" s="60" t="s">
        <v>92</v>
      </c>
      <c r="H12" s="60"/>
      <c r="I12" s="83"/>
      <c r="J12" s="59"/>
      <c r="K12" s="129"/>
      <c r="L12" s="68"/>
    </row>
    <row r="13" spans="1:12" ht="10.5" customHeight="1">
      <c r="A13" s="25"/>
      <c r="B13" s="60"/>
      <c r="C13" s="60"/>
      <c r="D13" s="83"/>
      <c r="E13" s="60" t="s">
        <v>93</v>
      </c>
      <c r="F13" s="69"/>
      <c r="G13" s="60"/>
      <c r="H13" s="89"/>
      <c r="I13" s="83"/>
      <c r="J13" s="59"/>
      <c r="K13" s="129"/>
      <c r="L13" s="68"/>
    </row>
    <row r="14" spans="1:12" ht="12.75" customHeight="1">
      <c r="A14" s="178" t="s">
        <v>94</v>
      </c>
      <c r="B14" s="9" t="s">
        <v>95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5</v>
      </c>
      <c r="I14" s="9">
        <v>7</v>
      </c>
      <c r="J14" s="9">
        <v>6</v>
      </c>
      <c r="K14" s="9">
        <v>9</v>
      </c>
      <c r="L14" s="10">
        <v>7</v>
      </c>
    </row>
    <row r="15" spans="1:12" ht="15" customHeight="1">
      <c r="A15" s="74" t="s">
        <v>647</v>
      </c>
      <c r="B15" s="9">
        <v>1</v>
      </c>
      <c r="C15" s="309">
        <v>298</v>
      </c>
      <c r="D15" s="309"/>
      <c r="E15" s="309">
        <v>218</v>
      </c>
      <c r="F15" s="309">
        <v>328</v>
      </c>
      <c r="G15" s="309"/>
      <c r="H15" s="309">
        <v>3548</v>
      </c>
      <c r="I15" s="309"/>
      <c r="J15" s="309">
        <v>576</v>
      </c>
      <c r="K15" s="309"/>
      <c r="L15" s="167">
        <f>SUM(C15:K15)</f>
        <v>4968</v>
      </c>
    </row>
    <row r="16" spans="1:12" ht="15" customHeight="1">
      <c r="A16" s="73" t="s">
        <v>639</v>
      </c>
      <c r="B16" s="9">
        <v>5</v>
      </c>
      <c r="C16" s="31"/>
      <c r="D16" s="31"/>
      <c r="E16" s="31"/>
      <c r="F16" s="31"/>
      <c r="G16" s="31"/>
      <c r="H16" s="31"/>
      <c r="I16" s="31">
        <v>15</v>
      </c>
      <c r="J16" s="31">
        <v>161</v>
      </c>
      <c r="K16" s="31"/>
      <c r="L16" s="167">
        <v>161</v>
      </c>
    </row>
    <row r="17" spans="1:12" ht="15" customHeight="1">
      <c r="A17" s="73" t="s">
        <v>640</v>
      </c>
      <c r="B17" s="9">
        <v>6</v>
      </c>
      <c r="C17" s="31"/>
      <c r="D17" s="31"/>
      <c r="E17" s="31"/>
      <c r="F17" s="31"/>
      <c r="G17" s="31"/>
      <c r="H17" s="31"/>
      <c r="I17" s="31"/>
      <c r="J17" s="31"/>
      <c r="K17" s="31"/>
      <c r="L17" s="167"/>
    </row>
    <row r="18" spans="1:12" ht="15" customHeight="1">
      <c r="A18" s="73" t="s">
        <v>641</v>
      </c>
      <c r="B18" s="9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167"/>
    </row>
    <row r="19" spans="1:12" ht="15" customHeight="1">
      <c r="A19" s="73" t="s">
        <v>642</v>
      </c>
      <c r="B19" s="9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167"/>
    </row>
    <row r="20" spans="1:12" ht="15" customHeight="1">
      <c r="A20" s="73" t="s">
        <v>643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167"/>
    </row>
    <row r="21" spans="1:12" ht="15" customHeight="1">
      <c r="A21" s="73" t="s">
        <v>644</v>
      </c>
      <c r="B21" s="9"/>
      <c r="C21" s="31"/>
      <c r="D21" s="31"/>
      <c r="E21" s="31"/>
      <c r="F21" s="31"/>
      <c r="G21" s="31"/>
      <c r="H21" s="31"/>
      <c r="I21" s="31"/>
      <c r="J21" s="31"/>
      <c r="K21" s="31"/>
      <c r="L21" s="167"/>
    </row>
    <row r="22" spans="1:12" ht="15" customHeight="1">
      <c r="A22" s="73" t="s">
        <v>645</v>
      </c>
      <c r="B22" s="9"/>
      <c r="C22" s="31"/>
      <c r="D22" s="31"/>
      <c r="E22" s="31"/>
      <c r="F22" s="31"/>
      <c r="G22" s="31"/>
      <c r="H22" s="31"/>
      <c r="I22" s="31"/>
      <c r="J22" s="31"/>
      <c r="K22" s="31"/>
      <c r="L22" s="167"/>
    </row>
    <row r="23" spans="1:12" ht="15" customHeight="1">
      <c r="A23" s="73" t="s">
        <v>646</v>
      </c>
      <c r="B23" s="9">
        <v>16</v>
      </c>
      <c r="C23" s="31"/>
      <c r="D23" s="31"/>
      <c r="E23" s="31">
        <v>-1</v>
      </c>
      <c r="F23" s="31"/>
      <c r="G23" s="31"/>
      <c r="H23" s="31">
        <v>543</v>
      </c>
      <c r="I23" s="31"/>
      <c r="J23" s="31">
        <v>-576</v>
      </c>
      <c r="K23" s="31"/>
      <c r="L23" s="167">
        <f>SUM(C23:K23)</f>
        <v>-34</v>
      </c>
    </row>
    <row r="24" spans="1:12" ht="15" customHeight="1" thickBot="1">
      <c r="A24" s="173" t="s">
        <v>648</v>
      </c>
      <c r="B24" s="340">
        <v>17</v>
      </c>
      <c r="C24" s="75">
        <f>C15+C16+C17-C19+C20+C21+C23</f>
        <v>298</v>
      </c>
      <c r="D24" s="75"/>
      <c r="E24" s="75">
        <f aca="true" t="shared" si="0" ref="E24:L24">E15+E16+E17-E19+E20+E21+E23</f>
        <v>217</v>
      </c>
      <c r="F24" s="75">
        <f t="shared" si="0"/>
        <v>328</v>
      </c>
      <c r="G24" s="75">
        <f t="shared" si="0"/>
        <v>0</v>
      </c>
      <c r="H24" s="75">
        <f t="shared" si="0"/>
        <v>4091</v>
      </c>
      <c r="I24" s="75">
        <f t="shared" si="0"/>
        <v>15</v>
      </c>
      <c r="J24" s="75">
        <f t="shared" si="0"/>
        <v>161</v>
      </c>
      <c r="K24" s="75">
        <f t="shared" si="0"/>
        <v>0</v>
      </c>
      <c r="L24" s="75">
        <f t="shared" si="0"/>
        <v>5095</v>
      </c>
    </row>
    <row r="25" spans="1:12" ht="12.75">
      <c r="A25" s="13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3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13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530" t="s">
        <v>732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</row>
    <row r="29" ht="10.5" customHeight="1"/>
    <row r="30" spans="1:12" ht="12.75">
      <c r="A30" s="537" t="s">
        <v>671</v>
      </c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</row>
    <row r="31" spans="1:12" ht="12.75">
      <c r="A31" s="530" t="s">
        <v>672</v>
      </c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</row>
  </sheetData>
  <mergeCells count="6">
    <mergeCell ref="A4:L4"/>
    <mergeCell ref="A5:L5"/>
    <mergeCell ref="A28:L28"/>
    <mergeCell ref="A31:L31"/>
    <mergeCell ref="A30:L30"/>
    <mergeCell ref="K7:L7"/>
  </mergeCells>
  <printOptions/>
  <pageMargins left="0.98" right="0.75" top="0.52" bottom="0.24" header="0.37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5" sqref="A5:IV5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9.57421875" style="0" customWidth="1"/>
    <col min="7" max="7" width="6.00390625" style="0" customWidth="1"/>
    <col min="8" max="8" width="6.57421875" style="0" customWidth="1"/>
    <col min="9" max="9" width="7.7109375" style="0" customWidth="1"/>
    <col min="10" max="13" width="6.421875" style="0" customWidth="1"/>
    <col min="14" max="14" width="5.00390625" style="0" customWidth="1"/>
    <col min="15" max="15" width="5.7109375" style="0" customWidth="1"/>
    <col min="16" max="17" width="9.421875" style="0" customWidth="1"/>
  </cols>
  <sheetData>
    <row r="1" spans="1:16" ht="12.75">
      <c r="A1" s="502" t="s">
        <v>59</v>
      </c>
      <c r="B1" s="168"/>
      <c r="C1" s="168"/>
      <c r="D1" s="168"/>
      <c r="E1" s="168"/>
      <c r="F1" s="168"/>
      <c r="G1" s="168"/>
      <c r="H1" s="168"/>
      <c r="I1" s="168"/>
      <c r="P1" t="s">
        <v>676</v>
      </c>
    </row>
    <row r="2" spans="1:9" ht="12.75">
      <c r="A2" s="95"/>
      <c r="B2" s="168"/>
      <c r="C2" s="168"/>
      <c r="D2" s="168"/>
      <c r="E2" s="168"/>
      <c r="F2" s="168"/>
      <c r="G2" s="168"/>
      <c r="H2" s="168"/>
      <c r="I2" s="168"/>
    </row>
    <row r="3" spans="1:12" ht="12.75" customHeight="1">
      <c r="A3" s="541" t="s">
        <v>747</v>
      </c>
      <c r="B3" s="541"/>
      <c r="C3" s="541"/>
      <c r="D3" s="541"/>
      <c r="E3" s="541"/>
      <c r="F3" s="541"/>
      <c r="G3" s="541"/>
      <c r="H3" s="541"/>
      <c r="I3" s="541"/>
      <c r="J3" s="44"/>
      <c r="K3" s="44"/>
      <c r="L3" s="44"/>
    </row>
    <row r="4" spans="1:12" ht="12.75" customHeight="1">
      <c r="A4" s="168"/>
      <c r="B4" s="168"/>
      <c r="C4" s="541" t="s">
        <v>748</v>
      </c>
      <c r="D4" s="541"/>
      <c r="E4" s="541"/>
      <c r="F4" s="541"/>
      <c r="G4" s="541"/>
      <c r="H4" s="541"/>
      <c r="I4" s="541"/>
      <c r="J4" s="541"/>
      <c r="K4" s="44"/>
      <c r="L4" s="44"/>
    </row>
    <row r="5" spans="2:17" ht="12.75" customHeight="1">
      <c r="B5" s="1"/>
      <c r="G5" t="s">
        <v>662</v>
      </c>
      <c r="J5" t="s">
        <v>663</v>
      </c>
      <c r="O5" s="1"/>
      <c r="P5" s="16"/>
      <c r="Q5" s="16" t="s">
        <v>665</v>
      </c>
    </row>
    <row r="6" spans="1:17" ht="12.75" customHeight="1">
      <c r="A6" s="65"/>
      <c r="B6" s="407"/>
      <c r="C6" s="63" t="s">
        <v>433</v>
      </c>
      <c r="D6" s="64"/>
      <c r="E6" s="64"/>
      <c r="F6" s="408"/>
      <c r="G6" s="538" t="s">
        <v>425</v>
      </c>
      <c r="H6" s="539"/>
      <c r="I6" s="62" t="s">
        <v>249</v>
      </c>
      <c r="J6" s="81" t="s">
        <v>246</v>
      </c>
      <c r="K6" s="82"/>
      <c r="L6" s="43"/>
      <c r="M6" s="105"/>
      <c r="N6" s="81" t="s">
        <v>426</v>
      </c>
      <c r="O6" s="343"/>
      <c r="P6" s="62" t="s">
        <v>247</v>
      </c>
      <c r="Q6" s="62" t="s">
        <v>248</v>
      </c>
    </row>
    <row r="7" spans="1:17" ht="12.75" customHeight="1">
      <c r="A7" s="59"/>
      <c r="B7" s="129" t="s">
        <v>96</v>
      </c>
      <c r="C7" s="62"/>
      <c r="D7" s="62" t="s">
        <v>67</v>
      </c>
      <c r="E7" s="62" t="s">
        <v>69</v>
      </c>
      <c r="F7" s="69" t="s">
        <v>256</v>
      </c>
      <c r="G7" s="61" t="s">
        <v>258</v>
      </c>
      <c r="H7" s="60" t="s">
        <v>259</v>
      </c>
      <c r="I7" s="60" t="s">
        <v>253</v>
      </c>
      <c r="J7" s="62" t="s">
        <v>252</v>
      </c>
      <c r="K7" s="69" t="s">
        <v>254</v>
      </c>
      <c r="L7" s="162" t="s">
        <v>255</v>
      </c>
      <c r="M7" s="62" t="s">
        <v>256</v>
      </c>
      <c r="N7" s="129" t="s">
        <v>258</v>
      </c>
      <c r="O7" s="62" t="s">
        <v>428</v>
      </c>
      <c r="P7" s="129" t="s">
        <v>250</v>
      </c>
      <c r="Q7" s="60" t="s">
        <v>251</v>
      </c>
    </row>
    <row r="8" spans="1:17" ht="12.75" customHeight="1">
      <c r="A8" s="59"/>
      <c r="B8" s="129" t="s">
        <v>66</v>
      </c>
      <c r="C8" s="69" t="s">
        <v>434</v>
      </c>
      <c r="D8" s="60" t="s">
        <v>436</v>
      </c>
      <c r="E8" s="60" t="s">
        <v>437</v>
      </c>
      <c r="F8" s="60" t="s">
        <v>67</v>
      </c>
      <c r="G8" s="69" t="s">
        <v>263</v>
      </c>
      <c r="H8" s="60" t="s">
        <v>264</v>
      </c>
      <c r="I8" s="69" t="s">
        <v>69</v>
      </c>
      <c r="J8" s="60" t="s">
        <v>257</v>
      </c>
      <c r="K8" s="69" t="s">
        <v>260</v>
      </c>
      <c r="L8" s="61" t="s">
        <v>261</v>
      </c>
      <c r="M8" s="60" t="s">
        <v>69</v>
      </c>
      <c r="N8" s="129" t="s">
        <v>430</v>
      </c>
      <c r="O8" s="69" t="s">
        <v>429</v>
      </c>
      <c r="P8" s="60" t="s">
        <v>427</v>
      </c>
      <c r="Q8" s="60" t="s">
        <v>176</v>
      </c>
    </row>
    <row r="9" spans="1:17" ht="12.75" customHeight="1">
      <c r="A9" s="60" t="s">
        <v>431</v>
      </c>
      <c r="B9" s="129" t="s">
        <v>69</v>
      </c>
      <c r="C9" s="69" t="s">
        <v>435</v>
      </c>
      <c r="D9" s="60" t="s">
        <v>266</v>
      </c>
      <c r="E9" s="60" t="s">
        <v>266</v>
      </c>
      <c r="F9" s="69" t="s">
        <v>268</v>
      </c>
      <c r="G9" s="61" t="s">
        <v>269</v>
      </c>
      <c r="H9" s="60" t="s">
        <v>270</v>
      </c>
      <c r="I9" s="69" t="s">
        <v>265</v>
      </c>
      <c r="J9" s="60" t="s">
        <v>262</v>
      </c>
      <c r="K9" s="69" t="s">
        <v>266</v>
      </c>
      <c r="L9" s="61" t="s">
        <v>266</v>
      </c>
      <c r="M9" s="60" t="s">
        <v>267</v>
      </c>
      <c r="N9" s="60" t="s">
        <v>274</v>
      </c>
      <c r="O9" s="69" t="s">
        <v>429</v>
      </c>
      <c r="P9" s="61" t="s">
        <v>268</v>
      </c>
      <c r="Q9" s="60" t="s">
        <v>427</v>
      </c>
    </row>
    <row r="10" spans="1:17" ht="12.75" customHeight="1">
      <c r="A10" s="59"/>
      <c r="B10" s="129" t="s">
        <v>68</v>
      </c>
      <c r="C10" s="69"/>
      <c r="D10" s="60" t="s">
        <v>268</v>
      </c>
      <c r="E10" s="60" t="s">
        <v>268</v>
      </c>
      <c r="F10" s="61" t="s">
        <v>273</v>
      </c>
      <c r="G10" s="61" t="s">
        <v>274</v>
      </c>
      <c r="H10" s="60" t="s">
        <v>274</v>
      </c>
      <c r="I10" s="69" t="s">
        <v>265</v>
      </c>
      <c r="J10" s="60" t="s">
        <v>267</v>
      </c>
      <c r="K10" s="69" t="s">
        <v>267</v>
      </c>
      <c r="L10" s="61" t="s">
        <v>267</v>
      </c>
      <c r="M10" s="60" t="s">
        <v>272</v>
      </c>
      <c r="N10" s="69" t="s">
        <v>274</v>
      </c>
      <c r="O10" s="61"/>
      <c r="P10" s="61"/>
      <c r="Q10" s="60" t="s">
        <v>268</v>
      </c>
    </row>
    <row r="11" spans="1:17" ht="12.75" customHeight="1">
      <c r="A11" s="59"/>
      <c r="B11" s="129"/>
      <c r="C11" s="130"/>
      <c r="D11" s="89"/>
      <c r="E11" s="89"/>
      <c r="F11" s="89"/>
      <c r="G11" s="89"/>
      <c r="H11" s="89"/>
      <c r="I11" s="89" t="s">
        <v>271</v>
      </c>
      <c r="J11" s="131" t="s">
        <v>272</v>
      </c>
      <c r="K11" s="90" t="s">
        <v>272</v>
      </c>
      <c r="L11" s="130" t="s">
        <v>272</v>
      </c>
      <c r="M11" s="89" t="s">
        <v>275</v>
      </c>
      <c r="N11" s="69"/>
      <c r="O11" s="61"/>
      <c r="P11" s="89" t="s">
        <v>276</v>
      </c>
      <c r="Q11" s="409" t="s">
        <v>277</v>
      </c>
    </row>
    <row r="12" spans="1:17" ht="12.75" customHeight="1">
      <c r="A12" s="91" t="s">
        <v>432</v>
      </c>
      <c r="B12" s="91" t="s">
        <v>95</v>
      </c>
      <c r="C12" s="91">
        <v>1</v>
      </c>
      <c r="D12" s="91">
        <v>2</v>
      </c>
      <c r="E12" s="91">
        <v>3</v>
      </c>
      <c r="F12" s="91">
        <v>4</v>
      </c>
      <c r="G12" s="91">
        <v>5</v>
      </c>
      <c r="H12" s="91">
        <v>6</v>
      </c>
      <c r="I12" s="91">
        <v>7</v>
      </c>
      <c r="J12" s="91">
        <v>8</v>
      </c>
      <c r="K12" s="91">
        <v>9</v>
      </c>
      <c r="L12" s="91">
        <v>10</v>
      </c>
      <c r="M12" s="92">
        <v>11</v>
      </c>
      <c r="N12" s="91">
        <v>12</v>
      </c>
      <c r="O12" s="93">
        <v>13</v>
      </c>
      <c r="P12" s="89">
        <v>14</v>
      </c>
      <c r="Q12" s="89">
        <v>15</v>
      </c>
    </row>
    <row r="13" spans="1:17" ht="12.75" customHeight="1">
      <c r="A13" s="410" t="s">
        <v>482</v>
      </c>
      <c r="B13" s="36"/>
      <c r="C13" s="97"/>
      <c r="D13" s="36"/>
      <c r="E13" s="36"/>
      <c r="F13" s="97"/>
      <c r="G13" s="97"/>
      <c r="H13" s="36"/>
      <c r="I13" s="1"/>
      <c r="J13" s="97"/>
      <c r="K13" s="33"/>
      <c r="L13" s="1"/>
      <c r="M13" s="36"/>
      <c r="N13" s="1"/>
      <c r="O13" s="36"/>
      <c r="P13" s="36"/>
      <c r="Q13" s="36"/>
    </row>
    <row r="14" spans="1:17" ht="12.75" customHeight="1">
      <c r="A14" s="411" t="s">
        <v>609</v>
      </c>
      <c r="B14" s="3"/>
      <c r="C14" s="2"/>
      <c r="D14" s="3"/>
      <c r="E14" s="3"/>
      <c r="F14" s="39"/>
      <c r="G14" s="3"/>
      <c r="H14" s="39"/>
      <c r="I14" s="3"/>
      <c r="J14" s="39"/>
      <c r="K14" s="3"/>
      <c r="L14" s="39"/>
      <c r="M14" s="3"/>
      <c r="N14" s="39"/>
      <c r="O14" s="3"/>
      <c r="P14" s="3"/>
      <c r="Q14" s="3"/>
    </row>
    <row r="15" spans="1:17" ht="12.75" customHeight="1">
      <c r="A15" s="94" t="s">
        <v>278</v>
      </c>
      <c r="B15" s="94">
        <v>1001</v>
      </c>
      <c r="C15" s="94">
        <v>755</v>
      </c>
      <c r="D15" s="94"/>
      <c r="E15" s="94">
        <v>5</v>
      </c>
      <c r="F15" s="94">
        <f>C15+D15-E15</f>
        <v>750</v>
      </c>
      <c r="G15" s="94"/>
      <c r="H15" s="94"/>
      <c r="I15" s="94">
        <f>F15+G15-H1</f>
        <v>750</v>
      </c>
      <c r="J15" s="94"/>
      <c r="K15" s="94"/>
      <c r="L15" s="94"/>
      <c r="M15" s="94">
        <f aca="true" t="shared" si="0" ref="M15:M21">J15+K15-L15</f>
        <v>0</v>
      </c>
      <c r="N15" s="94"/>
      <c r="O15" s="94"/>
      <c r="P15" s="94">
        <f>SUM(M15+N15-O15)</f>
        <v>0</v>
      </c>
      <c r="Q15" s="94">
        <f>SUM(I15-P15)</f>
        <v>750</v>
      </c>
    </row>
    <row r="16" spans="1:17" ht="12.75" customHeight="1">
      <c r="A16" s="94" t="s">
        <v>279</v>
      </c>
      <c r="B16" s="94">
        <v>1002</v>
      </c>
      <c r="C16" s="94">
        <v>1726</v>
      </c>
      <c r="D16" s="94">
        <v>94</v>
      </c>
      <c r="E16" s="94">
        <v>9</v>
      </c>
      <c r="F16" s="94">
        <f aca="true" t="shared" si="1" ref="F16:F21">C16+D16-E16</f>
        <v>1811</v>
      </c>
      <c r="G16" s="94"/>
      <c r="H16" s="94"/>
      <c r="I16" s="94">
        <f aca="true" t="shared" si="2" ref="I16:I21">F16+G16-H16</f>
        <v>1811</v>
      </c>
      <c r="J16" s="94">
        <v>813</v>
      </c>
      <c r="K16" s="94">
        <v>68</v>
      </c>
      <c r="L16" s="94">
        <v>5</v>
      </c>
      <c r="M16" s="94">
        <f t="shared" si="0"/>
        <v>876</v>
      </c>
      <c r="N16" s="94"/>
      <c r="O16" s="94"/>
      <c r="P16" s="94">
        <f aca="true" t="shared" si="3" ref="P16:P21">SUM(M16+N16-O16)</f>
        <v>876</v>
      </c>
      <c r="Q16" s="94">
        <f aca="true" t="shared" si="4" ref="Q16:Q21">SUM(I16-P16)</f>
        <v>935</v>
      </c>
    </row>
    <row r="17" spans="1:17" ht="12.75" customHeight="1">
      <c r="A17" s="94" t="s">
        <v>280</v>
      </c>
      <c r="B17" s="94">
        <v>1003</v>
      </c>
      <c r="C17" s="94">
        <v>2221</v>
      </c>
      <c r="D17" s="94">
        <v>51</v>
      </c>
      <c r="E17" s="94">
        <v>17</v>
      </c>
      <c r="F17" s="94">
        <f t="shared" si="1"/>
        <v>2255</v>
      </c>
      <c r="G17" s="94"/>
      <c r="H17" s="94"/>
      <c r="I17" s="94">
        <f t="shared" si="2"/>
        <v>2255</v>
      </c>
      <c r="J17" s="94">
        <v>2091</v>
      </c>
      <c r="K17" s="94">
        <v>18</v>
      </c>
      <c r="L17" s="94">
        <v>17</v>
      </c>
      <c r="M17" s="94">
        <f t="shared" si="0"/>
        <v>2092</v>
      </c>
      <c r="N17" s="94"/>
      <c r="O17" s="94"/>
      <c r="P17" s="94">
        <f t="shared" si="3"/>
        <v>2092</v>
      </c>
      <c r="Q17" s="94">
        <f t="shared" si="4"/>
        <v>163</v>
      </c>
    </row>
    <row r="18" spans="1:17" ht="12.75" customHeight="1">
      <c r="A18" s="94" t="s">
        <v>281</v>
      </c>
      <c r="B18" s="94">
        <v>1004</v>
      </c>
      <c r="C18" s="94">
        <v>133</v>
      </c>
      <c r="D18" s="94"/>
      <c r="E18" s="94"/>
      <c r="F18" s="94">
        <f t="shared" si="1"/>
        <v>133</v>
      </c>
      <c r="G18" s="94"/>
      <c r="H18" s="94"/>
      <c r="I18" s="94">
        <f t="shared" si="2"/>
        <v>133</v>
      </c>
      <c r="J18" s="94">
        <v>82</v>
      </c>
      <c r="K18" s="94">
        <v>4</v>
      </c>
      <c r="L18" s="94"/>
      <c r="M18" s="94">
        <f t="shared" si="0"/>
        <v>86</v>
      </c>
      <c r="N18" s="94"/>
      <c r="O18" s="94"/>
      <c r="P18" s="94">
        <f t="shared" si="3"/>
        <v>86</v>
      </c>
      <c r="Q18" s="94">
        <f t="shared" si="4"/>
        <v>47</v>
      </c>
    </row>
    <row r="19" spans="1:17" ht="12.75" customHeight="1">
      <c r="A19" s="94" t="s">
        <v>282</v>
      </c>
      <c r="B19" s="94">
        <v>1005</v>
      </c>
      <c r="C19" s="94">
        <v>183</v>
      </c>
      <c r="D19" s="94"/>
      <c r="E19" s="94">
        <v>2</v>
      </c>
      <c r="F19" s="94">
        <f t="shared" si="1"/>
        <v>181</v>
      </c>
      <c r="G19" s="94"/>
      <c r="H19" s="94"/>
      <c r="I19" s="94">
        <f t="shared" si="2"/>
        <v>181</v>
      </c>
      <c r="J19" s="94">
        <v>119</v>
      </c>
      <c r="K19" s="94">
        <v>17</v>
      </c>
      <c r="L19" s="94">
        <v>2</v>
      </c>
      <c r="M19" s="94">
        <f t="shared" si="0"/>
        <v>134</v>
      </c>
      <c r="N19" s="94"/>
      <c r="O19" s="94"/>
      <c r="P19" s="94">
        <f t="shared" si="3"/>
        <v>134</v>
      </c>
      <c r="Q19" s="94">
        <f t="shared" si="4"/>
        <v>47</v>
      </c>
    </row>
    <row r="20" spans="1:17" ht="12.75" customHeight="1">
      <c r="A20" s="94" t="s">
        <v>438</v>
      </c>
      <c r="B20" s="94">
        <v>1007</v>
      </c>
      <c r="C20" s="94">
        <v>149</v>
      </c>
      <c r="D20" s="94">
        <v>25</v>
      </c>
      <c r="E20" s="94"/>
      <c r="F20" s="94">
        <f t="shared" si="1"/>
        <v>174</v>
      </c>
      <c r="G20" s="94"/>
      <c r="H20" s="94"/>
      <c r="I20" s="94">
        <f t="shared" si="2"/>
        <v>174</v>
      </c>
      <c r="J20" s="94">
        <v>143</v>
      </c>
      <c r="K20" s="94">
        <v>7</v>
      </c>
      <c r="L20" s="94"/>
      <c r="M20" s="94">
        <f t="shared" si="0"/>
        <v>150</v>
      </c>
      <c r="N20" s="94"/>
      <c r="O20" s="94"/>
      <c r="P20" s="94">
        <f t="shared" si="3"/>
        <v>150</v>
      </c>
      <c r="Q20" s="94">
        <f t="shared" si="4"/>
        <v>24</v>
      </c>
    </row>
    <row r="21" spans="1:17" ht="12.75" customHeight="1">
      <c r="A21" s="94" t="s">
        <v>610</v>
      </c>
      <c r="B21" s="94"/>
      <c r="C21" s="94">
        <v>86</v>
      </c>
      <c r="D21" s="94">
        <v>115</v>
      </c>
      <c r="E21" s="94">
        <v>188</v>
      </c>
      <c r="F21" s="94">
        <f t="shared" si="1"/>
        <v>13</v>
      </c>
      <c r="G21" s="94"/>
      <c r="H21" s="94"/>
      <c r="I21" s="94">
        <f t="shared" si="2"/>
        <v>13</v>
      </c>
      <c r="J21" s="94"/>
      <c r="K21" s="94"/>
      <c r="L21" s="94"/>
      <c r="M21" s="94">
        <f t="shared" si="0"/>
        <v>0</v>
      </c>
      <c r="N21" s="94"/>
      <c r="O21" s="94"/>
      <c r="P21" s="94">
        <f t="shared" si="3"/>
        <v>0</v>
      </c>
      <c r="Q21" s="94">
        <f t="shared" si="4"/>
        <v>13</v>
      </c>
    </row>
    <row r="22" spans="1:17" ht="12.75" customHeight="1">
      <c r="A22" s="412" t="s">
        <v>190</v>
      </c>
      <c r="B22" s="94">
        <v>1015</v>
      </c>
      <c r="C22" s="132">
        <f>SUM(C15:C21)</f>
        <v>5253</v>
      </c>
      <c r="D22" s="132">
        <f aca="true" t="shared" si="5" ref="D22:Q22">SUM(D15:D21)</f>
        <v>285</v>
      </c>
      <c r="E22" s="132">
        <f t="shared" si="5"/>
        <v>221</v>
      </c>
      <c r="F22" s="132">
        <f t="shared" si="5"/>
        <v>5317</v>
      </c>
      <c r="G22" s="132">
        <f t="shared" si="5"/>
        <v>0</v>
      </c>
      <c r="H22" s="132">
        <f t="shared" si="5"/>
        <v>0</v>
      </c>
      <c r="I22" s="132">
        <f t="shared" si="5"/>
        <v>5317</v>
      </c>
      <c r="J22" s="132">
        <f t="shared" si="5"/>
        <v>3248</v>
      </c>
      <c r="K22" s="132">
        <f t="shared" si="5"/>
        <v>114</v>
      </c>
      <c r="L22" s="132">
        <f t="shared" si="5"/>
        <v>24</v>
      </c>
      <c r="M22" s="132">
        <f t="shared" si="5"/>
        <v>3338</v>
      </c>
      <c r="N22" s="132">
        <f t="shared" si="5"/>
        <v>0</v>
      </c>
      <c r="O22" s="132">
        <f t="shared" si="5"/>
        <v>0</v>
      </c>
      <c r="P22" s="132">
        <f t="shared" si="5"/>
        <v>3338</v>
      </c>
      <c r="Q22" s="132">
        <f t="shared" si="5"/>
        <v>1979</v>
      </c>
    </row>
    <row r="23" spans="1:17" ht="12.75" customHeight="1">
      <c r="A23" s="132" t="s">
        <v>483</v>
      </c>
      <c r="B23" s="94">
        <v>1015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ht="12.75" customHeight="1">
      <c r="A24" s="132" t="s">
        <v>608</v>
      </c>
      <c r="B24" s="94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ht="12.75" customHeight="1">
      <c r="A25" s="94" t="s">
        <v>283</v>
      </c>
      <c r="B25" s="94">
        <v>1017</v>
      </c>
      <c r="C25" s="94"/>
      <c r="D25" s="94">
        <v>1</v>
      </c>
      <c r="E25" s="94"/>
      <c r="F25" s="94">
        <v>1</v>
      </c>
      <c r="G25" s="94"/>
      <c r="H25" s="94"/>
      <c r="I25" s="94"/>
      <c r="J25" s="94"/>
      <c r="K25" s="94">
        <v>1</v>
      </c>
      <c r="L25" s="94"/>
      <c r="M25" s="94">
        <v>1</v>
      </c>
      <c r="N25" s="94"/>
      <c r="O25" s="94"/>
      <c r="P25" s="94">
        <v>1</v>
      </c>
      <c r="Q25" s="94">
        <v>0</v>
      </c>
    </row>
    <row r="26" spans="1:17" s="95" customFormat="1" ht="12.75" customHeight="1">
      <c r="A26" s="94" t="s">
        <v>284</v>
      </c>
      <c r="B26" s="94">
        <v>1018</v>
      </c>
      <c r="C26" s="94" t="s">
        <v>96</v>
      </c>
      <c r="D26" s="94"/>
      <c r="E26" s="94"/>
      <c r="F26" s="94" t="s">
        <v>96</v>
      </c>
      <c r="G26" s="94"/>
      <c r="H26" s="94"/>
      <c r="I26" s="94" t="s">
        <v>96</v>
      </c>
      <c r="J26" s="94" t="s">
        <v>96</v>
      </c>
      <c r="K26" s="94" t="s">
        <v>96</v>
      </c>
      <c r="L26" s="94"/>
      <c r="M26" s="94" t="s">
        <v>96</v>
      </c>
      <c r="N26" s="94"/>
      <c r="O26" s="94"/>
      <c r="P26" s="94" t="s">
        <v>96</v>
      </c>
      <c r="Q26" s="94" t="s">
        <v>96</v>
      </c>
    </row>
    <row r="27" spans="1:17" s="95" customFormat="1" ht="12.75" customHeight="1">
      <c r="A27" s="94" t="s">
        <v>439</v>
      </c>
      <c r="B27" s="94">
        <v>1019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 t="s">
        <v>96</v>
      </c>
      <c r="Q27" s="94" t="s">
        <v>96</v>
      </c>
    </row>
    <row r="28" spans="1:26" s="95" customFormat="1" ht="12.75" customHeight="1">
      <c r="A28" s="94" t="s">
        <v>438</v>
      </c>
      <c r="B28" s="94">
        <v>1020</v>
      </c>
      <c r="C28" s="94"/>
      <c r="D28" s="94">
        <v>19</v>
      </c>
      <c r="E28" s="94"/>
      <c r="F28" s="94">
        <v>19</v>
      </c>
      <c r="G28" s="94"/>
      <c r="H28" s="94"/>
      <c r="I28" s="94"/>
      <c r="J28" s="94"/>
      <c r="K28" s="94">
        <v>2</v>
      </c>
      <c r="L28" s="94"/>
      <c r="M28" s="94">
        <v>2</v>
      </c>
      <c r="N28" s="94"/>
      <c r="O28" s="94"/>
      <c r="P28" s="94">
        <v>2</v>
      </c>
      <c r="Q28" s="94">
        <v>17</v>
      </c>
      <c r="R28" s="66"/>
      <c r="S28" s="66"/>
      <c r="T28" s="66"/>
      <c r="U28" s="66"/>
      <c r="V28" s="66"/>
      <c r="W28" s="66"/>
      <c r="X28" s="66"/>
      <c r="Y28" s="66"/>
      <c r="Z28" s="66"/>
    </row>
    <row r="29" spans="1:17" s="128" customFormat="1" ht="12.75" customHeight="1">
      <c r="A29" s="412" t="s">
        <v>441</v>
      </c>
      <c r="B29" s="132">
        <v>1030</v>
      </c>
      <c r="C29" s="132">
        <v>0</v>
      </c>
      <c r="D29" s="132">
        <v>20</v>
      </c>
      <c r="E29" s="132">
        <v>0</v>
      </c>
      <c r="F29" s="132">
        <v>20</v>
      </c>
      <c r="G29" s="132">
        <v>0</v>
      </c>
      <c r="H29" s="132">
        <v>0</v>
      </c>
      <c r="I29" s="132">
        <v>0</v>
      </c>
      <c r="J29" s="132">
        <v>0</v>
      </c>
      <c r="K29" s="132">
        <v>3</v>
      </c>
      <c r="L29" s="132">
        <v>0</v>
      </c>
      <c r="M29" s="132">
        <v>3</v>
      </c>
      <c r="N29" s="132">
        <v>0</v>
      </c>
      <c r="O29" s="132">
        <v>0</v>
      </c>
      <c r="P29" s="132">
        <v>3</v>
      </c>
      <c r="Q29" s="132">
        <v>17</v>
      </c>
    </row>
    <row r="30" spans="1:17" s="128" customFormat="1" ht="12.75" customHeight="1">
      <c r="A30" s="132" t="s">
        <v>443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s="95" customFormat="1" ht="12.75" customHeight="1">
      <c r="A31" s="132" t="s">
        <v>607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s="95" customFormat="1" ht="12.75" customHeight="1">
      <c r="A32" s="94" t="s">
        <v>440</v>
      </c>
      <c r="B32" s="94">
        <v>1032</v>
      </c>
      <c r="C32" s="94">
        <v>13</v>
      </c>
      <c r="D32" s="94"/>
      <c r="E32" s="94"/>
      <c r="F32" s="94">
        <v>13</v>
      </c>
      <c r="G32" s="94"/>
      <c r="H32" s="94"/>
      <c r="I32" s="94">
        <v>13</v>
      </c>
      <c r="J32" s="94"/>
      <c r="K32" s="94"/>
      <c r="L32" s="94"/>
      <c r="M32" s="94" t="s">
        <v>96</v>
      </c>
      <c r="N32" s="94"/>
      <c r="O32" s="94"/>
      <c r="P32" s="94" t="s">
        <v>96</v>
      </c>
      <c r="Q32" s="94">
        <v>13</v>
      </c>
    </row>
    <row r="33" spans="1:17" s="95" customFormat="1" ht="12.75" customHeight="1">
      <c r="A33" s="94" t="s">
        <v>285</v>
      </c>
      <c r="B33" s="94">
        <v>1033</v>
      </c>
      <c r="C33" s="94">
        <v>13</v>
      </c>
      <c r="D33" s="94"/>
      <c r="E33" s="94"/>
      <c r="F33" s="94">
        <v>13</v>
      </c>
      <c r="G33" s="94"/>
      <c r="H33" s="94"/>
      <c r="I33" s="94">
        <v>13</v>
      </c>
      <c r="J33" s="94"/>
      <c r="K33" s="94"/>
      <c r="L33" s="94"/>
      <c r="M33" s="94" t="s">
        <v>96</v>
      </c>
      <c r="N33" s="94"/>
      <c r="O33" s="94"/>
      <c r="P33" s="94" t="s">
        <v>96</v>
      </c>
      <c r="Q33" s="94">
        <v>13</v>
      </c>
    </row>
    <row r="34" spans="1:17" ht="12.75" customHeight="1">
      <c r="A34" s="412" t="s">
        <v>442</v>
      </c>
      <c r="B34" s="94">
        <v>1045</v>
      </c>
      <c r="C34" s="132">
        <v>13</v>
      </c>
      <c r="D34" s="132">
        <v>0</v>
      </c>
      <c r="E34" s="132">
        <v>0</v>
      </c>
      <c r="F34" s="132">
        <v>13</v>
      </c>
      <c r="G34" s="132">
        <v>0</v>
      </c>
      <c r="H34" s="132">
        <v>0</v>
      </c>
      <c r="I34" s="132">
        <v>13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13</v>
      </c>
    </row>
    <row r="35" spans="1:17" ht="12.75" customHeight="1">
      <c r="A35" s="94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1:17" ht="12.75" customHeight="1">
      <c r="A36" s="132" t="s">
        <v>444</v>
      </c>
      <c r="B36" s="94">
        <v>1060</v>
      </c>
      <c r="C36" s="132">
        <f>SUM(C22+C34)</f>
        <v>5266</v>
      </c>
      <c r="D36" s="132">
        <f>SUM(D22+D29+D34)</f>
        <v>305</v>
      </c>
      <c r="E36" s="132">
        <f aca="true" t="shared" si="6" ref="E36:O36">SUM(E22+E34)</f>
        <v>221</v>
      </c>
      <c r="F36" s="132">
        <f t="shared" si="6"/>
        <v>5330</v>
      </c>
      <c r="G36" s="132">
        <v>0</v>
      </c>
      <c r="H36" s="132">
        <v>0</v>
      </c>
      <c r="I36" s="132">
        <f t="shared" si="6"/>
        <v>5330</v>
      </c>
      <c r="J36" s="132">
        <f t="shared" si="6"/>
        <v>3248</v>
      </c>
      <c r="K36" s="132">
        <f>SUM(K22+K29+K34)</f>
        <v>117</v>
      </c>
      <c r="L36" s="132">
        <f t="shared" si="6"/>
        <v>24</v>
      </c>
      <c r="M36" s="132">
        <f>SUM(M22+M29+M34)</f>
        <v>3341</v>
      </c>
      <c r="N36" s="132">
        <f t="shared" si="6"/>
        <v>0</v>
      </c>
      <c r="O36" s="132">
        <f t="shared" si="6"/>
        <v>0</v>
      </c>
      <c r="P36" s="132">
        <f>SUM(P22+P29+P34)</f>
        <v>3341</v>
      </c>
      <c r="Q36" s="132">
        <f>SUM(Q22+Q29+Q34)</f>
        <v>2009</v>
      </c>
    </row>
    <row r="37" spans="1:17" ht="10.5" customHeight="1">
      <c r="A37" s="133"/>
      <c r="B37" s="66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ht="10.5" customHeight="1">
      <c r="A38" s="133"/>
      <c r="B38" s="66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t="12.75">
      <c r="A39" s="542" t="s">
        <v>746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66"/>
      <c r="O39" s="66"/>
      <c r="P39" s="66"/>
      <c r="Q39" s="66"/>
    </row>
    <row r="40" spans="1:17" ht="12.75">
      <c r="A40" s="540" t="s">
        <v>673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66"/>
      <c r="O40" s="66"/>
      <c r="P40" s="66"/>
      <c r="Q40" s="66"/>
    </row>
    <row r="41" spans="1:17" ht="12.75">
      <c r="A41" s="163"/>
      <c r="B41" s="66"/>
      <c r="C41" s="66"/>
      <c r="D41" s="66"/>
      <c r="E41" s="66" t="s">
        <v>674</v>
      </c>
      <c r="F41" s="66"/>
      <c r="G41" s="66"/>
      <c r="H41" s="66"/>
      <c r="I41" s="66"/>
      <c r="J41" s="66" t="s">
        <v>675</v>
      </c>
      <c r="K41" s="66"/>
      <c r="L41" s="66"/>
      <c r="M41" s="66"/>
      <c r="N41" s="133"/>
      <c r="O41" s="133"/>
      <c r="P41" s="133"/>
      <c r="Q41" s="133"/>
    </row>
    <row r="42" spans="1:17" ht="12.75">
      <c r="A42" s="95"/>
      <c r="B42" s="66"/>
      <c r="C42" s="66"/>
      <c r="D42" s="66"/>
      <c r="E42" s="66"/>
      <c r="F42" s="66"/>
      <c r="G42" s="66"/>
      <c r="H42" s="66"/>
      <c r="I42" s="66"/>
      <c r="J42" s="133"/>
      <c r="K42" s="66"/>
      <c r="L42" s="66"/>
      <c r="M42" s="66"/>
      <c r="N42" s="66"/>
      <c r="O42" s="66"/>
      <c r="P42" s="133"/>
      <c r="Q42" s="66"/>
    </row>
    <row r="43" spans="2:17" ht="12.75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ht="12.75">
      <c r="B44" s="133"/>
      <c r="C44" s="133"/>
      <c r="D44" s="133"/>
      <c r="E44" s="133"/>
      <c r="F44" s="133"/>
      <c r="G44" s="133"/>
      <c r="H44" s="133"/>
      <c r="I44" s="133"/>
      <c r="J44" s="66"/>
      <c r="K44" s="133"/>
      <c r="L44" s="133"/>
      <c r="M44" s="133"/>
      <c r="N44" s="133"/>
      <c r="O44" s="133"/>
      <c r="P44" s="133"/>
      <c r="Q44" s="133"/>
    </row>
    <row r="45" spans="2:17" ht="12.7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2.75">
      <c r="B46" s="66"/>
      <c r="C46" s="66"/>
      <c r="D46" s="66"/>
      <c r="E46" s="66"/>
      <c r="F46" s="66"/>
      <c r="G46" s="66"/>
      <c r="H46" s="66"/>
      <c r="I46" s="66"/>
      <c r="J46" s="163"/>
      <c r="K46" s="66"/>
      <c r="L46" s="66"/>
      <c r="M46" s="66"/>
      <c r="N46" s="66"/>
      <c r="O46" s="66"/>
      <c r="P46" s="66"/>
      <c r="Q46" s="66"/>
    </row>
    <row r="47" spans="2:17" ht="12.75">
      <c r="B47" s="163"/>
      <c r="C47" s="163"/>
      <c r="D47" s="163"/>
      <c r="E47" s="163"/>
      <c r="F47" s="163"/>
      <c r="G47" s="163"/>
      <c r="H47" s="163"/>
      <c r="I47" s="163"/>
      <c r="J47" s="95"/>
      <c r="K47" s="163"/>
      <c r="L47" s="163"/>
      <c r="M47" s="163"/>
      <c r="N47" s="163"/>
      <c r="O47" s="133"/>
      <c r="P47" s="133"/>
      <c r="Q47" s="133"/>
    </row>
    <row r="48" spans="2:17" ht="12.75">
      <c r="B48" s="95"/>
      <c r="C48" s="95"/>
      <c r="D48" s="95"/>
      <c r="E48" s="95"/>
      <c r="F48" s="95"/>
      <c r="G48" s="95"/>
      <c r="H48" s="95"/>
      <c r="I48" s="95"/>
      <c r="K48" s="95"/>
      <c r="L48" s="95"/>
      <c r="M48" s="95"/>
      <c r="N48" s="95"/>
      <c r="O48" s="95"/>
      <c r="P48" s="95"/>
      <c r="Q48" s="95"/>
    </row>
    <row r="51" spans="6:7" ht="12.75">
      <c r="F51" t="s">
        <v>286</v>
      </c>
      <c r="G51" t="s">
        <v>287</v>
      </c>
    </row>
    <row r="53" ht="12.75">
      <c r="G53" t="s">
        <v>288</v>
      </c>
    </row>
  </sheetData>
  <mergeCells count="5">
    <mergeCell ref="G6:H6"/>
    <mergeCell ref="A40:M40"/>
    <mergeCell ref="A3:I3"/>
    <mergeCell ref="A39:M39"/>
    <mergeCell ref="C4:J4"/>
  </mergeCells>
  <printOptions/>
  <pageMargins left="0.39" right="0.37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0">
      <selection activeCell="H5" sqref="H5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3" width="11.7109375" style="0" customWidth="1"/>
    <col min="4" max="4" width="12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386" t="s">
        <v>55</v>
      </c>
      <c r="B1" s="137"/>
      <c r="D1" t="s">
        <v>679</v>
      </c>
      <c r="F1" s="135"/>
    </row>
    <row r="2" spans="1:2" ht="15">
      <c r="A2" s="137"/>
      <c r="B2" s="137"/>
    </row>
    <row r="3" ht="12.75">
      <c r="A3" t="s">
        <v>749</v>
      </c>
    </row>
    <row r="4" ht="12.75">
      <c r="A4" t="s">
        <v>750</v>
      </c>
    </row>
    <row r="5" spans="1:4" ht="12.75">
      <c r="A5" s="537" t="s">
        <v>751</v>
      </c>
      <c r="B5" s="537"/>
      <c r="C5" s="537"/>
      <c r="D5" s="537"/>
    </row>
    <row r="7" spans="1:4" ht="12" customHeight="1">
      <c r="A7" s="168" t="s">
        <v>317</v>
      </c>
      <c r="D7" t="s">
        <v>685</v>
      </c>
    </row>
    <row r="8" spans="1:6" ht="12.75">
      <c r="A8" s="368"/>
      <c r="B8" s="49" t="s">
        <v>66</v>
      </c>
      <c r="C8" s="49" t="s">
        <v>319</v>
      </c>
      <c r="D8" s="43" t="s">
        <v>320</v>
      </c>
      <c r="E8" s="43"/>
      <c r="F8" s="105"/>
    </row>
    <row r="9" spans="1:6" ht="12.75">
      <c r="A9" s="126" t="s">
        <v>200</v>
      </c>
      <c r="B9" s="26" t="s">
        <v>69</v>
      </c>
      <c r="C9" s="26" t="s">
        <v>321</v>
      </c>
      <c r="D9" s="138" t="s">
        <v>322</v>
      </c>
      <c r="E9" s="16"/>
      <c r="F9" s="49" t="s">
        <v>323</v>
      </c>
    </row>
    <row r="10" spans="1:6" ht="12.75">
      <c r="A10" s="126"/>
      <c r="B10" s="13" t="s">
        <v>68</v>
      </c>
      <c r="C10" s="13" t="s">
        <v>324</v>
      </c>
      <c r="D10" s="16" t="s">
        <v>63</v>
      </c>
      <c r="E10" s="16"/>
      <c r="F10" s="26" t="s">
        <v>63</v>
      </c>
    </row>
    <row r="11" spans="1:6" ht="12.75">
      <c r="A11" s="136" t="s">
        <v>325</v>
      </c>
      <c r="B11" s="9" t="s">
        <v>95</v>
      </c>
      <c r="C11" s="9">
        <v>1</v>
      </c>
      <c r="D11" s="9">
        <v>2</v>
      </c>
      <c r="E11" s="115"/>
      <c r="F11" s="9">
        <v>3</v>
      </c>
    </row>
    <row r="12" spans="1:6" ht="12.75" customHeight="1">
      <c r="A12" s="373" t="s">
        <v>659</v>
      </c>
      <c r="B12" s="139">
        <v>2010</v>
      </c>
      <c r="C12" s="31"/>
      <c r="D12" s="31"/>
      <c r="E12" s="31"/>
      <c r="F12" s="31"/>
    </row>
    <row r="13" spans="1:6" ht="12.75" customHeight="1">
      <c r="A13" s="374" t="s">
        <v>327</v>
      </c>
      <c r="B13" s="139"/>
      <c r="C13" s="31"/>
      <c r="D13" s="31"/>
      <c r="E13" s="31"/>
      <c r="F13" s="31"/>
    </row>
    <row r="14" spans="1:6" ht="12.75" customHeight="1">
      <c r="A14" s="369" t="s">
        <v>653</v>
      </c>
      <c r="B14" s="9">
        <v>2029</v>
      </c>
      <c r="C14" s="31">
        <v>22</v>
      </c>
      <c r="D14" s="31"/>
      <c r="E14" s="31"/>
      <c r="F14" s="31">
        <v>22</v>
      </c>
    </row>
    <row r="15" spans="1:6" ht="12.75" customHeight="1">
      <c r="A15" s="374" t="s">
        <v>337</v>
      </c>
      <c r="B15" s="140">
        <v>2020</v>
      </c>
      <c r="C15" s="141">
        <v>22</v>
      </c>
      <c r="D15" s="141"/>
      <c r="E15" s="141">
        <v>0</v>
      </c>
      <c r="F15" s="141">
        <v>22</v>
      </c>
    </row>
    <row r="16" spans="1:6" ht="12.75" customHeight="1">
      <c r="A16" s="374" t="s">
        <v>338</v>
      </c>
      <c r="B16" s="9"/>
      <c r="C16" s="31"/>
      <c r="D16" s="31"/>
      <c r="E16" s="31"/>
      <c r="F16" s="31"/>
    </row>
    <row r="17" spans="1:6" ht="12.75" customHeight="1">
      <c r="A17" s="369" t="s">
        <v>654</v>
      </c>
      <c r="B17" s="9">
        <v>2035</v>
      </c>
      <c r="C17" s="31">
        <v>549</v>
      </c>
      <c r="D17" s="31">
        <v>549</v>
      </c>
      <c r="E17" s="31"/>
      <c r="F17" s="31"/>
    </row>
    <row r="18" spans="1:6" ht="12.75" customHeight="1">
      <c r="A18" s="369" t="s">
        <v>655</v>
      </c>
      <c r="B18" s="9">
        <v>2039</v>
      </c>
      <c r="C18" s="31">
        <v>15</v>
      </c>
      <c r="D18" s="31">
        <v>15</v>
      </c>
      <c r="E18" s="31"/>
      <c r="F18" s="31"/>
    </row>
    <row r="19" spans="1:6" ht="12.75" customHeight="1">
      <c r="A19" s="369" t="s">
        <v>656</v>
      </c>
      <c r="B19" s="9">
        <v>2040</v>
      </c>
      <c r="C19" s="31">
        <v>16</v>
      </c>
      <c r="D19" s="31">
        <v>16</v>
      </c>
      <c r="E19" s="31"/>
      <c r="F19" s="31"/>
    </row>
    <row r="20" spans="1:6" ht="12.75" customHeight="1">
      <c r="A20" s="369" t="s">
        <v>657</v>
      </c>
      <c r="B20" s="9">
        <v>2041</v>
      </c>
      <c r="C20" s="31">
        <f>SUM(C21:C23)</f>
        <v>64</v>
      </c>
      <c r="D20" s="31">
        <v>64</v>
      </c>
      <c r="E20" s="31">
        <v>0</v>
      </c>
      <c r="F20" s="31"/>
    </row>
    <row r="21" spans="1:6" ht="12.75" customHeight="1">
      <c r="A21" s="369" t="s">
        <v>601</v>
      </c>
      <c r="B21" s="9">
        <v>2043</v>
      </c>
      <c r="C21" s="31">
        <v>2</v>
      </c>
      <c r="D21" s="31">
        <v>2</v>
      </c>
      <c r="E21" s="31"/>
      <c r="F21" s="31"/>
    </row>
    <row r="22" spans="1:6" ht="12.75" customHeight="1">
      <c r="A22" s="382" t="s">
        <v>348</v>
      </c>
      <c r="B22" s="9"/>
      <c r="C22" s="31">
        <v>62</v>
      </c>
      <c r="D22" s="31">
        <v>62</v>
      </c>
      <c r="E22" s="31"/>
      <c r="F22" s="31"/>
    </row>
    <row r="23" spans="1:6" ht="12.75" customHeight="1">
      <c r="A23" s="382" t="s">
        <v>350</v>
      </c>
      <c r="B23" s="9"/>
      <c r="C23" s="31"/>
      <c r="D23" s="31"/>
      <c r="E23" s="31"/>
      <c r="F23" s="31"/>
    </row>
    <row r="24" spans="1:6" ht="12.75" customHeight="1">
      <c r="A24" s="369" t="s">
        <v>658</v>
      </c>
      <c r="B24" s="9">
        <v>2047</v>
      </c>
      <c r="C24" s="31">
        <v>26</v>
      </c>
      <c r="D24" s="31">
        <v>26</v>
      </c>
      <c r="E24" s="31">
        <v>0</v>
      </c>
      <c r="F24" s="31"/>
    </row>
    <row r="25" spans="1:6" ht="12.75" customHeight="1">
      <c r="A25" s="369" t="s">
        <v>352</v>
      </c>
      <c r="B25" s="9">
        <v>2048</v>
      </c>
      <c r="C25" s="31">
        <v>1</v>
      </c>
      <c r="D25" s="31">
        <v>1</v>
      </c>
      <c r="E25" s="31"/>
      <c r="F25" s="31"/>
    </row>
    <row r="26" spans="1:6" ht="12.75" customHeight="1">
      <c r="A26" s="369" t="s">
        <v>354</v>
      </c>
      <c r="B26" s="9">
        <v>2050</v>
      </c>
      <c r="C26" s="31"/>
      <c r="D26" s="31"/>
      <c r="E26" s="31"/>
      <c r="F26" s="31"/>
    </row>
    <row r="27" spans="1:6" ht="12.75" customHeight="1">
      <c r="A27" s="369" t="s">
        <v>355</v>
      </c>
      <c r="B27" s="9">
        <v>2051</v>
      </c>
      <c r="C27" s="31">
        <v>25</v>
      </c>
      <c r="D27" s="31">
        <v>25</v>
      </c>
      <c r="E27" s="31"/>
      <c r="F27" s="31"/>
    </row>
    <row r="28" spans="1:6" ht="12.75" customHeight="1">
      <c r="A28" s="374" t="s">
        <v>356</v>
      </c>
      <c r="B28" s="140">
        <v>2060</v>
      </c>
      <c r="C28" s="141">
        <f>SUM(C17+C18+C19+C20+C24)</f>
        <v>670</v>
      </c>
      <c r="D28" s="141">
        <f>SUM(D17+D18+D19+D20+D24)</f>
        <v>670</v>
      </c>
      <c r="E28" s="141">
        <v>0</v>
      </c>
      <c r="F28" s="141"/>
    </row>
    <row r="29" spans="1:6" ht="12.75" customHeight="1">
      <c r="A29" s="374" t="s">
        <v>357</v>
      </c>
      <c r="B29" s="140">
        <v>2070</v>
      </c>
      <c r="C29" s="141">
        <f>SUM(C15+C28)</f>
        <v>692</v>
      </c>
      <c r="D29" s="141">
        <f>SUM(D15+D28)</f>
        <v>670</v>
      </c>
      <c r="E29" s="141">
        <v>0</v>
      </c>
      <c r="F29" s="141">
        <v>22</v>
      </c>
    </row>
    <row r="30" ht="9.75" customHeight="1"/>
    <row r="31" spans="1:5" ht="12.75" customHeight="1" thickBot="1">
      <c r="A31" s="168" t="s">
        <v>358</v>
      </c>
      <c r="E31" t="s">
        <v>359</v>
      </c>
    </row>
    <row r="32" spans="1:7" ht="12.75">
      <c r="A32" s="375"/>
      <c r="B32" s="142" t="s">
        <v>66</v>
      </c>
      <c r="C32" s="142" t="s">
        <v>360</v>
      </c>
      <c r="D32" s="143" t="s">
        <v>361</v>
      </c>
      <c r="E32" s="153"/>
      <c r="F32" s="376"/>
      <c r="G32" s="187" t="s">
        <v>362</v>
      </c>
    </row>
    <row r="33" spans="1:7" ht="12.75">
      <c r="A33" s="377" t="s">
        <v>200</v>
      </c>
      <c r="B33" s="145" t="s">
        <v>69</v>
      </c>
      <c r="C33" s="145" t="s">
        <v>363</v>
      </c>
      <c r="D33" s="142" t="s">
        <v>322</v>
      </c>
      <c r="E33" s="146" t="s">
        <v>364</v>
      </c>
      <c r="F33" s="142" t="s">
        <v>323</v>
      </c>
      <c r="G33" s="357" t="s">
        <v>365</v>
      </c>
    </row>
    <row r="34" spans="1:7" ht="12.75">
      <c r="A34" s="378"/>
      <c r="B34" s="147" t="s">
        <v>68</v>
      </c>
      <c r="C34" s="147" t="s">
        <v>324</v>
      </c>
      <c r="D34" s="147" t="s">
        <v>63</v>
      </c>
      <c r="E34" s="148" t="s">
        <v>63</v>
      </c>
      <c r="F34" s="147" t="s">
        <v>63</v>
      </c>
      <c r="G34" s="358" t="s">
        <v>366</v>
      </c>
    </row>
    <row r="35" spans="1:7" ht="12.75" customHeight="1">
      <c r="A35" s="139" t="s">
        <v>94</v>
      </c>
      <c r="B35" s="139" t="s">
        <v>95</v>
      </c>
      <c r="C35" s="139">
        <v>1</v>
      </c>
      <c r="D35" s="149">
        <v>2</v>
      </c>
      <c r="E35" s="143">
        <v>3</v>
      </c>
      <c r="F35" s="139">
        <v>4</v>
      </c>
      <c r="G35" s="359">
        <v>4</v>
      </c>
    </row>
    <row r="36" spans="1:7" ht="12.75" customHeight="1">
      <c r="A36" s="379" t="s">
        <v>64</v>
      </c>
      <c r="B36" s="149"/>
      <c r="C36" s="139"/>
      <c r="D36" s="139"/>
      <c r="E36" s="354"/>
      <c r="F36" s="139"/>
      <c r="G36" s="359"/>
    </row>
    <row r="37" spans="1:7" ht="12" customHeight="1">
      <c r="A37" s="380" t="s">
        <v>660</v>
      </c>
      <c r="B37" s="150"/>
      <c r="C37" s="149">
        <v>27</v>
      </c>
      <c r="D37" s="149"/>
      <c r="E37" s="143"/>
      <c r="F37" s="149">
        <v>27</v>
      </c>
      <c r="G37" s="360"/>
    </row>
    <row r="38" spans="1:7" ht="12" customHeight="1">
      <c r="A38" s="380" t="s">
        <v>372</v>
      </c>
      <c r="B38" s="151">
        <v>2115</v>
      </c>
      <c r="C38" s="149">
        <v>27</v>
      </c>
      <c r="D38" s="149"/>
      <c r="E38" s="143">
        <v>48</v>
      </c>
      <c r="F38" s="149">
        <v>27</v>
      </c>
      <c r="G38" s="360"/>
    </row>
    <row r="39" spans="1:7" ht="12" customHeight="1">
      <c r="A39" s="380" t="s">
        <v>661</v>
      </c>
      <c r="B39" s="151">
        <v>2122</v>
      </c>
      <c r="C39" s="149">
        <v>22</v>
      </c>
      <c r="D39" s="149"/>
      <c r="E39" s="143">
        <v>36</v>
      </c>
      <c r="F39" s="149">
        <v>22</v>
      </c>
      <c r="G39" s="360"/>
    </row>
    <row r="40" spans="1:7" ht="12" customHeight="1">
      <c r="A40" s="374" t="s">
        <v>385</v>
      </c>
      <c r="B40" s="152">
        <v>2130</v>
      </c>
      <c r="C40" s="141">
        <f>SUM(C38:C39)</f>
        <v>49</v>
      </c>
      <c r="D40" s="141"/>
      <c r="E40" s="355">
        <v>36</v>
      </c>
      <c r="F40" s="141">
        <f>SUM(F38:F39)</f>
        <v>49</v>
      </c>
      <c r="G40" s="361"/>
    </row>
    <row r="41" spans="1:7" ht="12" customHeight="1">
      <c r="A41" s="379" t="s">
        <v>602</v>
      </c>
      <c r="B41" s="152"/>
      <c r="C41" s="141"/>
      <c r="D41" s="141"/>
      <c r="E41" s="355"/>
      <c r="F41" s="141"/>
      <c r="G41" s="361"/>
    </row>
    <row r="42" spans="1:7" ht="12" customHeight="1">
      <c r="A42" s="381" t="s">
        <v>367</v>
      </c>
      <c r="B42" s="151">
        <v>2141</v>
      </c>
      <c r="C42" s="149">
        <v>9</v>
      </c>
      <c r="D42" s="149">
        <v>9</v>
      </c>
      <c r="E42" s="143">
        <v>0</v>
      </c>
      <c r="F42" s="149"/>
      <c r="G42" s="360"/>
    </row>
    <row r="43" spans="1:7" ht="12" customHeight="1">
      <c r="A43" s="380" t="s">
        <v>387</v>
      </c>
      <c r="B43" s="151">
        <v>2143</v>
      </c>
      <c r="C43" s="149">
        <v>9</v>
      </c>
      <c r="D43" s="149">
        <v>9</v>
      </c>
      <c r="E43" s="143">
        <v>0</v>
      </c>
      <c r="F43" s="149"/>
      <c r="G43" s="360"/>
    </row>
    <row r="44" spans="1:7" ht="12" customHeight="1">
      <c r="A44" s="380" t="s">
        <v>456</v>
      </c>
      <c r="B44" s="151">
        <v>2144</v>
      </c>
      <c r="C44" s="149">
        <v>200</v>
      </c>
      <c r="D44" s="149">
        <v>200</v>
      </c>
      <c r="E44" s="143">
        <v>0</v>
      </c>
      <c r="F44" s="149"/>
      <c r="G44" s="360"/>
    </row>
    <row r="45" spans="1:7" ht="12" customHeight="1">
      <c r="A45" s="382" t="s">
        <v>389</v>
      </c>
      <c r="B45" s="149"/>
      <c r="C45" s="149">
        <v>200</v>
      </c>
      <c r="D45" s="149">
        <v>200</v>
      </c>
      <c r="E45" s="153">
        <v>0</v>
      </c>
      <c r="F45" s="149"/>
      <c r="G45" s="360"/>
    </row>
    <row r="46" spans="1:7" ht="12" customHeight="1">
      <c r="A46" s="380" t="s">
        <v>393</v>
      </c>
      <c r="B46" s="151">
        <v>2149</v>
      </c>
      <c r="C46" s="149">
        <v>143</v>
      </c>
      <c r="D46" s="149">
        <v>143</v>
      </c>
      <c r="E46" s="143">
        <v>0</v>
      </c>
      <c r="F46" s="149"/>
      <c r="G46" s="360"/>
    </row>
    <row r="47" spans="1:7" ht="12" customHeight="1">
      <c r="A47" s="380" t="s">
        <v>379</v>
      </c>
      <c r="B47" s="151">
        <v>2150</v>
      </c>
      <c r="C47" s="149">
        <v>85</v>
      </c>
      <c r="D47" s="149">
        <v>85</v>
      </c>
      <c r="E47" s="143"/>
      <c r="F47" s="149"/>
      <c r="G47" s="360"/>
    </row>
    <row r="48" spans="1:7" ht="12" customHeight="1">
      <c r="A48" s="382" t="s">
        <v>394</v>
      </c>
      <c r="B48" s="151">
        <v>2151</v>
      </c>
      <c r="C48" s="149">
        <v>113</v>
      </c>
      <c r="D48" s="149">
        <v>113</v>
      </c>
      <c r="E48" s="153">
        <v>0</v>
      </c>
      <c r="F48" s="149"/>
      <c r="G48" s="360"/>
    </row>
    <row r="49" spans="1:7" ht="12" customHeight="1">
      <c r="A49" s="382" t="s">
        <v>395</v>
      </c>
      <c r="B49" s="151">
        <v>2152</v>
      </c>
      <c r="C49" s="149">
        <f>SUM(C50:C51)</f>
        <v>2</v>
      </c>
      <c r="D49" s="149">
        <f>SUM(D50:D51)</f>
        <v>2</v>
      </c>
      <c r="E49" s="153">
        <v>0</v>
      </c>
      <c r="F49" s="149"/>
      <c r="G49" s="360">
        <v>0</v>
      </c>
    </row>
    <row r="50" spans="1:7" ht="12" customHeight="1">
      <c r="A50" s="382" t="s">
        <v>603</v>
      </c>
      <c r="B50" s="151">
        <v>2154</v>
      </c>
      <c r="C50" s="149"/>
      <c r="D50" s="149"/>
      <c r="E50" s="153"/>
      <c r="F50" s="149"/>
      <c r="G50" s="360"/>
    </row>
    <row r="51" spans="1:7" ht="12" customHeight="1">
      <c r="A51" s="382" t="s">
        <v>398</v>
      </c>
      <c r="B51" s="151">
        <v>2156</v>
      </c>
      <c r="C51" s="149">
        <v>2</v>
      </c>
      <c r="D51" s="149">
        <v>2</v>
      </c>
      <c r="E51" s="153">
        <v>0</v>
      </c>
      <c r="F51" s="149"/>
      <c r="G51" s="360">
        <v>0</v>
      </c>
    </row>
    <row r="52" spans="1:7" ht="12" customHeight="1">
      <c r="A52" s="382" t="s">
        <v>604</v>
      </c>
      <c r="B52" s="149"/>
      <c r="C52" s="149">
        <f>SUM(C53:C54)</f>
        <v>31</v>
      </c>
      <c r="D52" s="149">
        <f>SUM(D53:D54)</f>
        <v>31</v>
      </c>
      <c r="E52" s="153"/>
      <c r="F52" s="149"/>
      <c r="G52" s="362"/>
    </row>
    <row r="53" spans="1:7" ht="12" customHeight="1">
      <c r="A53" s="385" t="s">
        <v>401</v>
      </c>
      <c r="B53" s="160">
        <v>2157</v>
      </c>
      <c r="C53" s="156">
        <v>25</v>
      </c>
      <c r="D53" s="156">
        <v>25</v>
      </c>
      <c r="E53" s="157">
        <v>0</v>
      </c>
      <c r="F53" s="156"/>
      <c r="G53" s="363">
        <v>0</v>
      </c>
    </row>
    <row r="54" spans="1:7" ht="12" customHeight="1">
      <c r="A54" s="380" t="s">
        <v>402</v>
      </c>
      <c r="B54" s="151">
        <v>2158</v>
      </c>
      <c r="C54" s="149">
        <v>6</v>
      </c>
      <c r="D54" s="149">
        <v>6</v>
      </c>
      <c r="E54" s="153">
        <v>0</v>
      </c>
      <c r="F54" s="149"/>
      <c r="G54" s="360">
        <v>0</v>
      </c>
    </row>
    <row r="55" spans="1:7" ht="12" customHeight="1">
      <c r="A55" s="383" t="s">
        <v>605</v>
      </c>
      <c r="B55" s="154"/>
      <c r="C55" s="154">
        <v>75</v>
      </c>
      <c r="D55" s="154">
        <v>75</v>
      </c>
      <c r="E55" s="155"/>
      <c r="F55" s="154"/>
      <c r="G55" s="364"/>
    </row>
    <row r="56" spans="1:7" ht="12" customHeight="1">
      <c r="A56" s="379" t="s">
        <v>337</v>
      </c>
      <c r="B56" s="152">
        <v>2170</v>
      </c>
      <c r="C56" s="141">
        <f>SUM(C42+C44+C46+C47+C48+C49+C52+C55)</f>
        <v>658</v>
      </c>
      <c r="D56" s="141">
        <f>SUM(D42+D44+D46+D47+D48+D49+D52+D55)</f>
        <v>658</v>
      </c>
      <c r="E56" s="355">
        <v>0</v>
      </c>
      <c r="F56" s="141"/>
      <c r="G56" s="361">
        <v>0</v>
      </c>
    </row>
    <row r="57" spans="1:7" ht="12" customHeight="1" thickBot="1">
      <c r="A57" s="141" t="s">
        <v>407</v>
      </c>
      <c r="B57" s="152">
        <v>2180</v>
      </c>
      <c r="C57" s="141">
        <f>SUM(C40+C56)</f>
        <v>707</v>
      </c>
      <c r="D57" s="141">
        <f>SUM(D40+D56)</f>
        <v>658</v>
      </c>
      <c r="E57" s="355">
        <v>36</v>
      </c>
      <c r="F57" s="384">
        <f>SUM(F40+F56)</f>
        <v>49</v>
      </c>
      <c r="G57" s="365">
        <v>0</v>
      </c>
    </row>
    <row r="60" spans="1:6" ht="12.75">
      <c r="A60" t="s">
        <v>733</v>
      </c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1:6" ht="12.75">
      <c r="A62" s="533" t="s">
        <v>680</v>
      </c>
      <c r="B62" s="533"/>
      <c r="C62" s="533"/>
      <c r="D62" s="533"/>
      <c r="E62" s="533"/>
      <c r="F62" s="533"/>
    </row>
    <row r="63" spans="1:6" ht="12.75">
      <c r="A63" s="543" t="s">
        <v>618</v>
      </c>
      <c r="B63" s="543"/>
      <c r="C63" s="543"/>
      <c r="D63" s="543"/>
      <c r="E63" s="543"/>
      <c r="F63" s="1"/>
    </row>
  </sheetData>
  <mergeCells count="3">
    <mergeCell ref="A5:D5"/>
    <mergeCell ref="A62:F62"/>
    <mergeCell ref="A63:E63"/>
  </mergeCells>
  <printOptions/>
  <pageMargins left="0.75" right="0.29" top="0.39" bottom="0.36" header="0.3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Operator</cp:lastModifiedBy>
  <cp:lastPrinted>2008-03-24T14:06:45Z</cp:lastPrinted>
  <dcterms:created xsi:type="dcterms:W3CDTF">1996-10-14T23:33:28Z</dcterms:created>
  <dcterms:modified xsi:type="dcterms:W3CDTF">2006-01-15T09:33:50Z</dcterms:modified>
  <cp:category/>
  <cp:version/>
  <cp:contentType/>
  <cp:contentStatus/>
</cp:coreProperties>
</file>