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1"/>
  </bookViews>
  <sheets>
    <sheet name="Баланс" sheetId="1" r:id="rId1"/>
    <sheet name="ОПР СЕЕС 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<sst xmlns="http://schemas.openxmlformats.org/spreadsheetml/2006/main" count="194" uniqueCount="153">
  <si>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</si>
  <si>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</si>
  <si>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</si>
  <si>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</si>
  <si>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</si>
  <si>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</si>
  <si>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</si>
  <si>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</si>
  <si>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</si>
  <si>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</si>
  <si>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</si>
  <si>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</si>
  <si>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</si>
  <si>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</si>
  <si>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</si>
  <si>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</si>
  <si>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</si>
  <si>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</si>
  <si>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</si>
  <si>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</si>
  <si>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</si>
  <si>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</si>
  <si>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</si>
  <si>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</si>
  <si>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</si>
  <si>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</si>
  <si>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</si>
  <si>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</si>
  <si>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</si>
  <si>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Печалба/загуба от минали години</t>
  </si>
  <si>
    <t>Печалба/загуба от текуща година</t>
  </si>
  <si>
    <t>Себестойност на продажбите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</si>
  <si>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</si>
  <si>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</si>
  <si>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</si>
  <si>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Разход за данък върху дохода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</si>
  <si>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</si>
  <si>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</si>
  <si>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</si>
  <si>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</si>
  <si>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</si>
  <si>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</si>
  <si>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</si>
  <si>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</si>
  <si>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</si>
  <si>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</si>
  <si>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</si>
  <si>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</si>
  <si>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</si>
  <si>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</si>
  <si>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</si>
  <si>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</si>
  <si>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</si>
  <si>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</si>
  <si>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</si>
  <si>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</si>
  <si>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</si>
  <si>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</si>
  <si>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</si>
  <si>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</si>
  <si>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Други вземания и предплатени разходи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</si>
  <si>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</si>
  <si>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</si>
  <si>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</si>
  <si>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</si>
  <si>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Прило</t>
  </si>
  <si>
    <t>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</si>
  <si>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</si>
  <si>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</si>
  <si>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</si>
  <si>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</si>
  <si>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Задължения към финансови предприятия</t>
  </si>
  <si>
    <t>Други нетекущи задължения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</si>
  <si>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</si>
  <si>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</si>
  <si>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</si>
  <si>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</si>
  <si>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</si>
  <si>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Краткосрочни банкови заеми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</si>
  <si>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</si>
  <si>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</si>
  <si>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</si>
  <si>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</si>
  <si>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</si>
  <si>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Емисия варанти</t>
  </si>
  <si>
    <t>Предоставен заем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</si>
  <si>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</si>
  <si>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</si>
  <si>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</si>
  <si>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</si>
  <si>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</si>
  <si>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вземания </t>
  </si>
  <si>
    <t xml:space="preserve">Търговски задължения </t>
  </si>
  <si>
    <t>Разходи за умрели животни</t>
  </si>
  <si>
    <t>Административни и социални разходи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</si>
  <si>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</si>
  <si>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</si>
  <si>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</si>
  <si>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</si>
  <si>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</si>
  <si>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</si>
  <si>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</si>
  <si>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Плащания/Постъпления към застрахователи</t>
  </si>
  <si>
    <t>Платени лихви и банкови такси по заеми за основната дейност</t>
  </si>
  <si>
    <t>Плащания по  лизингови договори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</si>
  <si>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</si>
  <si>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</si>
  <si>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</si>
  <si>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</si>
  <si>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 xml:space="preserve">Приходи 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</si>
  <si>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</si>
  <si>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</si>
  <si>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</si>
  <si>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</si>
  <si>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</si>
  <si>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</si>
  <si>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</si>
  <si>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</si>
  <si>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Други доходи/загуби от дейността,нетно</t>
  </si>
  <si>
    <t>Финансови приходи / разходи, нетно</t>
  </si>
  <si>
    <t xml:space="preserve">Финансови приходи </t>
  </si>
  <si>
    <t>Финансови разходи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</si>
  <si>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</si>
  <si>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</si>
  <si>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</si>
  <si>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Печалба, отнасяща се към акционери</t>
  </si>
  <si>
    <t xml:space="preserve">  ОТЧЕТ ЗА ВСЕОБХВАТНИЯ ДОХОД</t>
  </si>
  <si>
    <t>Други активи</t>
  </si>
  <si>
    <t>ПЕЧАЛБА  / ЗАГУБА ЗА  ГОДИНАТА</t>
  </si>
  <si>
    <t>Брутна печалба от основната дейност</t>
  </si>
  <si>
    <t>Парични потоци свързани с лихви,банкови такси и комисионни</t>
  </si>
  <si>
    <t>завършваща</t>
  </si>
  <si>
    <t>Годината,</t>
  </si>
  <si>
    <t>Печалба от оперативна дейност</t>
  </si>
  <si>
    <t>Загуба от непреодолима сила</t>
  </si>
  <si>
    <t>Печалба/Загуба  преди данъчното облагане</t>
  </si>
  <si>
    <t>Получени  заеми по кредитни линии за оборотни средства</t>
  </si>
  <si>
    <t>Приложенията на страница от 5 до 37 са неразделна част от междинният финансов отчет на дружеството.</t>
  </si>
  <si>
    <t>5;8</t>
  </si>
  <si>
    <t>7;8</t>
  </si>
  <si>
    <t>11</t>
  </si>
  <si>
    <t xml:space="preserve">                   /Галя Иванова/</t>
  </si>
  <si>
    <t xml:space="preserve">                                   / Мариана Киселова/</t>
  </si>
  <si>
    <t xml:space="preserve">                      /Галя Иванова/</t>
  </si>
  <si>
    <t>през  2017 година</t>
  </si>
  <si>
    <t>на 30.06.2017</t>
  </si>
  <si>
    <t>на 30.06.2016</t>
  </si>
  <si>
    <t>за годината,завършваща на 30 юни  2017 год.</t>
  </si>
  <si>
    <t>за годината,завършваща на 30  юни  2017год.</t>
  </si>
  <si>
    <t>Салдо на 1 януари 2016 год.</t>
  </si>
  <si>
    <t xml:space="preserve"> през 2016 година</t>
  </si>
  <si>
    <t>Салдо към 31.12. 2016 год.</t>
  </si>
  <si>
    <t>Салдо към 30 юни  2017 год.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</si>
</sst>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/>
    </xf>
    <xf numFmtId="185" fontId="0" fillId="0" borderId="10" xfId="0" applyNumberFormat="1" applyBorder="1" applyAlignment="1">
      <alignment horizontal="right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48" fillId="33" borderId="15" xfId="0" applyFont="1" applyFill="1" applyBorder="1" applyAlignment="1">
      <alignment horizontal="left"/>
    </xf>
    <xf numFmtId="188" fontId="48" fillId="0" borderId="17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88" fontId="0" fillId="0" borderId="0" xfId="0" applyNumberFormat="1" applyFont="1" applyAlignment="1">
      <alignment/>
    </xf>
    <xf numFmtId="0" fontId="49" fillId="9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48" fillId="33" borderId="14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91" fontId="4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8" fontId="51" fillId="0" borderId="10" xfId="0" applyNumberFormat="1" applyFont="1" applyBorder="1" applyAlignment="1">
      <alignment horizontal="right"/>
    </xf>
    <xf numFmtId="188" fontId="51" fillId="0" borderId="11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0" fillId="0" borderId="11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29">
      <selection activeCell="C6" sqref="C6"/>
    </sheetView>
  </sheetViews>
  <sheetFormatPr defaultColWidth="9.140625" defaultRowHeight="12.75"/>
  <cols>
    <col min="1" max="1" width="43.57421875" style="24" customWidth="1"/>
    <col min="2" max="2" width="13.28125" style="24" customWidth="1"/>
    <col min="3" max="3" width="12.8515625" style="24" customWidth="1"/>
    <col min="4" max="4" width="11.00390625" style="24" customWidth="1"/>
    <col min="5" max="16384" width="9.140625" style="24" customWidth="1"/>
  </cols>
  <sheetData>
    <row r="1" spans="1:4" ht="12.75">
      <c r="A1" s="157" t="s">
        <v>89</v>
      </c>
      <c r="B1" s="157"/>
      <c r="C1" s="157"/>
      <c r="D1" s="157"/>
    </row>
    <row r="2" spans="1:4" ht="12.75">
      <c r="A2" s="157"/>
      <c r="B2" s="157"/>
      <c r="C2" s="157"/>
      <c r="D2" s="157"/>
    </row>
    <row r="3" spans="1:4" ht="12.75">
      <c r="A3" s="157" t="s">
        <v>90</v>
      </c>
      <c r="B3" s="157"/>
      <c r="C3" s="157"/>
      <c r="D3" s="157"/>
    </row>
    <row r="4" spans="1:8" ht="12.75">
      <c r="A4" s="158" t="s">
        <v>148</v>
      </c>
      <c r="B4" s="158"/>
      <c r="C4" s="158"/>
      <c r="D4" s="158"/>
      <c r="E4" s="98"/>
      <c r="F4" s="98"/>
      <c r="G4" s="98"/>
      <c r="H4" s="98"/>
    </row>
    <row r="6" spans="1:4" ht="12.75">
      <c r="A6" s="1" t="s">
        <v>13</v>
      </c>
      <c r="B6" s="33" t="s">
        <v>56</v>
      </c>
      <c r="C6" s="34">
        <v>42916</v>
      </c>
      <c r="D6" s="34">
        <v>42735</v>
      </c>
    </row>
    <row r="7" spans="1:4" ht="12.75">
      <c r="A7" s="2"/>
      <c r="B7" s="33"/>
      <c r="C7" s="25" t="s">
        <v>1</v>
      </c>
      <c r="D7" s="25" t="s">
        <v>1</v>
      </c>
    </row>
    <row r="8" spans="1:4" ht="12.75">
      <c r="A8" s="35" t="s">
        <v>14</v>
      </c>
      <c r="B8" s="15"/>
      <c r="C8" s="2"/>
      <c r="D8" s="2"/>
    </row>
    <row r="9" spans="1:4" ht="12.75">
      <c r="A9" s="35" t="s">
        <v>26</v>
      </c>
      <c r="B9" s="15"/>
      <c r="C9" s="2"/>
      <c r="D9" s="2"/>
    </row>
    <row r="10" spans="1:4" ht="12.75">
      <c r="A10" s="1"/>
      <c r="B10" s="15"/>
      <c r="C10" s="2"/>
      <c r="D10" s="2"/>
    </row>
    <row r="11" spans="1:4" ht="12.75">
      <c r="A11" s="2" t="s">
        <v>57</v>
      </c>
      <c r="B11" s="22">
        <v>12</v>
      </c>
      <c r="C11" s="90">
        <f>4184-C12</f>
        <v>3694</v>
      </c>
      <c r="D11" s="90">
        <v>3762</v>
      </c>
    </row>
    <row r="12" spans="1:4" ht="12.75">
      <c r="A12" s="2" t="s">
        <v>51</v>
      </c>
      <c r="B12" s="47">
        <v>14</v>
      </c>
      <c r="C12" s="90">
        <v>490</v>
      </c>
      <c r="D12" s="90">
        <v>542</v>
      </c>
    </row>
    <row r="13" spans="1:4" ht="12.75" hidden="1">
      <c r="A13" s="2" t="s">
        <v>55</v>
      </c>
      <c r="B13" s="22">
        <v>13</v>
      </c>
      <c r="C13" s="90"/>
      <c r="D13" s="90"/>
    </row>
    <row r="14" spans="1:4" ht="12.75">
      <c r="A14" s="58" t="s">
        <v>85</v>
      </c>
      <c r="B14" s="59">
        <v>16</v>
      </c>
      <c r="C14" s="90">
        <v>206</v>
      </c>
      <c r="D14" s="90">
        <v>208</v>
      </c>
    </row>
    <row r="15" spans="1:4" ht="12.75">
      <c r="A15" s="90" t="s">
        <v>124</v>
      </c>
      <c r="B15" s="22">
        <v>23</v>
      </c>
      <c r="C15" s="90">
        <v>69</v>
      </c>
      <c r="D15" s="90">
        <v>69</v>
      </c>
    </row>
    <row r="16" spans="1:4" ht="12.75" hidden="1">
      <c r="A16" s="2" t="s">
        <v>52</v>
      </c>
      <c r="B16" s="22">
        <v>12</v>
      </c>
      <c r="C16" s="90"/>
      <c r="D16" s="90"/>
    </row>
    <row r="17" spans="1:4" ht="12" customHeight="1">
      <c r="A17" s="2" t="s">
        <v>75</v>
      </c>
      <c r="B17" s="47">
        <v>13</v>
      </c>
      <c r="C17" s="90">
        <v>1</v>
      </c>
      <c r="D17" s="90">
        <v>1</v>
      </c>
    </row>
    <row r="18" spans="1:4" ht="12.75" hidden="1">
      <c r="A18" s="2" t="s">
        <v>127</v>
      </c>
      <c r="B18" s="91">
        <v>13</v>
      </c>
      <c r="C18" s="90"/>
      <c r="D18" s="90"/>
    </row>
    <row r="19" spans="1:4" ht="23.25" customHeight="1">
      <c r="A19" s="87"/>
      <c r="B19" s="22"/>
      <c r="C19" s="88">
        <f>SUM(C11:C18)</f>
        <v>4460</v>
      </c>
      <c r="D19" s="88">
        <f>SUM(D11:D18)</f>
        <v>4582</v>
      </c>
    </row>
    <row r="20" spans="1:5" ht="11.25" customHeight="1">
      <c r="A20" s="1"/>
      <c r="B20" s="22"/>
      <c r="C20" s="90"/>
      <c r="D20" s="90"/>
      <c r="E20" s="69"/>
    </row>
    <row r="21" spans="1:4" ht="15" customHeight="1">
      <c r="A21" s="35" t="s">
        <v>15</v>
      </c>
      <c r="B21" s="22"/>
      <c r="C21" s="90"/>
      <c r="D21" s="90"/>
    </row>
    <row r="22" spans="1:4" ht="0.75" customHeight="1">
      <c r="A22" s="1"/>
      <c r="B22" s="22"/>
      <c r="C22" s="90"/>
      <c r="D22" s="90"/>
    </row>
    <row r="23" spans="1:4" ht="15" customHeight="1">
      <c r="A23" s="2" t="s">
        <v>91</v>
      </c>
      <c r="B23" s="22">
        <v>18</v>
      </c>
      <c r="C23" s="90">
        <v>2433</v>
      </c>
      <c r="D23" s="90">
        <v>2101</v>
      </c>
    </row>
    <row r="24" spans="1:4" ht="15" customHeight="1">
      <c r="A24" s="2" t="s">
        <v>16</v>
      </c>
      <c r="B24" s="22">
        <v>17</v>
      </c>
      <c r="C24" s="90">
        <v>672</v>
      </c>
      <c r="D24" s="90">
        <v>686</v>
      </c>
    </row>
    <row r="25" spans="1:4" ht="15" customHeight="1">
      <c r="A25" s="20" t="s">
        <v>60</v>
      </c>
      <c r="B25" s="22">
        <v>18</v>
      </c>
      <c r="C25" s="81">
        <v>100</v>
      </c>
      <c r="D25" s="81">
        <v>49</v>
      </c>
    </row>
    <row r="26" spans="1:4" ht="13.5" customHeight="1">
      <c r="A26" s="20" t="s">
        <v>58</v>
      </c>
      <c r="B26" s="22">
        <v>19</v>
      </c>
      <c r="C26" s="90">
        <v>12</v>
      </c>
      <c r="D26" s="90">
        <v>6</v>
      </c>
    </row>
    <row r="27" spans="1:4" ht="15" customHeight="1">
      <c r="A27" s="2" t="s">
        <v>59</v>
      </c>
      <c r="B27" s="22">
        <v>18</v>
      </c>
      <c r="C27" s="90"/>
      <c r="D27" s="90"/>
    </row>
    <row r="28" spans="1:4" ht="14.25" customHeight="1">
      <c r="A28" s="88"/>
      <c r="B28" s="22"/>
      <c r="C28" s="88">
        <f>SUM(C23:C26)</f>
        <v>3217</v>
      </c>
      <c r="D28" s="88">
        <f>SUM(D23:D26)</f>
        <v>2842</v>
      </c>
    </row>
    <row r="29" spans="1:4" ht="20.25" customHeight="1">
      <c r="A29" s="88" t="s">
        <v>107</v>
      </c>
      <c r="B29" s="22"/>
      <c r="C29" s="88">
        <f>C19+C28</f>
        <v>7677</v>
      </c>
      <c r="D29" s="88">
        <f>D19+D28</f>
        <v>7424</v>
      </c>
    </row>
    <row r="30" spans="1:4" ht="7.5" customHeight="1">
      <c r="A30" s="20"/>
      <c r="B30" s="22"/>
      <c r="C30" s="90"/>
      <c r="D30" s="90"/>
    </row>
    <row r="31" spans="1:4" ht="17.25" customHeight="1">
      <c r="A31" s="17" t="s">
        <v>17</v>
      </c>
      <c r="B31" s="22"/>
      <c r="C31" s="90"/>
      <c r="D31" s="90"/>
    </row>
    <row r="32" spans="1:4" ht="17.25" customHeight="1">
      <c r="A32" s="17" t="s">
        <v>18</v>
      </c>
      <c r="B32" s="22"/>
      <c r="C32" s="90"/>
      <c r="D32" s="90"/>
    </row>
    <row r="33" spans="1:4" ht="15" customHeight="1">
      <c r="A33" s="20" t="s">
        <v>61</v>
      </c>
      <c r="B33" s="22"/>
      <c r="C33" s="90">
        <v>3500</v>
      </c>
      <c r="D33" s="90">
        <v>3500</v>
      </c>
    </row>
    <row r="34" spans="1:4" ht="15" customHeight="1">
      <c r="A34" s="20" t="s">
        <v>19</v>
      </c>
      <c r="B34" s="22"/>
      <c r="C34" s="90">
        <v>1587</v>
      </c>
      <c r="D34" s="90">
        <v>1587</v>
      </c>
    </row>
    <row r="35" spans="1:4" ht="15" customHeight="1">
      <c r="A35" s="20" t="s">
        <v>29</v>
      </c>
      <c r="B35" s="22"/>
      <c r="C35" s="152">
        <v>-968</v>
      </c>
      <c r="D35" s="90">
        <v>-116</v>
      </c>
    </row>
    <row r="36" spans="1:4" ht="15" customHeight="1">
      <c r="A36" s="144" t="s">
        <v>30</v>
      </c>
      <c r="B36" s="22"/>
      <c r="C36" s="142">
        <v>133</v>
      </c>
      <c r="D36" s="142">
        <v>-852</v>
      </c>
    </row>
    <row r="37" spans="1:4" ht="21" customHeight="1">
      <c r="A37" s="88"/>
      <c r="B37" s="22">
        <v>20</v>
      </c>
      <c r="C37" s="140">
        <f>C33+C34+C35+C36</f>
        <v>4252</v>
      </c>
      <c r="D37" s="140">
        <f>D33+D34+D35+D36</f>
        <v>4119</v>
      </c>
    </row>
    <row r="38" spans="1:4" ht="12" customHeight="1">
      <c r="A38" s="88"/>
      <c r="B38" s="22"/>
      <c r="C38" s="140"/>
      <c r="D38" s="140"/>
    </row>
    <row r="39" spans="1:4" s="31" customFormat="1" ht="12.75">
      <c r="A39" s="17" t="s">
        <v>25</v>
      </c>
      <c r="B39" s="22"/>
      <c r="C39" s="88"/>
      <c r="D39" s="88"/>
    </row>
    <row r="40" spans="1:4" s="31" customFormat="1" ht="12.75">
      <c r="A40" s="90" t="s">
        <v>53</v>
      </c>
      <c r="B40" s="91">
        <v>22</v>
      </c>
      <c r="C40" s="90">
        <v>201</v>
      </c>
      <c r="D40" s="90">
        <v>213</v>
      </c>
    </row>
    <row r="41" spans="1:4" s="31" customFormat="1" ht="12.75">
      <c r="A41" s="20" t="s">
        <v>105</v>
      </c>
      <c r="B41" s="22">
        <v>26</v>
      </c>
      <c r="C41" s="90">
        <v>91</v>
      </c>
      <c r="D41" s="90">
        <v>91</v>
      </c>
    </row>
    <row r="42" spans="1:4" s="31" customFormat="1" ht="12.75">
      <c r="A42" s="20" t="s">
        <v>71</v>
      </c>
      <c r="B42" s="22">
        <v>24</v>
      </c>
      <c r="C42" s="90">
        <v>29</v>
      </c>
      <c r="D42" s="90">
        <v>29</v>
      </c>
    </row>
    <row r="43" spans="1:4" s="31" customFormat="1" ht="13.5" customHeight="1">
      <c r="A43" s="20" t="s">
        <v>72</v>
      </c>
      <c r="B43" s="22">
        <v>28</v>
      </c>
      <c r="C43" s="90">
        <v>2</v>
      </c>
      <c r="D43" s="90">
        <v>2</v>
      </c>
    </row>
    <row r="44" spans="1:4" ht="12.75" customHeight="1">
      <c r="A44" s="88"/>
      <c r="B44" s="22"/>
      <c r="C44" s="88">
        <f>SUM(C40:C43)</f>
        <v>323</v>
      </c>
      <c r="D44" s="88">
        <f>SUM(D40:D43)</f>
        <v>335</v>
      </c>
    </row>
    <row r="45" spans="1:4" ht="12.75" customHeight="1">
      <c r="A45" s="17"/>
      <c r="B45" s="22"/>
      <c r="C45" s="88"/>
      <c r="D45" s="88"/>
    </row>
    <row r="46" spans="1:4" s="31" customFormat="1" ht="17.25" customHeight="1">
      <c r="A46" s="17" t="s">
        <v>20</v>
      </c>
      <c r="B46" s="22"/>
      <c r="C46" s="143"/>
      <c r="D46" s="143"/>
    </row>
    <row r="47" spans="1:4" s="31" customFormat="1" ht="18" customHeight="1">
      <c r="A47" s="20" t="s">
        <v>92</v>
      </c>
      <c r="B47" s="36">
        <v>25</v>
      </c>
      <c r="C47" s="90">
        <v>1682</v>
      </c>
      <c r="D47" s="90">
        <v>1546</v>
      </c>
    </row>
    <row r="48" spans="1:4" s="31" customFormat="1" ht="15" customHeight="1">
      <c r="A48" s="20" t="s">
        <v>78</v>
      </c>
      <c r="B48" s="22">
        <v>21</v>
      </c>
      <c r="C48" s="90">
        <v>1136</v>
      </c>
      <c r="D48" s="90">
        <v>1136</v>
      </c>
    </row>
    <row r="49" spans="1:4" s="31" customFormat="1" ht="21.75" customHeight="1">
      <c r="A49" s="20" t="s">
        <v>63</v>
      </c>
      <c r="B49" s="36">
        <v>26</v>
      </c>
      <c r="C49" s="90">
        <v>115</v>
      </c>
      <c r="D49" s="90">
        <v>126</v>
      </c>
    </row>
    <row r="50" spans="1:4" s="31" customFormat="1" ht="15" customHeight="1">
      <c r="A50" s="20" t="s">
        <v>64</v>
      </c>
      <c r="B50" s="36">
        <v>28</v>
      </c>
      <c r="C50" s="90">
        <v>71</v>
      </c>
      <c r="D50" s="90">
        <v>75</v>
      </c>
    </row>
    <row r="51" spans="1:4" s="31" customFormat="1" ht="17.25" customHeight="1">
      <c r="A51" s="89" t="s">
        <v>106</v>
      </c>
      <c r="B51" s="22">
        <v>24</v>
      </c>
      <c r="C51" s="141">
        <v>20</v>
      </c>
      <c r="D51" s="141">
        <v>40</v>
      </c>
    </row>
    <row r="52" spans="1:4" s="31" customFormat="1" ht="13.5" customHeight="1">
      <c r="A52" s="20" t="s">
        <v>62</v>
      </c>
      <c r="B52" s="36">
        <v>27</v>
      </c>
      <c r="C52" s="90">
        <v>62</v>
      </c>
      <c r="D52" s="90">
        <v>31</v>
      </c>
    </row>
    <row r="53" spans="1:4" s="31" customFormat="1" ht="14.25" customHeight="1">
      <c r="A53" s="20" t="s">
        <v>53</v>
      </c>
      <c r="B53" s="36">
        <v>22</v>
      </c>
      <c r="C53" s="90">
        <v>16</v>
      </c>
      <c r="D53" s="90">
        <v>16</v>
      </c>
    </row>
    <row r="54" spans="1:4" ht="12.75">
      <c r="A54" s="88"/>
      <c r="B54" s="22"/>
      <c r="C54" s="88">
        <f>SUM(C47:C53)</f>
        <v>3102</v>
      </c>
      <c r="D54" s="88">
        <f>SUM(D47:D53)</f>
        <v>2970</v>
      </c>
    </row>
    <row r="55" spans="1:4" ht="12.75">
      <c r="A55" s="88"/>
      <c r="B55" s="22"/>
      <c r="C55" s="88">
        <f>C54+C44</f>
        <v>3425</v>
      </c>
      <c r="D55" s="88">
        <f>D54+D44</f>
        <v>3305</v>
      </c>
    </row>
    <row r="56" spans="1:4" s="31" customFormat="1" ht="20.25" customHeight="1">
      <c r="A56" s="88" t="s">
        <v>108</v>
      </c>
      <c r="B56" s="36"/>
      <c r="C56" s="140">
        <f>SUM(C37+C44+C54)</f>
        <v>7677</v>
      </c>
      <c r="D56" s="140">
        <f>SUM(D37+D44+D54)</f>
        <v>7424</v>
      </c>
    </row>
    <row r="57" spans="1:4" ht="12.75">
      <c r="A57" s="48"/>
      <c r="B57" s="48"/>
      <c r="C57" s="48"/>
      <c r="D57" s="48"/>
    </row>
    <row r="58" spans="1:6" s="50" customFormat="1" ht="12.75">
      <c r="A58" s="148" t="s">
        <v>137</v>
      </c>
      <c r="B58" s="52"/>
      <c r="C58" s="52"/>
      <c r="D58" s="52"/>
      <c r="E58" s="52"/>
      <c r="F58" s="52"/>
    </row>
    <row r="59" spans="8:12" s="50" customFormat="1" ht="12.75">
      <c r="H59" s="51"/>
      <c r="I59" s="51"/>
      <c r="J59" s="51"/>
      <c r="K59" s="51"/>
      <c r="L59" s="51"/>
    </row>
    <row r="60" spans="8:12" s="50" customFormat="1" ht="12.75">
      <c r="H60" s="51"/>
      <c r="I60" s="51"/>
      <c r="J60" s="51"/>
      <c r="K60" s="51"/>
      <c r="L60" s="51"/>
    </row>
    <row r="61" spans="1:12" ht="12.75">
      <c r="A61" s="52"/>
      <c r="B61" s="52"/>
      <c r="C61" s="52"/>
      <c r="D61" s="52"/>
      <c r="E61" s="52"/>
      <c r="F61" s="52"/>
      <c r="G61" s="52"/>
      <c r="H61" s="53"/>
      <c r="I61" s="53"/>
      <c r="J61" s="53"/>
      <c r="K61" s="53"/>
      <c r="L61" s="53"/>
    </row>
    <row r="62" spans="1:12" ht="12.75">
      <c r="A62" s="52"/>
      <c r="B62" s="52"/>
      <c r="C62" s="52"/>
      <c r="D62" s="50"/>
      <c r="E62" s="150"/>
      <c r="F62" s="150"/>
      <c r="G62" s="150"/>
      <c r="H62" s="52"/>
      <c r="I62" s="52"/>
      <c r="J62" s="52"/>
      <c r="K62" s="52"/>
      <c r="L62" s="51"/>
    </row>
    <row r="63" spans="8:12" ht="12.75">
      <c r="H63" s="128"/>
      <c r="I63" s="128"/>
      <c r="J63" s="128"/>
      <c r="K63" s="128"/>
      <c r="L63" s="51"/>
    </row>
    <row r="64" spans="1:12" ht="12.75">
      <c r="A64" s="124" t="s">
        <v>116</v>
      </c>
      <c r="B64" s="124"/>
      <c r="C64" s="85" t="s">
        <v>76</v>
      </c>
      <c r="E64" s="84"/>
      <c r="F64" s="84"/>
      <c r="G64" s="84"/>
      <c r="H64" s="129"/>
      <c r="I64" s="129"/>
      <c r="J64" s="129"/>
      <c r="K64" s="129"/>
      <c r="L64" s="51"/>
    </row>
    <row r="65" spans="1:12" ht="12.75">
      <c r="A65" s="95" t="s">
        <v>141</v>
      </c>
      <c r="B65" s="84"/>
      <c r="C65" s="84"/>
      <c r="D65" s="95" t="s">
        <v>142</v>
      </c>
      <c r="E65" s="84"/>
      <c r="F65" s="84"/>
      <c r="G65" s="84"/>
      <c r="H65" s="129"/>
      <c r="I65" s="129"/>
      <c r="J65" s="129"/>
      <c r="K65" s="129"/>
      <c r="L65" s="51"/>
    </row>
    <row r="66" spans="1:12" ht="12.75">
      <c r="A66" s="84"/>
      <c r="B66" s="84"/>
      <c r="C66" s="84"/>
      <c r="D66" s="84"/>
      <c r="E66" s="84"/>
      <c r="F66" s="84"/>
      <c r="G66" s="84"/>
      <c r="H66" s="69"/>
      <c r="I66" s="69"/>
      <c r="J66" s="69"/>
      <c r="K66" s="69"/>
      <c r="L66"/>
    </row>
    <row r="67" spans="1:12" ht="12.75">
      <c r="A67" s="84"/>
      <c r="B67" s="84"/>
      <c r="C67" s="84"/>
      <c r="D67" s="84"/>
      <c r="E67" s="84"/>
      <c r="F67" s="84"/>
      <c r="G67" s="84"/>
      <c r="H67" s="69"/>
      <c r="I67" s="69"/>
      <c r="J67" s="69"/>
      <c r="K67" s="69"/>
      <c r="L67"/>
    </row>
    <row r="68" spans="1:12" ht="12.75">
      <c r="A68" s="84"/>
      <c r="B68" s="96"/>
      <c r="C68" s="84"/>
      <c r="D68" s="96"/>
      <c r="E68" s="84"/>
      <c r="F68" s="84"/>
      <c r="G68" s="84"/>
      <c r="H68" s="69"/>
      <c r="I68" s="69"/>
      <c r="J68" s="69"/>
      <c r="K68" s="69"/>
      <c r="L68"/>
    </row>
    <row r="69" spans="1:7" ht="12.75">
      <c r="A69" s="84"/>
      <c r="B69" s="84"/>
      <c r="C69" s="84"/>
      <c r="D69" s="96"/>
      <c r="E69" s="84"/>
      <c r="F69" s="84"/>
      <c r="G69" s="84"/>
    </row>
    <row r="75" ht="12.75">
      <c r="A75" s="32"/>
    </row>
  </sheetData>
  <sheetProtection/>
  <mergeCells count="3">
    <mergeCell ref="A1:D2"/>
    <mergeCell ref="A3:D3"/>
    <mergeCell ref="A4:D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43.140625" style="0" customWidth="1"/>
    <col min="2" max="2" width="9.140625" style="0" customWidth="1"/>
    <col min="3" max="3" width="19.00390625" style="0" customWidth="1"/>
    <col min="4" max="4" width="19.28125" style="0" customWidth="1"/>
    <col min="5" max="9" width="0" style="0" hidden="1" customWidth="1"/>
  </cols>
  <sheetData>
    <row r="1" spans="1:4" ht="12.75">
      <c r="A1" s="157" t="s">
        <v>126</v>
      </c>
      <c r="B1" s="157"/>
      <c r="C1" s="157"/>
      <c r="D1" s="157"/>
    </row>
    <row r="2" spans="1:4" ht="12.75">
      <c r="A2" s="157"/>
      <c r="B2" s="157"/>
      <c r="C2" s="157"/>
      <c r="D2" s="157"/>
    </row>
    <row r="3" spans="1:4" ht="12.75">
      <c r="A3" s="157" t="s">
        <v>90</v>
      </c>
      <c r="B3" s="157"/>
      <c r="C3" s="157"/>
      <c r="D3" s="157"/>
    </row>
    <row r="4" spans="1:4" ht="12.75">
      <c r="A4" s="158" t="s">
        <v>147</v>
      </c>
      <c r="B4" s="158"/>
      <c r="C4" s="158"/>
      <c r="D4" s="158"/>
    </row>
    <row r="6" ht="12.75">
      <c r="D6" s="149"/>
    </row>
    <row r="7" spans="1:4" ht="12.75">
      <c r="A7" s="9" t="s">
        <v>21</v>
      </c>
      <c r="B7" s="9" t="s">
        <v>65</v>
      </c>
      <c r="C7" s="9" t="s">
        <v>132</v>
      </c>
      <c r="D7" s="9" t="s">
        <v>132</v>
      </c>
    </row>
    <row r="8" spans="1:4" ht="12.75">
      <c r="A8" s="10"/>
      <c r="B8" s="10" t="s">
        <v>66</v>
      </c>
      <c r="C8" s="10" t="s">
        <v>131</v>
      </c>
      <c r="D8" s="10" t="s">
        <v>131</v>
      </c>
    </row>
    <row r="9" spans="1:4" ht="12.75">
      <c r="A9" s="10"/>
      <c r="B9" s="10"/>
      <c r="C9" s="10" t="s">
        <v>145</v>
      </c>
      <c r="D9" s="10" t="s">
        <v>146</v>
      </c>
    </row>
    <row r="10" spans="1:4" ht="12.75">
      <c r="A10" s="11"/>
      <c r="B10" s="11"/>
      <c r="C10" s="11" t="s">
        <v>1</v>
      </c>
      <c r="D10" s="11" t="s">
        <v>1</v>
      </c>
    </row>
    <row r="11" spans="1:5" ht="15" customHeight="1">
      <c r="A11" s="70" t="s">
        <v>109</v>
      </c>
      <c r="B11" s="135">
        <v>3</v>
      </c>
      <c r="C11" s="92">
        <v>2685</v>
      </c>
      <c r="D11" s="92">
        <v>2283</v>
      </c>
      <c r="E11" s="53"/>
    </row>
    <row r="12" spans="1:4" ht="15" customHeight="1">
      <c r="A12" s="5" t="s">
        <v>28</v>
      </c>
      <c r="B12" s="136">
        <v>22</v>
      </c>
      <c r="C12" s="37">
        <v>98</v>
      </c>
      <c r="D12" s="37">
        <v>109</v>
      </c>
    </row>
    <row r="13" spans="1:4" ht="15" customHeight="1">
      <c r="A13" s="17" t="s">
        <v>27</v>
      </c>
      <c r="B13" s="136"/>
      <c r="C13" s="38">
        <f>SUM(C11:C12)</f>
        <v>2783</v>
      </c>
      <c r="D13" s="38">
        <f>SUM(D11:D12)</f>
        <v>2392</v>
      </c>
    </row>
    <row r="14" spans="1:4" ht="15" customHeight="1">
      <c r="A14" s="4" t="s">
        <v>31</v>
      </c>
      <c r="B14" s="130" t="s">
        <v>138</v>
      </c>
      <c r="C14" s="71">
        <v>2214</v>
      </c>
      <c r="D14" s="71">
        <v>2303</v>
      </c>
    </row>
    <row r="15" spans="1:4" ht="15" customHeight="1">
      <c r="A15" s="1" t="s">
        <v>129</v>
      </c>
      <c r="B15" s="131"/>
      <c r="C15" s="29">
        <f>C11-C14+C12</f>
        <v>569</v>
      </c>
      <c r="D15" s="29">
        <f>D11-D14+D12</f>
        <v>89</v>
      </c>
    </row>
    <row r="16" spans="1:4" ht="15" customHeight="1">
      <c r="A16" s="20" t="s">
        <v>93</v>
      </c>
      <c r="B16" s="131">
        <v>6</v>
      </c>
      <c r="C16" s="21">
        <v>166</v>
      </c>
      <c r="D16" s="21">
        <v>188</v>
      </c>
    </row>
    <row r="17" spans="1:7" ht="15" customHeight="1">
      <c r="A17" s="93" t="s">
        <v>94</v>
      </c>
      <c r="B17" s="130" t="s">
        <v>139</v>
      </c>
      <c r="C17" s="125">
        <v>289</v>
      </c>
      <c r="D17" s="125">
        <v>304</v>
      </c>
      <c r="G17" s="53" t="s">
        <v>114</v>
      </c>
    </row>
    <row r="18" spans="1:8" ht="15" customHeight="1">
      <c r="A18" s="93" t="s">
        <v>118</v>
      </c>
      <c r="B18" s="137">
        <v>4</v>
      </c>
      <c r="C18" s="126">
        <v>49</v>
      </c>
      <c r="D18" s="126">
        <v>23</v>
      </c>
      <c r="E18" s="73" t="s">
        <v>112</v>
      </c>
      <c r="G18" s="77">
        <v>-212</v>
      </c>
      <c r="H18" s="77">
        <v>171</v>
      </c>
    </row>
    <row r="19" spans="1:8" ht="15" customHeight="1">
      <c r="A19" s="88" t="s">
        <v>133</v>
      </c>
      <c r="B19" s="132"/>
      <c r="C19" s="121">
        <f>C15+C18-C16-C17</f>
        <v>163</v>
      </c>
      <c r="D19" s="121">
        <f>D15+D18-D16-D17</f>
        <v>-380</v>
      </c>
      <c r="E19" s="75"/>
      <c r="F19" s="75"/>
      <c r="G19" s="78">
        <v>374</v>
      </c>
      <c r="H19" s="78">
        <v>690</v>
      </c>
    </row>
    <row r="20" spans="1:8" s="97" customFormat="1" ht="15" customHeight="1">
      <c r="A20" s="105" t="s">
        <v>120</v>
      </c>
      <c r="B20" s="153">
        <v>9</v>
      </c>
      <c r="C20" s="154"/>
      <c r="D20" s="154"/>
      <c r="E20" s="102" t="s">
        <v>113</v>
      </c>
      <c r="G20" s="155"/>
      <c r="H20" s="155"/>
    </row>
    <row r="21" spans="1:8" ht="15" customHeight="1">
      <c r="A21" s="2" t="s">
        <v>121</v>
      </c>
      <c r="B21" s="130">
        <v>10</v>
      </c>
      <c r="C21" s="21">
        <v>-30</v>
      </c>
      <c r="D21" s="21">
        <v>-33</v>
      </c>
      <c r="E21" s="53"/>
      <c r="G21" s="73"/>
      <c r="H21" s="73"/>
    </row>
    <row r="22" spans="1:8" s="97" customFormat="1" ht="15" customHeight="1">
      <c r="A22" s="88" t="s">
        <v>119</v>
      </c>
      <c r="B22" s="156"/>
      <c r="C22" s="121">
        <f>+C21+C20</f>
        <v>-30</v>
      </c>
      <c r="D22" s="121">
        <f>+D21+D20</f>
        <v>-33</v>
      </c>
      <c r="E22" s="102"/>
      <c r="G22" s="155"/>
      <c r="H22" s="155"/>
    </row>
    <row r="23" spans="1:8" ht="15" customHeight="1" hidden="1">
      <c r="A23" s="20" t="s">
        <v>32</v>
      </c>
      <c r="B23" s="131"/>
      <c r="C23" s="21"/>
      <c r="D23" s="21"/>
      <c r="G23" s="73"/>
      <c r="H23" s="73"/>
    </row>
    <row r="24" spans="1:8" ht="15" customHeight="1" hidden="1">
      <c r="A24" s="2" t="s">
        <v>33</v>
      </c>
      <c r="B24" s="131"/>
      <c r="C24" s="29"/>
      <c r="D24" s="29"/>
      <c r="G24" s="73"/>
      <c r="H24" s="73"/>
    </row>
    <row r="25" spans="1:8" ht="15" customHeight="1" hidden="1">
      <c r="A25" s="2" t="s">
        <v>34</v>
      </c>
      <c r="B25" s="131"/>
      <c r="C25" s="29"/>
      <c r="D25" s="29"/>
      <c r="G25" s="73"/>
      <c r="H25" s="73"/>
    </row>
    <row r="26" spans="1:8" ht="15" customHeight="1" hidden="1">
      <c r="A26" s="2" t="s">
        <v>134</v>
      </c>
      <c r="B26" s="131">
        <v>8</v>
      </c>
      <c r="C26" s="29"/>
      <c r="D26" s="29"/>
      <c r="G26" s="73"/>
      <c r="H26" s="73"/>
    </row>
    <row r="27" spans="1:8" ht="15" customHeight="1">
      <c r="A27" s="88" t="s">
        <v>135</v>
      </c>
      <c r="B27" s="131"/>
      <c r="C27" s="29">
        <f>+C19+C20+C21+C26</f>
        <v>133</v>
      </c>
      <c r="D27" s="29">
        <f>+D19+D20+D21+D26</f>
        <v>-413</v>
      </c>
      <c r="G27" s="73"/>
      <c r="H27" s="73"/>
    </row>
    <row r="28" spans="1:8" ht="15.75" customHeight="1">
      <c r="A28" s="90" t="s">
        <v>35</v>
      </c>
      <c r="B28" s="138" t="s">
        <v>140</v>
      </c>
      <c r="C28" s="39"/>
      <c r="D28" s="39"/>
      <c r="E28" s="76"/>
      <c r="G28" s="73"/>
      <c r="H28" s="73"/>
    </row>
    <row r="29" spans="1:8" ht="11.25" customHeight="1" hidden="1">
      <c r="A29" s="83"/>
      <c r="B29" s="133"/>
      <c r="C29" s="29">
        <f>C27-C28</f>
        <v>133</v>
      </c>
      <c r="D29" s="29">
        <f>D27-D28</f>
        <v>-413</v>
      </c>
      <c r="G29" s="73"/>
      <c r="H29" s="73"/>
    </row>
    <row r="30" spans="1:8" ht="13.5" customHeight="1" hidden="1">
      <c r="A30" s="17" t="s">
        <v>36</v>
      </c>
      <c r="B30" s="131"/>
      <c r="C30" s="29"/>
      <c r="D30" s="29"/>
      <c r="G30" s="73"/>
      <c r="H30" s="73"/>
    </row>
    <row r="31" spans="1:8" ht="15" customHeight="1">
      <c r="A31" s="17" t="s">
        <v>128</v>
      </c>
      <c r="B31" s="131"/>
      <c r="C31" s="29">
        <f>C29</f>
        <v>133</v>
      </c>
      <c r="D31" s="29">
        <f>D29</f>
        <v>-413</v>
      </c>
      <c r="G31" s="73"/>
      <c r="H31" s="73"/>
    </row>
    <row r="32" spans="1:4" ht="15" customHeight="1">
      <c r="A32" s="23"/>
      <c r="B32" s="134"/>
      <c r="C32" s="29"/>
      <c r="D32" s="29"/>
    </row>
    <row r="33" spans="1:4" ht="15" customHeight="1">
      <c r="A33" s="1" t="s">
        <v>37</v>
      </c>
      <c r="B33" s="131"/>
      <c r="C33" s="21"/>
      <c r="D33" s="21"/>
    </row>
    <row r="34" spans="1:4" ht="15" customHeight="1" hidden="1">
      <c r="A34" s="6" t="s">
        <v>122</v>
      </c>
      <c r="B34" s="134"/>
      <c r="C34" s="21"/>
      <c r="D34" s="21"/>
    </row>
    <row r="35" spans="1:4" ht="15" customHeight="1" hidden="1">
      <c r="A35" s="20" t="s">
        <v>38</v>
      </c>
      <c r="B35" s="131"/>
      <c r="C35" s="39"/>
      <c r="D35" s="39"/>
    </row>
    <row r="36" spans="1:4" ht="15" customHeight="1" hidden="1">
      <c r="A36" s="6" t="s">
        <v>40</v>
      </c>
      <c r="B36" s="134"/>
      <c r="C36" s="21"/>
      <c r="D36" s="21"/>
    </row>
    <row r="37" spans="1:4" ht="15" customHeight="1" hidden="1">
      <c r="A37" s="20" t="s">
        <v>39</v>
      </c>
      <c r="B37" s="131"/>
      <c r="C37" s="39"/>
      <c r="D37" s="39"/>
    </row>
    <row r="38" spans="1:4" ht="15" customHeight="1" hidden="1">
      <c r="A38" s="20" t="s">
        <v>41</v>
      </c>
      <c r="B38" s="134"/>
      <c r="C38" s="21"/>
      <c r="D38" s="21"/>
    </row>
    <row r="39" spans="1:6" ht="15" customHeight="1" hidden="1">
      <c r="A39" s="81" t="s">
        <v>122</v>
      </c>
      <c r="B39" s="139"/>
      <c r="C39" s="82"/>
      <c r="D39" s="82"/>
      <c r="E39" s="80"/>
      <c r="F39" s="53" t="s">
        <v>110</v>
      </c>
    </row>
    <row r="40" spans="1:6" ht="31.5" customHeight="1" hidden="1">
      <c r="A40" s="94" t="s">
        <v>123</v>
      </c>
      <c r="B40" s="16"/>
      <c r="C40" s="21"/>
      <c r="D40" s="21"/>
      <c r="F40" s="53" t="s">
        <v>111</v>
      </c>
    </row>
    <row r="41" spans="1:4" ht="15" customHeight="1" hidden="1">
      <c r="A41" s="20"/>
      <c r="B41" s="22"/>
      <c r="C41" s="39"/>
      <c r="D41" s="39"/>
    </row>
    <row r="42" spans="1:4" ht="15" customHeight="1" hidden="1">
      <c r="A42" s="2"/>
      <c r="B42" s="2"/>
      <c r="C42" s="40"/>
      <c r="D42" s="40"/>
    </row>
    <row r="43" spans="1:4" ht="15" customHeight="1" hidden="1">
      <c r="A43" s="2"/>
      <c r="B43" s="2"/>
      <c r="C43" s="40"/>
      <c r="D43" s="40"/>
    </row>
    <row r="44" spans="1:4" ht="15" customHeight="1" hidden="1">
      <c r="A44" s="2"/>
      <c r="B44" s="2"/>
      <c r="C44" s="40"/>
      <c r="D44" s="40"/>
    </row>
    <row r="45" spans="1:4" ht="15" customHeight="1" hidden="1">
      <c r="A45" s="2"/>
      <c r="B45" s="2"/>
      <c r="C45" s="40"/>
      <c r="D45" s="40"/>
    </row>
    <row r="46" spans="1:4" ht="15" customHeight="1" hidden="1">
      <c r="A46" s="93"/>
      <c r="B46" s="47">
        <v>19</v>
      </c>
      <c r="C46" s="49"/>
      <c r="D46" s="49"/>
    </row>
    <row r="47" spans="1:4" ht="15" customHeight="1" hidden="1">
      <c r="A47" s="93"/>
      <c r="B47" s="17"/>
      <c r="C47" s="30"/>
      <c r="D47" s="30"/>
    </row>
    <row r="48" spans="1:5" ht="15" customHeight="1" hidden="1">
      <c r="A48" s="79"/>
      <c r="B48" s="17"/>
      <c r="C48" s="74"/>
      <c r="D48" s="74"/>
      <c r="E48" s="72"/>
    </row>
    <row r="49" spans="1:4" ht="15" customHeight="1" hidden="1">
      <c r="A49" s="79"/>
      <c r="B49" s="17"/>
      <c r="C49" s="30"/>
      <c r="D49" s="30"/>
    </row>
    <row r="50" spans="1:4" ht="15" customHeight="1">
      <c r="A50" s="17" t="s">
        <v>115</v>
      </c>
      <c r="B50" s="17"/>
      <c r="C50" s="41">
        <f>+C31</f>
        <v>133</v>
      </c>
      <c r="D50" s="41">
        <f>+D31</f>
        <v>-413</v>
      </c>
    </row>
    <row r="51" spans="1:4" ht="15" customHeight="1">
      <c r="A51" s="27" t="s">
        <v>67</v>
      </c>
      <c r="B51" s="17"/>
      <c r="C51" s="127"/>
      <c r="D51" s="127"/>
    </row>
    <row r="52" spans="1:4" ht="12.75" hidden="1">
      <c r="A52" s="26"/>
      <c r="B52" s="26"/>
      <c r="C52" s="42"/>
      <c r="D52" s="42"/>
    </row>
    <row r="53" spans="1:4" ht="12.75" hidden="1">
      <c r="A53" s="26" t="s">
        <v>42</v>
      </c>
      <c r="B53" s="26"/>
      <c r="C53" s="42"/>
      <c r="D53" s="42"/>
    </row>
    <row r="54" spans="1:4" ht="9.75" customHeight="1" hidden="1">
      <c r="A54" s="26"/>
      <c r="B54" s="26"/>
      <c r="C54" s="42"/>
      <c r="D54" s="42"/>
    </row>
    <row r="55" spans="1:4" s="53" customFormat="1" ht="12.75" hidden="1">
      <c r="A55" s="20" t="s">
        <v>125</v>
      </c>
      <c r="B55" s="28"/>
      <c r="C55" s="46">
        <v>118</v>
      </c>
      <c r="D55" s="46">
        <v>515</v>
      </c>
    </row>
    <row r="56" spans="1:4" s="53" customFormat="1" ht="12.75" hidden="1">
      <c r="A56" s="20" t="s">
        <v>43</v>
      </c>
      <c r="B56" s="20"/>
      <c r="C56" s="61">
        <v>117</v>
      </c>
      <c r="D56" s="45">
        <v>510</v>
      </c>
    </row>
    <row r="57" spans="1:4" s="53" customFormat="1" ht="12.75" hidden="1">
      <c r="A57" s="20" t="s">
        <v>44</v>
      </c>
      <c r="B57" s="20"/>
      <c r="C57" s="62">
        <v>1</v>
      </c>
      <c r="D57" s="44">
        <v>5</v>
      </c>
    </row>
    <row r="58" spans="1:4" s="53" customFormat="1" ht="12.75" hidden="1">
      <c r="A58" s="17" t="s">
        <v>45</v>
      </c>
      <c r="B58" s="17"/>
      <c r="C58" s="63">
        <f>C56+C57</f>
        <v>118</v>
      </c>
      <c r="D58" s="30">
        <f>D56+D57</f>
        <v>515</v>
      </c>
    </row>
    <row r="59" spans="1:4" s="53" customFormat="1" ht="12.75" hidden="1">
      <c r="A59" s="17"/>
      <c r="B59" s="17"/>
      <c r="C59" s="63"/>
      <c r="D59" s="30"/>
    </row>
    <row r="60" spans="1:4" s="53" customFormat="1" ht="12.75" hidden="1">
      <c r="A60" s="20" t="s">
        <v>46</v>
      </c>
      <c r="B60" s="20"/>
      <c r="C60" s="62"/>
      <c r="D60" s="44"/>
    </row>
    <row r="61" spans="1:4" s="53" customFormat="1" ht="12.75" hidden="1">
      <c r="A61" s="20" t="s">
        <v>43</v>
      </c>
      <c r="B61" s="20"/>
      <c r="C61" s="64">
        <v>117</v>
      </c>
      <c r="D61" s="43">
        <v>510</v>
      </c>
    </row>
    <row r="62" spans="1:4" s="53" customFormat="1" ht="12.75" hidden="1">
      <c r="A62" s="20" t="s">
        <v>44</v>
      </c>
      <c r="B62" s="20"/>
      <c r="C62" s="64">
        <v>1</v>
      </c>
      <c r="D62" s="43">
        <v>5</v>
      </c>
    </row>
    <row r="63" spans="1:4" s="53" customFormat="1" ht="12.75" hidden="1">
      <c r="A63" s="17" t="s">
        <v>47</v>
      </c>
      <c r="B63" s="17"/>
      <c r="C63" s="65">
        <f>C61+C62</f>
        <v>118</v>
      </c>
      <c r="D63" s="41">
        <f>D61+D62</f>
        <v>515</v>
      </c>
    </row>
    <row r="64" spans="1:4" s="53" customFormat="1" ht="12.75">
      <c r="A64" s="26"/>
      <c r="B64" s="26"/>
      <c r="C64" s="66"/>
      <c r="D64" s="67"/>
    </row>
    <row r="65" spans="1:7" s="51" customFormat="1" ht="12.75">
      <c r="A65" s="148" t="s">
        <v>137</v>
      </c>
      <c r="B65" s="52"/>
      <c r="C65" s="52"/>
      <c r="D65" s="52"/>
      <c r="E65" s="52"/>
      <c r="F65" s="52"/>
      <c r="G65" s="50"/>
    </row>
    <row r="66" spans="1:7" s="51" customFormat="1" ht="12.75">
      <c r="A66" s="50"/>
      <c r="B66" s="50"/>
      <c r="C66" s="50"/>
      <c r="D66" s="50"/>
      <c r="E66" s="50"/>
      <c r="F66" s="50"/>
      <c r="G66" s="50"/>
    </row>
    <row r="67" spans="1:7" s="51" customFormat="1" ht="12.75">
      <c r="A67" s="50"/>
      <c r="B67" s="50"/>
      <c r="C67" s="50"/>
      <c r="D67" s="50"/>
      <c r="E67" s="50"/>
      <c r="F67" s="50"/>
      <c r="G67" s="50"/>
    </row>
    <row r="68" spans="1:7" s="51" customFormat="1" ht="12.75">
      <c r="A68" s="52"/>
      <c r="B68" s="52"/>
      <c r="C68" s="52"/>
      <c r="D68" s="52"/>
      <c r="E68" s="52"/>
      <c r="F68" s="52"/>
      <c r="G68" s="52"/>
    </row>
    <row r="69" spans="1:11" s="51" customFormat="1" ht="12.75">
      <c r="A69" s="52"/>
      <c r="B69" s="52"/>
      <c r="C69" s="52"/>
      <c r="D69" s="50"/>
      <c r="E69" s="150"/>
      <c r="F69" s="150"/>
      <c r="G69" s="150"/>
      <c r="H69" s="52"/>
      <c r="I69" s="52"/>
      <c r="J69" s="52"/>
      <c r="K69" s="52"/>
    </row>
    <row r="70" spans="1:11" s="51" customFormat="1" ht="12.75">
      <c r="A70" s="24"/>
      <c r="B70" s="24"/>
      <c r="C70" s="24"/>
      <c r="D70" s="24"/>
      <c r="E70" s="24"/>
      <c r="F70" s="24"/>
      <c r="G70" s="24"/>
      <c r="H70" s="128"/>
      <c r="I70" s="128"/>
      <c r="J70" s="128"/>
      <c r="K70" s="128"/>
    </row>
    <row r="71" spans="1:10" s="51" customFormat="1" ht="12.75">
      <c r="A71" s="124" t="s">
        <v>116</v>
      </c>
      <c r="B71" s="124"/>
      <c r="C71" s="85" t="s">
        <v>76</v>
      </c>
      <c r="D71" s="84"/>
      <c r="E71" s="84"/>
      <c r="F71" s="84"/>
      <c r="G71" s="129"/>
      <c r="H71" s="129"/>
      <c r="I71" s="129"/>
      <c r="J71" s="129"/>
    </row>
    <row r="72" spans="1:10" s="51" customFormat="1" ht="12.75">
      <c r="A72" s="95" t="s">
        <v>141</v>
      </c>
      <c r="B72" s="84"/>
      <c r="C72" s="95" t="s">
        <v>142</v>
      </c>
      <c r="D72" s="84"/>
      <c r="E72" s="84"/>
      <c r="F72" s="84"/>
      <c r="G72" s="129"/>
      <c r="H72" s="129"/>
      <c r="I72" s="129"/>
      <c r="J72" s="129"/>
    </row>
    <row r="73" spans="1:11" ht="12.75">
      <c r="A73" s="84"/>
      <c r="B73" s="84"/>
      <c r="C73" s="84"/>
      <c r="D73" s="84"/>
      <c r="E73" s="84"/>
      <c r="F73" s="84"/>
      <c r="G73" s="84"/>
      <c r="H73" s="69"/>
      <c r="I73" s="69"/>
      <c r="J73" s="69"/>
      <c r="K73" s="69"/>
    </row>
    <row r="74" spans="1:11" ht="12.75">
      <c r="A74" s="84"/>
      <c r="B74" s="84"/>
      <c r="C74" s="84"/>
      <c r="D74" s="84"/>
      <c r="E74" s="84"/>
      <c r="F74" s="84"/>
      <c r="G74" s="84"/>
      <c r="H74" s="69"/>
      <c r="I74" s="69"/>
      <c r="J74" s="69"/>
      <c r="K74" s="69"/>
    </row>
    <row r="75" spans="1:11" ht="12.75">
      <c r="A75" s="69"/>
      <c r="B75" s="96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</sheetData>
  <sheetProtection/>
  <mergeCells count="3">
    <mergeCell ref="A3:D3"/>
    <mergeCell ref="A1:D2"/>
    <mergeCell ref="A4:D4"/>
  </mergeCells>
  <printOptions horizontalCentered="1" verticalCentered="1"/>
  <pageMargins left="0.7480314960629921" right="0.15748031496062992" top="0.1968503937007874" bottom="0.1968503937007874" header="0.5118110236220472" footer="0.5118110236220472"/>
  <pageSetup horizontalDpi="240" verticalDpi="240" orientation="portrait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97" customWidth="1"/>
  </cols>
  <sheetData>
    <row r="1" spans="1:3" ht="12.75">
      <c r="A1" s="159" t="s">
        <v>86</v>
      </c>
      <c r="B1" s="159"/>
      <c r="C1" s="159"/>
    </row>
    <row r="2" spans="1:5" ht="12.75">
      <c r="A2" s="159" t="s">
        <v>70</v>
      </c>
      <c r="B2" s="159"/>
      <c r="C2" s="159"/>
      <c r="D2" s="19"/>
      <c r="E2" s="19"/>
    </row>
    <row r="3" spans="1:8" ht="12.75">
      <c r="A3" s="158" t="s">
        <v>147</v>
      </c>
      <c r="B3" s="158"/>
      <c r="C3" s="158"/>
      <c r="D3" s="158"/>
      <c r="E3" s="98"/>
      <c r="F3" s="98"/>
      <c r="G3" s="98"/>
      <c r="H3" s="98"/>
    </row>
    <row r="6" spans="1:3" ht="12.75">
      <c r="A6" s="160" t="s">
        <v>0</v>
      </c>
      <c r="B6" s="9" t="s">
        <v>132</v>
      </c>
      <c r="C6" s="9" t="s">
        <v>132</v>
      </c>
    </row>
    <row r="7" spans="1:3" ht="12.75">
      <c r="A7" s="161"/>
      <c r="B7" s="10" t="s">
        <v>131</v>
      </c>
      <c r="C7" s="10" t="s">
        <v>131</v>
      </c>
    </row>
    <row r="8" spans="1:3" ht="12.75">
      <c r="A8" s="161"/>
      <c r="B8" s="10" t="s">
        <v>145</v>
      </c>
      <c r="C8" s="10" t="s">
        <v>146</v>
      </c>
    </row>
    <row r="9" spans="1:3" ht="31.5" customHeight="1">
      <c r="A9" s="162"/>
      <c r="B9" s="11" t="s">
        <v>1</v>
      </c>
      <c r="C9" s="11" t="s">
        <v>1</v>
      </c>
    </row>
    <row r="10" spans="1:3" ht="7.5" customHeight="1">
      <c r="A10" s="68"/>
      <c r="B10" s="11"/>
      <c r="C10" s="145"/>
    </row>
    <row r="11" spans="1:3" ht="18" customHeight="1">
      <c r="A11" s="7" t="s">
        <v>3</v>
      </c>
      <c r="B11" s="3"/>
      <c r="C11" s="146"/>
    </row>
    <row r="12" spans="1:3" ht="22.5" customHeight="1">
      <c r="A12" s="2" t="s">
        <v>4</v>
      </c>
      <c r="B12" s="12">
        <f>2967-B26</f>
        <v>2949</v>
      </c>
      <c r="C12" s="12">
        <v>2578</v>
      </c>
    </row>
    <row r="13" spans="1:3" ht="27" customHeight="1">
      <c r="A13" s="20" t="s">
        <v>102</v>
      </c>
      <c r="B13" s="12">
        <v>-25</v>
      </c>
      <c r="C13" s="12">
        <v>-11</v>
      </c>
    </row>
    <row r="14" spans="1:3" ht="23.25" customHeight="1">
      <c r="A14" s="2" t="s">
        <v>5</v>
      </c>
      <c r="B14" s="12">
        <v>-2351</v>
      </c>
      <c r="C14" s="12">
        <v>-2330</v>
      </c>
    </row>
    <row r="15" spans="1:3" ht="18.75" customHeight="1">
      <c r="A15" s="20" t="s">
        <v>99</v>
      </c>
      <c r="B15" s="12">
        <v>-543</v>
      </c>
      <c r="C15" s="12">
        <v>-543</v>
      </c>
    </row>
    <row r="16" spans="1:3" ht="15" customHeight="1">
      <c r="A16" s="20" t="s">
        <v>100</v>
      </c>
      <c r="B16" s="12"/>
      <c r="C16" s="12"/>
    </row>
    <row r="17" spans="1:3" ht="19.5" customHeight="1">
      <c r="A17" s="20" t="s">
        <v>101</v>
      </c>
      <c r="B17" s="60">
        <v>-8</v>
      </c>
      <c r="C17" s="60">
        <v>-74</v>
      </c>
    </row>
    <row r="18" spans="1:3" ht="19.5" customHeight="1">
      <c r="A18" s="2" t="s">
        <v>24</v>
      </c>
      <c r="B18" s="12"/>
      <c r="C18" s="12">
        <v>-13</v>
      </c>
    </row>
    <row r="19" spans="1:3" ht="18" customHeight="1">
      <c r="A19" s="2" t="s">
        <v>73</v>
      </c>
      <c r="B19" s="12">
        <v>86</v>
      </c>
      <c r="C19" s="12">
        <v>143</v>
      </c>
    </row>
    <row r="20" spans="1:3" ht="19.5" customHeight="1">
      <c r="A20" s="20" t="s">
        <v>103</v>
      </c>
      <c r="B20" s="12">
        <f>-39-2</f>
        <v>-41</v>
      </c>
      <c r="C20" s="12">
        <v>-29</v>
      </c>
    </row>
    <row r="21" spans="1:3" ht="19.5" customHeight="1">
      <c r="A21" s="2" t="s">
        <v>136</v>
      </c>
      <c r="B21" s="12"/>
      <c r="C21" s="12">
        <v>300</v>
      </c>
    </row>
    <row r="22" spans="1:3" ht="19.5" customHeight="1">
      <c r="A22" s="20" t="s">
        <v>83</v>
      </c>
      <c r="B22" s="12"/>
      <c r="C22" s="12"/>
    </row>
    <row r="23" spans="1:3" ht="15" customHeight="1">
      <c r="A23" s="1" t="s">
        <v>6</v>
      </c>
      <c r="B23" s="18">
        <f>SUM(B12:B22)</f>
        <v>67</v>
      </c>
      <c r="C23" s="18">
        <f>SUM(C12:C22)</f>
        <v>21</v>
      </c>
    </row>
    <row r="24" spans="1:3" ht="10.5" customHeight="1">
      <c r="A24" s="2"/>
      <c r="B24" s="12"/>
      <c r="C24" s="12"/>
    </row>
    <row r="25" spans="1:3" ht="15" customHeight="1">
      <c r="A25" s="7" t="s">
        <v>7</v>
      </c>
      <c r="B25" s="56"/>
      <c r="C25" s="56"/>
    </row>
    <row r="26" spans="1:3" ht="15" customHeight="1">
      <c r="A26" s="54" t="s">
        <v>81</v>
      </c>
      <c r="B26" s="56">
        <v>18</v>
      </c>
      <c r="C26" s="56"/>
    </row>
    <row r="27" spans="1:3" ht="15" customHeight="1">
      <c r="A27" s="54" t="s">
        <v>82</v>
      </c>
      <c r="B27" s="56"/>
      <c r="C27" s="56"/>
    </row>
    <row r="28" spans="1:3" ht="15" customHeight="1">
      <c r="A28" s="54" t="s">
        <v>80</v>
      </c>
      <c r="B28" s="56"/>
      <c r="C28" s="56"/>
    </row>
    <row r="29" spans="1:3" ht="21" customHeight="1">
      <c r="A29" s="1" t="s">
        <v>8</v>
      </c>
      <c r="B29" s="57">
        <f>SUM(B26:B28)</f>
        <v>18</v>
      </c>
      <c r="C29" s="57">
        <f>SUM(C26:C28)</f>
        <v>0</v>
      </c>
    </row>
    <row r="30" spans="1:3" ht="12.75">
      <c r="A30" s="8"/>
      <c r="B30" s="6"/>
      <c r="C30" s="6"/>
    </row>
    <row r="31" spans="1:3" ht="15" customHeight="1">
      <c r="A31" s="7" t="s">
        <v>9</v>
      </c>
      <c r="B31" s="3"/>
      <c r="C31" s="3"/>
    </row>
    <row r="32" spans="1:3" ht="15" customHeight="1">
      <c r="A32" s="20" t="s">
        <v>104</v>
      </c>
      <c r="B32" s="12">
        <v>-20</v>
      </c>
      <c r="C32" s="12">
        <v>-19</v>
      </c>
    </row>
    <row r="33" spans="1:3" ht="12.75">
      <c r="A33" s="20" t="s">
        <v>83</v>
      </c>
      <c r="B33" s="12">
        <v>-59</v>
      </c>
      <c r="C33" s="12">
        <v>-15</v>
      </c>
    </row>
    <row r="34" spans="1:3" ht="14.25" customHeight="1">
      <c r="A34" s="20" t="s">
        <v>130</v>
      </c>
      <c r="B34" s="12"/>
      <c r="C34" s="12"/>
    </row>
    <row r="35" spans="1:3" ht="15" customHeight="1" hidden="1">
      <c r="A35" s="2" t="s">
        <v>24</v>
      </c>
      <c r="B35" s="12"/>
      <c r="C35" s="12"/>
    </row>
    <row r="36" spans="1:3" ht="15" customHeight="1">
      <c r="A36" s="20" t="s">
        <v>77</v>
      </c>
      <c r="B36" s="55"/>
      <c r="C36" s="55"/>
    </row>
    <row r="37" spans="1:3" ht="15" customHeight="1">
      <c r="A37" s="1" t="s">
        <v>10</v>
      </c>
      <c r="B37" s="18">
        <f>SUM(B32:B36)</f>
        <v>-79</v>
      </c>
      <c r="C37" s="18">
        <f>SUM(C32:C36)</f>
        <v>-34</v>
      </c>
    </row>
    <row r="38" spans="1:3" ht="15" customHeight="1">
      <c r="A38" s="2"/>
      <c r="B38" s="12"/>
      <c r="C38" s="12"/>
    </row>
    <row r="39" spans="1:3" ht="15" customHeight="1">
      <c r="A39" s="7" t="s">
        <v>11</v>
      </c>
      <c r="B39" s="14">
        <f>B23+B29+B37</f>
        <v>6</v>
      </c>
      <c r="C39" s="14">
        <f>C23+C29+C37</f>
        <v>-13</v>
      </c>
    </row>
    <row r="40" spans="1:3" ht="15" customHeight="1">
      <c r="A40" s="1"/>
      <c r="B40" s="12"/>
      <c r="C40" s="12"/>
    </row>
    <row r="41" spans="1:3" ht="12.75">
      <c r="A41" s="4" t="s">
        <v>2</v>
      </c>
      <c r="B41" s="2">
        <v>6</v>
      </c>
      <c r="C41" s="2">
        <v>27</v>
      </c>
    </row>
    <row r="42" spans="1:3" ht="12.75">
      <c r="A42" s="7"/>
      <c r="B42" s="14"/>
      <c r="C42" s="14"/>
    </row>
    <row r="43" spans="1:3" ht="12.75">
      <c r="A43" s="7" t="s">
        <v>12</v>
      </c>
      <c r="B43" s="14">
        <f>B39+B41</f>
        <v>12</v>
      </c>
      <c r="C43" s="14">
        <f>C39+C41</f>
        <v>14</v>
      </c>
    </row>
    <row r="44" spans="1:3" ht="12.75">
      <c r="A44" s="7"/>
      <c r="B44" s="14"/>
      <c r="C44" s="147"/>
    </row>
    <row r="45" ht="12" customHeight="1">
      <c r="B45" s="13"/>
    </row>
    <row r="46" spans="1:6" s="51" customFormat="1" ht="12.75">
      <c r="A46" s="148" t="s">
        <v>137</v>
      </c>
      <c r="B46" s="50"/>
      <c r="C46" s="50"/>
      <c r="D46" s="50"/>
      <c r="E46" s="50"/>
      <c r="F46" s="50"/>
    </row>
    <row r="47" spans="1:7" s="51" customFormat="1" ht="12.75">
      <c r="A47" s="50"/>
      <c r="B47" s="50"/>
      <c r="C47" s="50"/>
      <c r="D47" s="50"/>
      <c r="E47" s="50"/>
      <c r="F47" s="50"/>
      <c r="G47" s="122"/>
    </row>
    <row r="48" spans="1:7" s="51" customFormat="1" ht="12.75">
      <c r="A48" s="50"/>
      <c r="B48" s="50"/>
      <c r="C48" s="50"/>
      <c r="D48" s="50"/>
      <c r="E48" s="50"/>
      <c r="F48" s="50"/>
      <c r="G48" s="122"/>
    </row>
    <row r="49" spans="1:7" s="51" customFormat="1" ht="12.75">
      <c r="A49" s="102"/>
      <c r="B49" s="102"/>
      <c r="C49" s="102"/>
      <c r="D49" s="102"/>
      <c r="E49" s="102"/>
      <c r="F49" s="102"/>
      <c r="G49" s="102"/>
    </row>
    <row r="50" spans="1:8" s="51" customFormat="1" ht="12.75">
      <c r="A50" s="124" t="s">
        <v>116</v>
      </c>
      <c r="B50" s="85" t="s">
        <v>76</v>
      </c>
      <c r="C50" s="84"/>
      <c r="D50" s="84"/>
      <c r="E50" s="84"/>
      <c r="H50" s="129"/>
    </row>
    <row r="51" spans="1:8" ht="12.75">
      <c r="A51" s="95" t="s">
        <v>141</v>
      </c>
      <c r="B51" s="95" t="s">
        <v>142</v>
      </c>
      <c r="C51" s="84"/>
      <c r="D51" s="84"/>
      <c r="E51" s="84"/>
      <c r="H51" s="129"/>
    </row>
    <row r="52" spans="1:8" ht="12.75">
      <c r="A52" s="84"/>
      <c r="B52" s="84"/>
      <c r="C52" s="84"/>
      <c r="D52" s="84"/>
      <c r="E52" s="84"/>
      <c r="F52" s="84"/>
      <c r="G52" s="84"/>
      <c r="H52" s="69"/>
    </row>
    <row r="53" spans="1:7" ht="12.75">
      <c r="A53" s="97"/>
      <c r="B53" s="96"/>
      <c r="D53" s="84"/>
      <c r="E53" s="84"/>
      <c r="F53" s="84"/>
      <c r="G53" s="97"/>
    </row>
    <row r="54" spans="1:7" ht="12.75">
      <c r="A54" s="97"/>
      <c r="B54" s="96"/>
      <c r="D54" s="84"/>
      <c r="E54" s="84"/>
      <c r="F54" s="84"/>
      <c r="G54" s="97"/>
    </row>
    <row r="55" spans="1:6" ht="12.75">
      <c r="A55" s="97"/>
      <c r="B55" s="97"/>
      <c r="C55" s="84"/>
      <c r="D55" s="84"/>
      <c r="E55" s="84"/>
      <c r="F55" s="84"/>
    </row>
    <row r="56" spans="2:6" ht="12.75">
      <c r="B56" s="97"/>
      <c r="C56" s="84"/>
      <c r="D56" s="84"/>
      <c r="E56" s="97"/>
      <c r="F56" s="97"/>
    </row>
    <row r="57" spans="2:6" ht="12.75">
      <c r="B57" s="97"/>
      <c r="D57" s="97"/>
      <c r="E57" s="97"/>
      <c r="F57" s="97"/>
    </row>
  </sheetData>
  <sheetProtection/>
  <mergeCells count="4">
    <mergeCell ref="A1:C1"/>
    <mergeCell ref="A2:C2"/>
    <mergeCell ref="A6:A9"/>
    <mergeCell ref="A3:D3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G21" sqref="G21"/>
    </sheetView>
  </sheetViews>
  <sheetFormatPr defaultColWidth="9.140625" defaultRowHeight="12.75"/>
  <cols>
    <col min="1" max="1" width="37.28125" style="97" customWidth="1"/>
    <col min="2" max="3" width="15.7109375" style="97" customWidth="1"/>
    <col min="4" max="5" width="15.7109375" style="97" hidden="1" customWidth="1"/>
    <col min="6" max="6" width="15.7109375" style="97" customWidth="1"/>
    <col min="7" max="7" width="17.7109375" style="97" customWidth="1"/>
    <col min="8" max="8" width="15.7109375" style="97" customWidth="1"/>
    <col min="9" max="16384" width="9.140625" style="97" customWidth="1"/>
  </cols>
  <sheetData>
    <row r="1" spans="1:8" ht="12.75">
      <c r="A1" s="158" t="s">
        <v>88</v>
      </c>
      <c r="B1" s="158"/>
      <c r="C1" s="158"/>
      <c r="D1" s="158"/>
      <c r="E1" s="158"/>
      <c r="F1" s="158"/>
      <c r="G1" s="158"/>
      <c r="H1" s="158"/>
    </row>
    <row r="2" spans="1:8" ht="12.75">
      <c r="A2" s="158" t="s">
        <v>70</v>
      </c>
      <c r="B2" s="158"/>
      <c r="C2" s="158"/>
      <c r="D2" s="158"/>
      <c r="E2" s="158"/>
      <c r="F2" s="158"/>
      <c r="G2" s="158"/>
      <c r="H2" s="158"/>
    </row>
    <row r="3" spans="1:8" ht="12.75">
      <c r="A3" s="158" t="s">
        <v>147</v>
      </c>
      <c r="B3" s="158"/>
      <c r="C3" s="158"/>
      <c r="D3" s="158"/>
      <c r="E3" s="158"/>
      <c r="F3" s="158"/>
      <c r="G3" s="158"/>
      <c r="H3" s="158"/>
    </row>
    <row r="4" spans="2:8" ht="12.75">
      <c r="B4" s="99"/>
      <c r="C4" s="99"/>
      <c r="H4" s="99" t="s">
        <v>22</v>
      </c>
    </row>
    <row r="5" spans="2:8" ht="12.75">
      <c r="B5" s="99"/>
      <c r="C5" s="99"/>
      <c r="H5" s="99"/>
    </row>
    <row r="7" spans="1:10" ht="16.5" customHeight="1">
      <c r="A7" s="165" t="s">
        <v>23</v>
      </c>
      <c r="B7" s="165" t="s">
        <v>61</v>
      </c>
      <c r="C7" s="165" t="s">
        <v>95</v>
      </c>
      <c r="D7" s="100" t="s">
        <v>68</v>
      </c>
      <c r="E7" s="100" t="s">
        <v>69</v>
      </c>
      <c r="F7" s="165" t="s">
        <v>96</v>
      </c>
      <c r="G7" s="163" t="s">
        <v>97</v>
      </c>
      <c r="H7" s="167" t="s">
        <v>98</v>
      </c>
      <c r="J7" s="101"/>
    </row>
    <row r="8" spans="1:10" ht="27.75" customHeight="1">
      <c r="A8" s="166"/>
      <c r="B8" s="166"/>
      <c r="C8" s="166"/>
      <c r="D8" s="100"/>
      <c r="E8" s="100"/>
      <c r="F8" s="166"/>
      <c r="G8" s="163"/>
      <c r="H8" s="168"/>
      <c r="J8" s="102"/>
    </row>
    <row r="9" spans="1:8" ht="12.75">
      <c r="A9" s="88" t="s">
        <v>149</v>
      </c>
      <c r="B9" s="103">
        <v>3500</v>
      </c>
      <c r="C9" s="103">
        <v>329</v>
      </c>
      <c r="D9" s="103"/>
      <c r="E9" s="103"/>
      <c r="F9" s="103">
        <v>1258</v>
      </c>
      <c r="G9" s="104">
        <v>-104</v>
      </c>
      <c r="H9" s="103">
        <f aca="true" t="shared" si="0" ref="H9:H17">SUM(B9:G9)</f>
        <v>4983</v>
      </c>
    </row>
    <row r="10" spans="1:8" ht="12.75">
      <c r="A10" s="105" t="s">
        <v>48</v>
      </c>
      <c r="B10" s="106"/>
      <c r="C10" s="106"/>
      <c r="D10" s="106"/>
      <c r="E10" s="106"/>
      <c r="F10" s="106"/>
      <c r="G10" s="107"/>
      <c r="H10" s="103">
        <f t="shared" si="0"/>
        <v>0</v>
      </c>
    </row>
    <row r="11" spans="1:8" ht="12.75">
      <c r="A11" s="105" t="s">
        <v>49</v>
      </c>
      <c r="B11" s="106"/>
      <c r="C11" s="106"/>
      <c r="D11" s="106"/>
      <c r="E11" s="106"/>
      <c r="F11" s="106"/>
      <c r="G11" s="108"/>
      <c r="H11" s="103">
        <f t="shared" si="0"/>
        <v>0</v>
      </c>
    </row>
    <row r="12" spans="1:8" ht="12.75">
      <c r="A12" s="88" t="s">
        <v>50</v>
      </c>
      <c r="B12" s="106"/>
      <c r="C12" s="106"/>
      <c r="D12" s="106"/>
      <c r="E12" s="106"/>
      <c r="F12" s="106"/>
      <c r="G12" s="107"/>
      <c r="H12" s="103">
        <f t="shared" si="0"/>
        <v>0</v>
      </c>
    </row>
    <row r="13" spans="1:8" ht="12.75">
      <c r="A13" s="88" t="s">
        <v>150</v>
      </c>
      <c r="B13" s="106"/>
      <c r="C13" s="103"/>
      <c r="D13" s="106"/>
      <c r="E13" s="106"/>
      <c r="F13" s="104"/>
      <c r="G13" s="104"/>
      <c r="H13" s="103">
        <f>SUM(B13:G13)</f>
        <v>0</v>
      </c>
    </row>
    <row r="14" spans="1:8" ht="12.75">
      <c r="A14" s="105" t="s">
        <v>84</v>
      </c>
      <c r="B14" s="106"/>
      <c r="C14" s="106"/>
      <c r="D14" s="106"/>
      <c r="E14" s="106"/>
      <c r="F14" s="106"/>
      <c r="G14" s="107"/>
      <c r="H14" s="103">
        <f t="shared" si="0"/>
        <v>0</v>
      </c>
    </row>
    <row r="15" spans="1:8" ht="12.75">
      <c r="A15" s="90" t="s">
        <v>79</v>
      </c>
      <c r="B15" s="103"/>
      <c r="C15" s="103"/>
      <c r="D15" s="103"/>
      <c r="E15" s="103"/>
      <c r="F15" s="103"/>
      <c r="G15" s="109">
        <v>-12</v>
      </c>
      <c r="H15" s="103">
        <f t="shared" si="0"/>
        <v>-12</v>
      </c>
    </row>
    <row r="16" spans="1:8" ht="12.75">
      <c r="A16" s="105" t="s">
        <v>87</v>
      </c>
      <c r="B16" s="103"/>
      <c r="C16" s="103"/>
      <c r="D16" s="103"/>
      <c r="E16" s="103"/>
      <c r="F16" s="103"/>
      <c r="G16" s="109">
        <v>-852</v>
      </c>
      <c r="H16" s="109">
        <f t="shared" si="0"/>
        <v>-852</v>
      </c>
    </row>
    <row r="17" spans="1:8" ht="12.75">
      <c r="A17" s="105" t="s">
        <v>54</v>
      </c>
      <c r="B17" s="103"/>
      <c r="C17" s="103"/>
      <c r="D17" s="103"/>
      <c r="E17" s="103"/>
      <c r="F17" s="110"/>
      <c r="G17" s="109"/>
      <c r="H17" s="103">
        <f t="shared" si="0"/>
        <v>0</v>
      </c>
    </row>
    <row r="18" spans="1:8" ht="12.75">
      <c r="A18" s="88" t="s">
        <v>151</v>
      </c>
      <c r="B18" s="111">
        <f>SUM(B9:B17)</f>
        <v>3500</v>
      </c>
      <c r="C18" s="111">
        <f>SUM(C9:C17)</f>
        <v>329</v>
      </c>
      <c r="D18" s="111">
        <f>SUM(D9:D15)</f>
        <v>0</v>
      </c>
      <c r="E18" s="111">
        <f>SUM(E9:E15)</f>
        <v>0</v>
      </c>
      <c r="F18" s="111">
        <f>SUM(F9:F17)</f>
        <v>1258</v>
      </c>
      <c r="G18" s="112">
        <f>SUM(G9:G17)</f>
        <v>-968</v>
      </c>
      <c r="H18" s="111">
        <f>SUM(H9:H17)</f>
        <v>4119</v>
      </c>
    </row>
    <row r="19" spans="1:8" ht="18" customHeight="1">
      <c r="A19" s="88" t="s">
        <v>50</v>
      </c>
      <c r="B19" s="113"/>
      <c r="C19" s="113"/>
      <c r="D19" s="113"/>
      <c r="E19" s="113"/>
      <c r="F19" s="113"/>
      <c r="G19" s="113"/>
      <c r="H19" s="113"/>
    </row>
    <row r="20" spans="1:8" ht="14.25" customHeight="1">
      <c r="A20" s="88" t="s">
        <v>144</v>
      </c>
      <c r="B20" s="113"/>
      <c r="C20" s="113"/>
      <c r="D20" s="113"/>
      <c r="E20" s="113"/>
      <c r="F20" s="113"/>
      <c r="G20" s="113"/>
      <c r="H20" s="113"/>
    </row>
    <row r="21" spans="1:8" ht="12.75">
      <c r="A21" s="90" t="s">
        <v>79</v>
      </c>
      <c r="B21" s="106"/>
      <c r="C21" s="106"/>
      <c r="D21" s="106"/>
      <c r="E21" s="106"/>
      <c r="F21" s="106"/>
      <c r="G21" s="108"/>
      <c r="H21" s="110">
        <f>SUM(B21:G21)</f>
        <v>0</v>
      </c>
    </row>
    <row r="22" spans="1:8" ht="12.75">
      <c r="A22" s="105" t="s">
        <v>87</v>
      </c>
      <c r="B22" s="106"/>
      <c r="C22" s="106"/>
      <c r="D22" s="106"/>
      <c r="E22" s="106"/>
      <c r="F22" s="106"/>
      <c r="G22" s="114">
        <f>+Баланс!C36</f>
        <v>133</v>
      </c>
      <c r="H22" s="110">
        <f>SUM(B22:G22)</f>
        <v>133</v>
      </c>
    </row>
    <row r="23" spans="1:8" ht="12.75">
      <c r="A23" s="115" t="s">
        <v>19</v>
      </c>
      <c r="B23" s="116"/>
      <c r="C23" s="116"/>
      <c r="D23" s="116"/>
      <c r="E23" s="116"/>
      <c r="F23" s="116"/>
      <c r="G23" s="117"/>
      <c r="H23" s="103">
        <f>SUM(B23:G23)</f>
        <v>0</v>
      </c>
    </row>
    <row r="24" spans="1:8" ht="12.75">
      <c r="A24" s="105" t="s">
        <v>54</v>
      </c>
      <c r="B24" s="106"/>
      <c r="C24" s="106"/>
      <c r="D24" s="106"/>
      <c r="E24" s="106"/>
      <c r="F24" s="118"/>
      <c r="G24" s="108"/>
      <c r="H24" s="109">
        <f>SUM(B24:G24)</f>
        <v>0</v>
      </c>
    </row>
    <row r="25" spans="1:8" ht="13.5" customHeight="1">
      <c r="A25" s="119" t="s">
        <v>152</v>
      </c>
      <c r="B25" s="63">
        <f aca="true" t="shared" si="1" ref="B25:G25">SUM(B18:B24)</f>
        <v>3500</v>
      </c>
      <c r="C25" s="63">
        <f t="shared" si="1"/>
        <v>329</v>
      </c>
      <c r="D25" s="63">
        <f t="shared" si="1"/>
        <v>0</v>
      </c>
      <c r="E25" s="63">
        <f t="shared" si="1"/>
        <v>0</v>
      </c>
      <c r="F25" s="63">
        <f t="shared" si="1"/>
        <v>1258</v>
      </c>
      <c r="G25" s="120">
        <f t="shared" si="1"/>
        <v>-835</v>
      </c>
      <c r="H25" s="121">
        <f>SUM(B25:G25)</f>
        <v>4252</v>
      </c>
    </row>
    <row r="26" s="122" customFormat="1" ht="11.25" customHeight="1"/>
    <row r="27" spans="1:6" s="122" customFormat="1" ht="12.75">
      <c r="A27" s="148" t="s">
        <v>137</v>
      </c>
      <c r="B27" s="50"/>
      <c r="C27" s="50"/>
      <c r="D27" s="50"/>
      <c r="E27" s="50"/>
      <c r="F27" s="50"/>
    </row>
    <row r="28" spans="1:7" s="122" customFormat="1" ht="12.75">
      <c r="A28" s="86"/>
      <c r="B28" s="86"/>
      <c r="C28" s="86"/>
      <c r="D28" s="86"/>
      <c r="E28" s="86"/>
      <c r="F28" s="86"/>
      <c r="G28" s="86"/>
    </row>
    <row r="29" spans="1:7" s="122" customFormat="1" ht="12.75">
      <c r="A29" s="86"/>
      <c r="B29" s="86"/>
      <c r="C29" s="86"/>
      <c r="D29" s="86"/>
      <c r="E29" s="86"/>
      <c r="F29" s="86"/>
      <c r="G29" s="86"/>
    </row>
    <row r="30" spans="1:8" s="122" customFormat="1" ht="12.75">
      <c r="A30" s="85"/>
      <c r="B30" s="85"/>
      <c r="C30" s="85"/>
      <c r="D30" s="85"/>
      <c r="E30" s="85"/>
      <c r="F30" s="85"/>
      <c r="G30" s="85"/>
      <c r="H30" s="102"/>
    </row>
    <row r="31" spans="1:8" s="122" customFormat="1" ht="12.75">
      <c r="A31" s="85"/>
      <c r="B31" s="85"/>
      <c r="C31" s="85"/>
      <c r="D31" s="86"/>
      <c r="E31" s="86"/>
      <c r="F31" s="86"/>
      <c r="G31" s="151"/>
      <c r="H31" s="102"/>
    </row>
    <row r="32" spans="1:8" s="122" customFormat="1" ht="12.75">
      <c r="A32" s="84"/>
      <c r="B32" s="84"/>
      <c r="C32" s="84"/>
      <c r="D32" s="84"/>
      <c r="E32" s="84"/>
      <c r="F32" s="84"/>
      <c r="G32" s="84"/>
      <c r="H32" s="102"/>
    </row>
    <row r="33" spans="1:7" s="122" customFormat="1" ht="12.75">
      <c r="A33" s="84"/>
      <c r="B33" s="84"/>
      <c r="C33" s="84"/>
      <c r="D33" s="84"/>
      <c r="E33" s="84"/>
      <c r="F33" s="84"/>
      <c r="G33" s="84"/>
    </row>
    <row r="34" spans="1:7" s="122" customFormat="1" ht="12.75">
      <c r="A34" s="123" t="s">
        <v>117</v>
      </c>
      <c r="B34" s="124"/>
      <c r="D34" s="84"/>
      <c r="E34" s="84"/>
      <c r="F34" s="85" t="s">
        <v>76</v>
      </c>
      <c r="G34" s="84"/>
    </row>
    <row r="35" spans="1:11" s="122" customFormat="1" ht="12.75">
      <c r="A35" s="164" t="s">
        <v>143</v>
      </c>
      <c r="B35" s="164"/>
      <c r="D35" s="84"/>
      <c r="E35" s="84"/>
      <c r="F35" s="84"/>
      <c r="G35" s="95" t="s">
        <v>74</v>
      </c>
      <c r="I35"/>
      <c r="J35"/>
      <c r="K35"/>
    </row>
    <row r="36" spans="1:11" s="122" customFormat="1" ht="12.75">
      <c r="A36" s="84"/>
      <c r="B36" s="84"/>
      <c r="C36" s="84"/>
      <c r="D36" s="84"/>
      <c r="E36" s="84"/>
      <c r="F36" s="84"/>
      <c r="G36" s="84"/>
      <c r="I36"/>
      <c r="J36"/>
      <c r="K36"/>
    </row>
    <row r="37" spans="1:11" s="122" customFormat="1" ht="12.75">
      <c r="A37" s="84"/>
      <c r="B37" s="84"/>
      <c r="C37" s="84"/>
      <c r="D37" s="84"/>
      <c r="E37" s="84"/>
      <c r="F37" s="84"/>
      <c r="G37" s="84"/>
      <c r="I37"/>
      <c r="J37"/>
      <c r="K37"/>
    </row>
    <row r="38" spans="1:8" s="122" customFormat="1" ht="12.75">
      <c r="A38" s="84"/>
      <c r="B38" s="84"/>
      <c r="C38" s="96"/>
      <c r="D38" s="97"/>
      <c r="E38" s="84"/>
      <c r="F38" s="84"/>
      <c r="G38" s="84"/>
      <c r="H38" s="84"/>
    </row>
    <row r="39" spans="1:8" ht="12.75">
      <c r="A39" s="84"/>
      <c r="B39" s="84"/>
      <c r="C39" s="96"/>
      <c r="E39" s="84"/>
      <c r="F39" s="84"/>
      <c r="G39" s="84"/>
      <c r="H39" s="84"/>
    </row>
    <row r="40" spans="4:7" ht="12.75">
      <c r="D40" s="84"/>
      <c r="E40" s="84"/>
      <c r="F40" s="84"/>
      <c r="G40" s="84"/>
    </row>
  </sheetData>
  <sheetProtection/>
  <mergeCells count="10">
    <mergeCell ref="G7:G8"/>
    <mergeCell ref="A3:H3"/>
    <mergeCell ref="A35:B35"/>
    <mergeCell ref="A1:H1"/>
    <mergeCell ref="F7:F8"/>
    <mergeCell ref="H7:H8"/>
    <mergeCell ref="A2:H2"/>
    <mergeCell ref="B7:B8"/>
    <mergeCell ref="C7:C8"/>
    <mergeCell ref="A7:A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mn</cp:lastModifiedBy>
  <cp:lastPrinted>2017-07-20T12:46:03Z</cp:lastPrinted>
  <dcterms:created xsi:type="dcterms:W3CDTF">2004-03-28T13:01:01Z</dcterms:created>
  <dcterms:modified xsi:type="dcterms:W3CDTF">2017-07-23T11:25:40Z</dcterms:modified>
  <cp:category/>
  <cp:version/>
  <cp:contentType/>
  <cp:contentStatus/>
</cp:coreProperties>
</file>