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3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<sst xmlns="http://schemas.openxmlformats.org/spreadsheetml/2006/main" count="4315" uniqueCount="997">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</sst>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43875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Ивета Гигова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43875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0</v>
      </c>
      <c r="D6" s="675">
        <f aca="true" t="shared" si="0" ref="D6:D15">C6-E6</f>
        <v>0</v>
      </c>
      <c r="E6" s="674">
        <f>'1-Баланс'!G95</f>
        <v>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0</v>
      </c>
      <c r="D7" s="675">
        <f t="shared" si="0"/>
        <v>0</v>
      </c>
      <c r="E7" s="674">
        <f>'1-Баланс'!G18</f>
        <v>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90</v>
      </c>
      <c r="D9" s="675">
        <f t="shared" si="0"/>
        <v>90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0</v>
      </c>
      <c r="D11" s="675">
        <f t="shared" si="0"/>
        <v>-211</v>
      </c>
      <c r="E11" s="674">
        <f>'4-Отчет за собствения капитал'!L34</f>
        <v>211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 t="e">
        <f>(ABS('1-Баланс'!G32)-ABS('1-Баланс'!G33))/'1-Баланс'!G37</f>
        <v>#DIV/0!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 t="e">
        <f>(ABS('1-Баланс'!G32)-ABS('1-Баланс'!G33))/('1-Баланс'!C95)</f>
        <v>#DIV/0!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966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967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 t="e">
        <f>'2-Отчет за доходите'!G16/('1-Баланс'!C95)</f>
        <v>#DIV/0!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 t="e">
        <f>'1-Баланс'!G56/('1-Баланс'!G37+'1-Баланс'!G56)</f>
        <v>#DIV/0!</v>
      </c>
    </row>
    <row r="19" spans="1:4" ht="31.5">
      <c r="A19" s="592">
        <v>13</v>
      </c>
      <c r="B19" s="590" t="s">
        <v>933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 t="e">
        <f>D21/'1-Баланс'!G37</f>
        <v>#DIV/0!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.7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0</v>
      </c>
    </row>
    <row r="73" spans="1:8" ht="15.7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0</v>
      </c>
    </row>
    <row r="74" spans="1:8" ht="15.7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0</v>
      </c>
    </row>
    <row r="80" spans="1:8" ht="15.7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0</v>
      </c>
    </row>
    <row r="94" spans="1:8" ht="15.7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0</v>
      </c>
    </row>
    <row r="95" spans="1:8" ht="15.7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.7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.7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 ht="15.7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206</v>
      </c>
    </row>
    <row r="351" spans="1:8" ht="15.7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206</v>
      </c>
    </row>
    <row r="355" spans="1:8" ht="15.7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206</v>
      </c>
    </row>
    <row r="369" spans="1:8" ht="15.7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206</v>
      </c>
    </row>
    <row r="372" spans="1:8" ht="15.7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211</v>
      </c>
    </row>
    <row r="417" spans="1:8" ht="15.7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211</v>
      </c>
    </row>
    <row r="421" spans="1:8" ht="15.7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 ht="15.7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211</v>
      </c>
    </row>
    <row r="435" spans="1:8" ht="15.7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211</v>
      </c>
    </row>
    <row r="438" spans="1:8" ht="15.7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38</v>
      </c>
    </row>
    <row r="464" spans="1:8" ht="15.7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19</v>
      </c>
    </row>
    <row r="466" spans="1:8" ht="15.7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10</v>
      </c>
    </row>
    <row r="467" spans="1:8" ht="15.7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67</v>
      </c>
    </row>
    <row r="470" spans="1:8" ht="15.7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67</v>
      </c>
    </row>
    <row r="491" spans="1:8" ht="15.7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38</v>
      </c>
    </row>
    <row r="554" spans="1:8" ht="15.7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19</v>
      </c>
    </row>
    <row r="556" spans="1:8" ht="15.7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10</v>
      </c>
    </row>
    <row r="557" spans="1:8" ht="15.7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67</v>
      </c>
    </row>
    <row r="560" spans="1:8" ht="15.7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67</v>
      </c>
    </row>
    <row r="581" spans="1:8" ht="15.7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38</v>
      </c>
    </row>
    <row r="644" spans="1:8" ht="15.7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19</v>
      </c>
    </row>
    <row r="646" spans="1:8" ht="15.7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10</v>
      </c>
    </row>
    <row r="647" spans="1:8" ht="15.7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67</v>
      </c>
    </row>
    <row r="650" spans="1:8" ht="15.7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67</v>
      </c>
    </row>
    <row r="671" spans="1:8" ht="15.7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8</v>
      </c>
    </row>
    <row r="674" spans="1:8" ht="15.7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5</v>
      </c>
    </row>
    <row r="676" spans="1:8" ht="15.7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4</v>
      </c>
    </row>
    <row r="677" spans="1:8" ht="15.7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17</v>
      </c>
    </row>
    <row r="680" spans="1:8" ht="15.7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17</v>
      </c>
    </row>
    <row r="701" spans="1:8" ht="15.7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8</v>
      </c>
    </row>
    <row r="764" spans="1:8" ht="15.7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5</v>
      </c>
    </row>
    <row r="766" spans="1:8" ht="15.7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4</v>
      </c>
    </row>
    <row r="767" spans="1:8" ht="15.7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17</v>
      </c>
    </row>
    <row r="770" spans="1:8" ht="15.7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17</v>
      </c>
    </row>
    <row r="791" spans="1:8" ht="15.7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8</v>
      </c>
    </row>
    <row r="854" spans="1:8" ht="15.7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5</v>
      </c>
    </row>
    <row r="856" spans="1:8" ht="15.7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4</v>
      </c>
    </row>
    <row r="857" spans="1:8" ht="15.7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17</v>
      </c>
    </row>
    <row r="860" spans="1:8" ht="15.7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17</v>
      </c>
    </row>
    <row r="881" spans="1:8" ht="15.7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30</v>
      </c>
    </row>
    <row r="884" spans="1:8" ht="15.7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14</v>
      </c>
    </row>
    <row r="886" spans="1:8" ht="15.7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50</v>
      </c>
    </row>
    <row r="890" spans="1:8" ht="15.7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50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">
      <selection activeCell="G64" sqref="G64: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/>
      <c r="H12" s="196">
        <v>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>
        <v>30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>
        <v>14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0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50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202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202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0</v>
      </c>
      <c r="H34" s="598">
        <f>H28+H32+H33</f>
        <v>206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0</v>
      </c>
      <c r="H37" s="600">
        <f>H26+H18+H34</f>
        <v>211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35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164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199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50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199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428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286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70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47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>
        <v>11</v>
      </c>
    </row>
    <row r="68" spans="1:8" ht="15.75">
      <c r="A68" s="89" t="s">
        <v>206</v>
      </c>
      <c r="B68" s="91" t="s">
        <v>207</v>
      </c>
      <c r="C68" s="197"/>
      <c r="D68" s="196">
        <v>123</v>
      </c>
      <c r="E68" s="89" t="s">
        <v>212</v>
      </c>
      <c r="F68" s="93" t="s">
        <v>213</v>
      </c>
      <c r="G68" s="197"/>
      <c r="H68" s="196">
        <v>14</v>
      </c>
    </row>
    <row r="69" spans="1:8" ht="15.75">
      <c r="A69" s="89" t="s">
        <v>210</v>
      </c>
      <c r="B69" s="91" t="s">
        <v>211</v>
      </c>
      <c r="C69" s="197"/>
      <c r="D69" s="196">
        <v>294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109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428</v>
      </c>
    </row>
    <row r="72" spans="1:8" ht="15.75">
      <c r="A72" s="89" t="s">
        <v>221</v>
      </c>
      <c r="B72" s="91" t="s">
        <v>222</v>
      </c>
      <c r="C72" s="197"/>
      <c r="D72" s="196">
        <v>172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698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428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31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>
        <v>59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90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788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0</v>
      </c>
      <c r="D95" s="604">
        <f>D94+D56</f>
        <v>838</v>
      </c>
      <c r="E95" s="229" t="s">
        <v>942</v>
      </c>
      <c r="F95" s="489" t="s">
        <v>268</v>
      </c>
      <c r="G95" s="603">
        <f>G37+G40+G56+G79</f>
        <v>0</v>
      </c>
      <c r="H95" s="604">
        <f>H37+H40+H56+H79</f>
        <v>838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43875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39" sqref="C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656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>
        <v>2952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14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>
        <v>357</v>
      </c>
      <c r="E15" s="245" t="s">
        <v>79</v>
      </c>
      <c r="F15" s="240" t="s">
        <v>289</v>
      </c>
      <c r="G15" s="316"/>
      <c r="H15" s="317">
        <v>4208</v>
      </c>
    </row>
    <row r="16" spans="1:8" ht="15.75">
      <c r="A16" s="194" t="s">
        <v>290</v>
      </c>
      <c r="B16" s="190" t="s">
        <v>291</v>
      </c>
      <c r="C16" s="316"/>
      <c r="D16" s="317">
        <v>66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4208</v>
      </c>
    </row>
    <row r="17" spans="1:8" ht="31.5">
      <c r="A17" s="194" t="s">
        <v>293</v>
      </c>
      <c r="B17" s="190" t="s">
        <v>294</v>
      </c>
      <c r="C17" s="316"/>
      <c r="D17" s="317">
        <v>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152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4200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0</v>
      </c>
      <c r="D31" s="635">
        <f>D29+D22</f>
        <v>4202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4208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4202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4208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4208</v>
      </c>
      <c r="E45" s="270" t="s">
        <v>373</v>
      </c>
      <c r="F45" s="272" t="s">
        <v>374</v>
      </c>
      <c r="G45" s="630">
        <f>G42+G36</f>
        <v>0</v>
      </c>
      <c r="H45" s="631">
        <f>H42+H36</f>
        <v>4208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43875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4271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v>-3716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>
        <v>-378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-135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40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-33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-29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90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90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43875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3" sqref="I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206</v>
      </c>
      <c r="J13" s="584">
        <f>'1-Баланс'!H30+'1-Баланс'!H33</f>
        <v>0</v>
      </c>
      <c r="K13" s="585"/>
      <c r="L13" s="584">
        <f>SUM(C13:K13)</f>
        <v>211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206</v>
      </c>
      <c r="J17" s="653">
        <f t="shared" si="2"/>
        <v>0</v>
      </c>
      <c r="K17" s="653">
        <f t="shared" si="2"/>
        <v>0</v>
      </c>
      <c r="L17" s="584">
        <f t="shared" si="1"/>
        <v>211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206</v>
      </c>
      <c r="J31" s="653">
        <f t="shared" si="6"/>
        <v>0</v>
      </c>
      <c r="K31" s="653">
        <f t="shared" si="6"/>
        <v>0</v>
      </c>
      <c r="L31" s="584">
        <f t="shared" si="1"/>
        <v>211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206</v>
      </c>
      <c r="J34" s="587">
        <f t="shared" si="7"/>
        <v>0</v>
      </c>
      <c r="K34" s="587">
        <f t="shared" si="7"/>
        <v>0</v>
      </c>
      <c r="L34" s="651">
        <f t="shared" si="1"/>
        <v>211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43875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43875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L13" sqref="L13: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38</v>
      </c>
      <c r="E13" s="328"/>
      <c r="F13" s="328"/>
      <c r="G13" s="329">
        <f t="shared" si="2"/>
        <v>38</v>
      </c>
      <c r="H13" s="328"/>
      <c r="I13" s="328"/>
      <c r="J13" s="329">
        <f t="shared" si="3"/>
        <v>38</v>
      </c>
      <c r="K13" s="328">
        <v>8</v>
      </c>
      <c r="L13" s="328"/>
      <c r="M13" s="328"/>
      <c r="N13" s="329">
        <f t="shared" si="4"/>
        <v>8</v>
      </c>
      <c r="O13" s="328"/>
      <c r="P13" s="328"/>
      <c r="Q13" s="329">
        <f t="shared" si="0"/>
        <v>8</v>
      </c>
      <c r="R13" s="340">
        <f t="shared" si="1"/>
        <v>30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19</v>
      </c>
      <c r="E15" s="328"/>
      <c r="F15" s="328"/>
      <c r="G15" s="329">
        <f t="shared" si="2"/>
        <v>19</v>
      </c>
      <c r="H15" s="328"/>
      <c r="I15" s="328"/>
      <c r="J15" s="329">
        <f t="shared" si="3"/>
        <v>19</v>
      </c>
      <c r="K15" s="328">
        <v>5</v>
      </c>
      <c r="L15" s="328"/>
      <c r="M15" s="328"/>
      <c r="N15" s="329">
        <f t="shared" si="4"/>
        <v>5</v>
      </c>
      <c r="O15" s="328"/>
      <c r="P15" s="328"/>
      <c r="Q15" s="329">
        <f t="shared" si="0"/>
        <v>5</v>
      </c>
      <c r="R15" s="340">
        <f t="shared" si="1"/>
        <v>14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</v>
      </c>
      <c r="E16" s="328"/>
      <c r="F16" s="328"/>
      <c r="G16" s="329">
        <f t="shared" si="2"/>
        <v>10</v>
      </c>
      <c r="H16" s="328"/>
      <c r="I16" s="328"/>
      <c r="J16" s="329">
        <f t="shared" si="3"/>
        <v>10</v>
      </c>
      <c r="K16" s="328">
        <v>4</v>
      </c>
      <c r="L16" s="328"/>
      <c r="M16" s="328"/>
      <c r="N16" s="329">
        <f t="shared" si="4"/>
        <v>4</v>
      </c>
      <c r="O16" s="328"/>
      <c r="P16" s="328"/>
      <c r="Q16" s="329">
        <f t="shared" si="0"/>
        <v>4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67</v>
      </c>
      <c r="E19" s="330">
        <f>SUM(E11:E18)</f>
        <v>0</v>
      </c>
      <c r="F19" s="330">
        <f>SUM(F11:F18)</f>
        <v>0</v>
      </c>
      <c r="G19" s="329">
        <f t="shared" si="2"/>
        <v>67</v>
      </c>
      <c r="H19" s="330">
        <f>SUM(H11:H18)</f>
        <v>0</v>
      </c>
      <c r="I19" s="330">
        <f>SUM(I11:I18)</f>
        <v>0</v>
      </c>
      <c r="J19" s="329">
        <f t="shared" si="3"/>
        <v>67</v>
      </c>
      <c r="K19" s="330">
        <f>SUM(K11:K18)</f>
        <v>17</v>
      </c>
      <c r="L19" s="330">
        <f>SUM(L11:L18)</f>
        <v>0</v>
      </c>
      <c r="M19" s="330">
        <f>SUM(M11:M18)</f>
        <v>0</v>
      </c>
      <c r="N19" s="329">
        <f t="shared" si="4"/>
        <v>17</v>
      </c>
      <c r="O19" s="330">
        <f>SUM(O11:O18)</f>
        <v>0</v>
      </c>
      <c r="P19" s="330">
        <f>SUM(P11:P18)</f>
        <v>0</v>
      </c>
      <c r="Q19" s="329">
        <f t="shared" si="0"/>
        <v>17</v>
      </c>
      <c r="R19" s="340">
        <f t="shared" si="1"/>
        <v>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67</v>
      </c>
      <c r="H42" s="349">
        <f t="shared" si="11"/>
        <v>0</v>
      </c>
      <c r="I42" s="349">
        <f t="shared" si="11"/>
        <v>0</v>
      </c>
      <c r="J42" s="349">
        <f t="shared" si="11"/>
        <v>67</v>
      </c>
      <c r="K42" s="349">
        <f t="shared" si="11"/>
        <v>17</v>
      </c>
      <c r="L42" s="349">
        <f t="shared" si="11"/>
        <v>0</v>
      </c>
      <c r="M42" s="349">
        <f t="shared" si="11"/>
        <v>0</v>
      </c>
      <c r="N42" s="349">
        <f t="shared" si="11"/>
        <v>17</v>
      </c>
      <c r="O42" s="349">
        <f t="shared" si="11"/>
        <v>0</v>
      </c>
      <c r="P42" s="349">
        <f t="shared" si="11"/>
        <v>0</v>
      </c>
      <c r="Q42" s="349">
        <f t="shared" si="11"/>
        <v>17</v>
      </c>
      <c r="R42" s="350">
        <f t="shared" si="11"/>
        <v>50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43875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Ивета Гигова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43875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D12" sqref="D1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43875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2020-02-14T09:12:33Z</dcterms:modified>
  <cp:category/>
  <cp:version/>
  <cp:contentType/>
  <cp:contentStatus/>
</cp:coreProperties>
</file>