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<sst xmlns="http://schemas.openxmlformats.org/spreadsheetml/2006/main" count="1064" uniqueCount="871">
  <si>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</si>
  <si>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</si>
  <si>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</si>
  <si>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</si>
  <si>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</si>
  <si>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</si>
  <si>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</si>
  <si>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</si>
  <si>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</si>
  <si>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</si>
  <si>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</si>
  <si>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</si>
  <si>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</si>
  <si>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</si>
  <si>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</si>
  <si>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</si>
  <si>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</si>
  <si>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</si>
  <si>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</si>
  <si>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</si>
  <si>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</si>
  <si>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</si>
  <si>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</si>
  <si>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</si>
  <si>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</si>
  <si>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</si>
  <si>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</si>
  <si>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</si>
  <si>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</si>
  <si>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</si>
  <si>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</si>
  <si>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</si>
  <si>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</si>
  <si>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</si>
  <si>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</si>
  <si>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</si>
  <si>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</si>
  <si>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</si>
  <si>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</si>
  <si>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</si>
  <si>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</si>
  <si>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</si>
  <si>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</si>
  <si>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</si>
  <si>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</si>
  <si>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</si>
  <si>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</si>
  <si>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</si>
  <si>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</si>
  <si>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</si>
  <si>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</si>
  <si>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</si>
  <si>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</si>
  <si>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</si>
  <si>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</si>
  <si>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</si>
  <si>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</si>
  <si>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</si>
  <si>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</si>
  <si>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</si>
  <si>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</si>
  <si>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</si>
  <si>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</si>
  <si>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</si>
  <si>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</si>
  <si>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</si>
  <si>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</si>
  <si>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</si>
  <si>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</si>
  <si>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</si>
  <si>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</si>
  <si>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</si>
  <si>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</si>
  <si>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</si>
  <si>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</si>
  <si>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</si>
  <si>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</si>
  <si>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</si>
  <si>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</si>
  <si>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</si>
  <si>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</si>
  <si>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</si>
  <si>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</si>
  <si>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</si>
  <si>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</si>
  <si>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</si>
  <si>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</si>
  <si>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</si>
  <si>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</si>
  <si>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</si>
  <si>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</si>
  <si>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</si>
  <si>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</si>
  <si>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</si>
  <si>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</si>
  <si>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</si>
  <si>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</si>
  <si>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</si>
  <si>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</si>
  <si>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</si>
  <si>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</si>
  <si>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</si>
  <si>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</si>
  <si>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</si>
  <si>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</si>
  <si>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</si>
  <si>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</si>
  <si>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</si>
  <si>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</si>
  <si>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</si>
  <si>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</si>
  <si>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</si>
  <si>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</si>
  <si>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</si>
  <si>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</si>
  <si>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</si>
  <si>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</si>
  <si>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</si>
  <si>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</si>
  <si>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</si>
  <si>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</si>
  <si>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</si>
  <si>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</si>
  <si>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</si>
  <si>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</si>
  <si>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</si>
  <si>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</si>
  <si>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</si>
  <si>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</si>
  <si>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</si>
  <si>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</si>
  <si>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</si>
  <si>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</si>
  <si>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</si>
  <si>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</si>
  <si>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</si>
  <si>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</si>
  <si>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</si>
  <si>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</si>
  <si>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</si>
  <si>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</si>
  <si>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</si>
  <si>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</si>
  <si>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</si>
  <si>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</si>
  <si>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</si>
  <si>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</si>
  <si>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</si>
  <si>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</si>
  <si>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</si>
  <si>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</si>
  <si>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</si>
  <si>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</si>
  <si>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</si>
  <si>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</si>
  <si>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</si>
  <si>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</si>
  <si>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</si>
  <si>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</si>
  <si>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</si>
  <si>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</si>
  <si>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</si>
  <si>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</si>
  <si>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</si>
  <si>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</si>
  <si>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</si>
  <si>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</si>
  <si>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</si>
  <si>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</si>
  <si>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</si>
  <si>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</si>
  <si>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</si>
  <si>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</si>
  <si>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</si>
  <si>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</si>
  <si>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</si>
  <si>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</si>
  <si>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</si>
  <si>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</si>
  <si>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</si>
  <si>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</si>
  <si>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</si>
  <si>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</si>
  <si>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</si>
  <si>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</si>
  <si>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</si>
  <si>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</si>
  <si>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</si>
  <si>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</si>
  <si>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</si>
  <si>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</si>
  <si>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</si>
  <si>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</si>
  <si>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</si>
  <si>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</si>
  <si>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</si>
  <si>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</si>
  <si>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</si>
  <si>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</si>
  <si>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</si>
  <si>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</si>
  <si>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</si>
  <si>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</si>
  <si>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</si>
  <si>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</si>
  <si>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</si>
  <si>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</si>
  <si>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</si>
  <si>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</si>
  <si>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</si>
  <si>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</si>
  <si>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</si>
  <si>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</si>
  <si>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</si>
  <si>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</si>
  <si>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</si>
  <si>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</si>
  <si>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</si>
  <si>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</si>
  <si>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</si>
  <si>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</si>
  <si>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</si>
  <si>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</si>
  <si>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</si>
  <si>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</si>
  <si>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</si>
  <si>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</si>
  <si>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</si>
  <si>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</si>
  <si>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</si>
  <si>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</si>
  <si>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</si>
  <si>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</si>
  <si>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</si>
  <si>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</si>
  <si>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</si>
  <si>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</si>
  <si>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</si>
  <si>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</si>
  <si>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</si>
  <si>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</si>
  <si>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</si>
  <si>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</si>
  <si>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</si>
  <si>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</si>
  <si>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</si>
  <si>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</si>
  <si>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</si>
  <si>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</si>
  <si>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</si>
  <si>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</si>
  <si>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</si>
  <si>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</si>
  <si>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</si>
  <si>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</si>
  <si>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</si>
  <si>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</si>
  <si>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</si>
  <si>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</si>
  <si>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</si>
  <si>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</si>
  <si>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</si>
  <si>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</si>
  <si>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</si>
  <si>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</si>
  <si>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</si>
  <si>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</si>
  <si>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</si>
  <si>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</si>
  <si>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</si>
  <si>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</si>
  <si>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</si>
  <si>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</si>
  <si>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</si>
  <si>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</si>
  <si>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</si>
  <si>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</si>
  <si>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</si>
  <si>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</si>
  <si>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</si>
  <si>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</si>
  <si>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</si>
  <si>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</si>
  <si>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</si>
  <si>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</si>
  <si>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</si>
  <si>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</si>
  <si>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</si>
  <si>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</si>
  <si>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</si>
  <si>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</si>
  <si>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</si>
  <si>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</si>
  <si>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</si>
  <si>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</si>
  <si>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</si>
  <si>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</si>
  <si>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</si>
  <si>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</si>
  <si>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</si>
  <si>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</si>
  <si>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</si>
  <si>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</si>
  <si>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</si>
  <si>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</si>
  <si>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</si>
  <si>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</si>
  <si>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</si>
  <si>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</si>
  <si>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</si>
  <si>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</si>
  <si>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</si>
  <si>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</si>
  <si>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</si>
  <si>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</si>
  <si>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</si>
  <si>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</si>
  <si>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</si>
  <si>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</si>
  <si>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</si>
  <si>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</si>
  <si>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</si>
  <si>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</si>
  <si>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</si>
  <si>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</si>
  <si>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</si>
  <si>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</si>
  <si>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</si>
  <si>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</si>
  <si>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</si>
  <si>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</si>
  <si>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</si>
  <si>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</si>
  <si>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</si>
  <si>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</si>
  <si>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</si>
  <si>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</si>
  <si>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</si>
  <si>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</si>
  <si>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</si>
  <si>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</si>
  <si>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</si>
  <si>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</si>
  <si>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</si>
  <si>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</si>
  <si>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</si>
  <si>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</si>
  <si>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</si>
  <si>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</si>
  <si>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</si>
  <si>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</si>
  <si>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</si>
  <si>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</si>
  <si>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</si>
  <si>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</si>
  <si>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</si>
  <si>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</si>
  <si>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</si>
  <si>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</si>
  <si>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</si>
  <si>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</si>
  <si>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</si>
  <si>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</si>
  <si>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</si>
  <si>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</si>
  <si>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</si>
  <si>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</si>
  <si>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</si>
  <si>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</si>
  <si>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</si>
  <si>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</si>
  <si>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</si>
  <si>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</si>
  <si>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</si>
  <si>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</si>
  <si>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</si>
  <si>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</si>
  <si>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</si>
  <si>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</si>
  <si>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</si>
  <si>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</si>
  <si>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</si>
  <si>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</si>
  <si>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</si>
  <si>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</si>
  <si>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</si>
  <si>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</si>
  <si>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</si>
  <si>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</si>
  <si>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</si>
  <si>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</si>
  <si>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</si>
  <si>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</si>
  <si>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</si>
  <si>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</si>
  <si>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</si>
  <si>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</si>
  <si>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</si>
  <si>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</si>
  <si>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</si>
  <si>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</si>
  <si>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</si>
  <si>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</si>
  <si>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</si>
  <si>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</si>
  <si>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</si>
  <si>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</si>
  <si>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</si>
  <si>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</si>
  <si>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</si>
  <si>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</si>
  <si>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</si>
  <si>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</si>
  <si>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</si>
  <si>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</si>
  <si>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</si>
  <si>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</si>
  <si>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</si>
  <si>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</si>
  <si>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</si>
  <si>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</si>
  <si>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</si>
  <si>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</si>
  <si>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</si>
  <si>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</si>
  <si>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</si>
  <si>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</si>
  <si>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</si>
  <si>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</si>
  <si>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</si>
  <si>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</si>
  <si>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</si>
  <si>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</si>
  <si>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</si>
  <si>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</si>
  <si>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</si>
  <si>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</si>
  <si>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</si>
  <si>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</si>
  <si>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</si>
  <si>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</si>
  <si>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</si>
  <si>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</si>
  <si>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</si>
  <si>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</si>
  <si>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</si>
  <si>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</si>
  <si>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</si>
  <si>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</si>
  <si>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</si>
  <si>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</si>
  <si>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</si>
  <si>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</si>
  <si>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</si>
  <si>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</si>
  <si>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</si>
  <si>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</si>
  <si>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</si>
  <si>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</si>
  <si>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</si>
  <si>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</si>
  <si>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</si>
  <si>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</si>
  <si>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</si>
  <si>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</si>
  <si>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</si>
  <si>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</si>
  <si>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</si>
  <si>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</si>
  <si>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</si>
  <si>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</si>
  <si>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</si>
  <si>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</si>
  <si>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</si>
  <si>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</si>
  <si>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</si>
  <si>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</si>
  <si>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</si>
  <si>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</si>
  <si>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</si>
  <si>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</si>
  <si>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</si>
  <si>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</si>
  <si>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</si>
  <si>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</si>
  <si>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</si>
  <si>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</si>
  <si>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</si>
  <si>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</si>
  <si>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</si>
  <si>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</si>
  <si>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</si>
  <si>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</si>
  <si>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</si>
  <si>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</si>
  <si>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</si>
  <si>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</si>
  <si>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</si>
  <si>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</si>
  <si>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</si>
  <si>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</si>
  <si>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</si>
  <si>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</si>
  <si>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</si>
  <si>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</si>
  <si>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</si>
  <si>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</si>
  <si>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</si>
  <si>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</si>
  <si>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</si>
  <si>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</si>
  <si>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</si>
  <si>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</si>
  <si>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</si>
  <si>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</si>
  <si>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</si>
  <si>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</si>
  <si>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</si>
  <si>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</si>
  <si>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</si>
  <si>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</si>
  <si>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</si>
  <si>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</si>
  <si>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</si>
  <si>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</si>
  <si>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</si>
  <si>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</si>
  <si>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</si>
  <si>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</si>
  <si>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</si>
  <si>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</si>
  <si>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</si>
  <si>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</si>
  <si>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</si>
  <si>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</si>
  <si>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</si>
  <si>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</si>
  <si>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</si>
  <si>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</si>
  <si>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</si>
  <si>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</si>
  <si>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</si>
  <si>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</si>
  <si>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</si>
  <si>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</si>
  <si>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</si>
  <si>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</si>
  <si>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</si>
  <si>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</si>
  <si>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</si>
  <si>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</si>
  <si>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</si>
  <si>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</si>
  <si>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</si>
  <si>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</si>
  <si>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</si>
  <si>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</si>
  <si>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</si>
  <si>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</si>
  <si>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</si>
  <si>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</si>
  <si>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</si>
  <si>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</si>
  <si>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</si>
  <si>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</si>
  <si>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</si>
  <si>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</si>
  <si>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</si>
  <si>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</si>
  <si>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</si>
  <si>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</si>
  <si>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</si>
  <si>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</si>
  <si>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</si>
  <si>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</si>
  <si>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</si>
  <si>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</si>
  <si>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</si>
  <si>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</si>
  <si>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</si>
  <si>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</si>
  <si>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</si>
  <si>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</si>
  <si>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</si>
  <si>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</si>
  <si>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</si>
  <si>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</si>
  <si>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</si>
  <si>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</si>
  <si>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</si>
  <si>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</si>
  <si>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</si>
  <si>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</si>
  <si>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</si>
  <si>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</si>
  <si>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</si>
  <si>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</si>
  <si>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</si>
  <si>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</si>
  <si>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</si>
  <si>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</si>
  <si>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</si>
  <si>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</si>
  <si>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</si>
  <si>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</si>
  <si>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</si>
  <si>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</si>
  <si>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</si>
  <si>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</si>
  <si>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</si>
  <si>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</si>
  <si>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</si>
  <si>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</si>
  <si>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</si>
  <si>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</si>
  <si>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</si>
  <si>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</si>
  <si>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</si>
  <si>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</si>
  <si>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</si>
  <si>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</si>
  <si>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</si>
  <si>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</si>
  <si>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</si>
  <si>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</si>
  <si>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</si>
  <si>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</si>
  <si>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</si>
  <si>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</si>
  <si>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</si>
  <si>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</si>
  <si>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</si>
  <si>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</si>
  <si>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</si>
  <si>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</si>
  <si>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</si>
  <si>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</si>
  <si>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</si>
  <si>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</si>
  <si>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</si>
  <si>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</si>
  <si>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</si>
  <si>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</si>
  <si>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</si>
  <si>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</si>
  <si>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</si>
  <si>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</si>
  <si>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</si>
  <si>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</si>
  <si>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</si>
  <si>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</si>
  <si>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</si>
  <si>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</si>
  <si>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</si>
  <si>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</si>
  <si>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</si>
  <si>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</si>
  <si>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</si>
  <si>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</si>
  <si>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</si>
  <si>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</si>
  <si>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</si>
  <si>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</si>
  <si>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</si>
  <si>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</si>
  <si>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</si>
  <si>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</si>
  <si>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</si>
  <si>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</si>
  <si>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</si>
  <si>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</si>
  <si>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</si>
  <si>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</si>
  <si>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</si>
  <si>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</si>
  <si>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</si>
  <si>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</si>
  <si>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</si>
  <si>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</si>
  <si>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</si>
  <si>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</si>
  <si>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</si>
  <si>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</si>
  <si>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</si>
  <si>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</si>
  <si>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</si>
  <si>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</si>
  <si>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</si>
  <si>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</si>
  <si>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</si>
  <si>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</si>
  <si>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</si>
  <si>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</si>
  <si>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</si>
  <si>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</si>
  <si>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</si>
  <si>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</si>
  <si>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</si>
  <si>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</si>
  <si>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</si>
  <si>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</si>
  <si>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</si>
  <si>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</si>
  <si>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</si>
  <si>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</si>
  <si>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</si>
  <si>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</si>
  <si>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</si>
  <si>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</si>
  <si>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</si>
  <si>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</si>
  <si>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</si>
  <si>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</si>
  <si>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</si>
  <si>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</si>
  <si>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</si>
  <si>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</si>
  <si>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</si>
  <si>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</si>
  <si>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</si>
  <si>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</si>
  <si>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</si>
  <si>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</si>
  <si>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</si>
  <si>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</si>
  <si>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</si>
  <si>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</si>
  <si>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</si>
  <si>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</si>
  <si>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</si>
  <si>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</si>
  <si>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</si>
  <si>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</si>
  <si>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</si>
  <si>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</si>
  <si>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</si>
  <si>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</si>
  <si>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</si>
  <si>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</si>
  <si>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</si>
  <si>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</si>
  <si>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</si>
  <si>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</si>
  <si>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</si>
  <si>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</si>
  <si>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</si>
  <si>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</si>
  <si>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</si>
  <si>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</si>
  <si>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</si>
  <si>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</si>
  <si>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</si>
  <si>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</si>
  <si>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</si>
  <si>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</si>
  <si>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</si>
  <si>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</si>
  <si>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</si>
  <si>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</si>
  <si>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</si>
  <si>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</si>
  <si>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</si>
  <si>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</si>
  <si>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</si>
  <si>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</si>
  <si>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</si>
  <si>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</si>
  <si>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</si>
  <si>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</si>
  <si>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</si>
  <si>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</si>
  <si>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</si>
  <si>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</si>
  <si>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</si>
  <si>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</si>
  <si>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</si>
  <si>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</si>
  <si>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</si>
  <si>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</si>
  <si>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</si>
  <si>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</si>
  <si>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</si>
  <si>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</si>
  <si>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</si>
  <si>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</si>
  <si>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</si>
  <si>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</si>
  <si>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</si>
  <si>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</si>
  <si>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</si>
  <si>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</si>
  <si>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</si>
  <si>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</si>
  <si>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</si>
  <si>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</si>
  <si>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</si>
  <si>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</si>
  <si>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</si>
  <si>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</si>
  <si>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</si>
  <si>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</si>
  <si>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</si>
  <si>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</si>
  <si>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</si>
  <si>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</si>
  <si>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</si>
  <si>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</si>
  <si>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</si>
  <si>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</si>
  <si>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</si>
  <si>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</si>
  <si>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</si>
  <si>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</si>
  <si>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</si>
  <si>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</si>
  <si>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</si>
  <si>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</si>
  <si>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</si>
  <si>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</si>
  <si>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</si>
  <si>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</si>
  <si>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</si>
  <si>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</si>
  <si>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</si>
  <si>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</si>
  <si>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</si>
  <si>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</si>
  <si>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</si>
  <si>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</si>
  <si>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</si>
  <si>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</si>
  <si>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</si>
  <si>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</si>
  <si>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</si>
  <si>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</si>
  <si>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</si>
  <si>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</si>
  <si>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</si>
  <si>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</si>
  <si>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</si>
  <si>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</si>
  <si>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</si>
  <si>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</si>
  <si>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</si>
  <si>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</si>
  <si>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</si>
  <si>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</si>
  <si>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</si>
  <si>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</si>
  <si>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</si>
  <si>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</si>
  <si>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</si>
  <si>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</si>
  <si>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</si>
  <si>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</si>
  <si>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</si>
  <si>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</si>
  <si>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</si>
  <si>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</si>
  <si>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</si>
  <si>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 Александър Долев /п/</t>
  </si>
  <si>
    <t>Ръководител: Бисер Унтов /п/</t>
  </si>
  <si>
    <t>Александър Долев /п/</t>
  </si>
  <si>
    <t>Бисер Унтов /п/</t>
  </si>
  <si>
    <t xml:space="preserve">                                    Съставител: Александър Долев /п/      </t>
  </si>
  <si>
    <t>МЕБЕЛСИСТЕМ АД ПАЗАРДЖИК</t>
  </si>
  <si>
    <t xml:space="preserve">СЧЕТОВОДЕН  БАЛАНС </t>
  </si>
  <si>
    <t>01.01.2013 - 30.09.2013</t>
  </si>
  <si>
    <t>Дата на съставяне: 31.10.2013</t>
  </si>
  <si>
    <t>Дата на съставяне: 31.10.2013 г.</t>
  </si>
  <si>
    <t>Дата  на съставяне: 31.10.2013 г.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</si>
</sst>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9"/>
      <name val="Times New Roman Cy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</cellStyleXfs>
  <cellXfs count="632">
    <xf numFmtId="0" fontId="0" fillId="0" borderId="0" xfId="0" applyAlignment="1">
      <alignment/>
    </xf>
    <xf numFmtId="0" fontId="9" fillId="0" borderId="0" xfId="41" applyFont="1" applyBorder="1" applyAlignment="1" applyProtection="1">
      <alignment horizontal="left" vertical="top"/>
      <protection locked="0"/>
    </xf>
    <xf numFmtId="0" fontId="11" fillId="0" borderId="0" xfId="44" applyFont="1">
      <alignment/>
      <protection/>
    </xf>
    <xf numFmtId="0" fontId="10" fillId="0" borderId="0" xfId="44" applyFont="1" applyAlignment="1">
      <alignment/>
      <protection/>
    </xf>
    <xf numFmtId="0" fontId="10" fillId="0" borderId="0" xfId="42" applyFont="1" applyAlignment="1">
      <alignment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Fill="1" applyBorder="1" applyAlignment="1">
      <alignment horizontal="center" vertical="center" wrapText="1"/>
      <protection/>
    </xf>
    <xf numFmtId="0" fontId="10" fillId="0" borderId="10" xfId="44" applyFont="1" applyBorder="1" applyAlignment="1">
      <alignment vertical="center" wrapText="1"/>
      <protection/>
    </xf>
    <xf numFmtId="0" fontId="11" fillId="0" borderId="0" xfId="44" applyFont="1" applyBorder="1">
      <alignment/>
      <protection/>
    </xf>
    <xf numFmtId="0" fontId="11" fillId="0" borderId="10" xfId="44" applyFont="1" applyBorder="1" applyAlignment="1">
      <alignment vertical="center" wrapText="1"/>
      <protection/>
    </xf>
    <xf numFmtId="0" fontId="11" fillId="0" borderId="10" xfId="44" applyFont="1" applyBorder="1" applyAlignment="1">
      <alignment wrapText="1"/>
      <protection/>
    </xf>
    <xf numFmtId="3" fontId="11" fillId="0" borderId="0" xfId="44" applyNumberFormat="1" applyFont="1" applyBorder="1" applyAlignment="1" applyProtection="1">
      <alignment vertical="center"/>
      <protection locked="0"/>
    </xf>
    <xf numFmtId="0" fontId="10" fillId="0" borderId="0" xfId="44" applyFont="1" applyBorder="1" applyProtection="1">
      <alignment/>
      <protection locked="0"/>
    </xf>
    <xf numFmtId="49" fontId="10" fillId="0" borderId="11" xfId="44" applyNumberFormat="1" applyFont="1" applyBorder="1" applyAlignment="1">
      <alignment horizontal="center" vertical="center" wrapText="1"/>
      <protection/>
    </xf>
    <xf numFmtId="49" fontId="10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wrapText="1"/>
      <protection/>
    </xf>
    <xf numFmtId="49" fontId="10" fillId="0" borderId="0" xfId="44" applyNumberFormat="1" applyFont="1" applyBorder="1" applyAlignment="1" applyProtection="1">
      <alignment horizontal="center" wrapText="1"/>
      <protection locked="0"/>
    </xf>
    <xf numFmtId="49" fontId="11" fillId="33" borderId="10" xfId="44" applyNumberFormat="1" applyFont="1" applyFill="1" applyBorder="1" applyAlignment="1">
      <alignment horizontal="center" vertical="center" wrapText="1"/>
      <protection/>
    </xf>
    <xf numFmtId="49" fontId="10" fillId="0" borderId="12" xfId="44" applyNumberFormat="1" applyFont="1" applyBorder="1" applyAlignment="1">
      <alignment horizontal="center" vertical="center" wrapText="1"/>
      <protection/>
    </xf>
    <xf numFmtId="0" fontId="11" fillId="0" borderId="0" xfId="40" applyFont="1">
      <alignment/>
      <protection/>
    </xf>
    <xf numFmtId="0" fontId="11" fillId="0" borderId="0" xfId="39" applyFont="1" applyAlignment="1">
      <alignment horizontal="center"/>
      <protection/>
    </xf>
    <xf numFmtId="49" fontId="4" fillId="0" borderId="0" xfId="38" applyNumberFormat="1" applyFont="1" applyAlignment="1">
      <alignment horizontal="center" vertical="center" wrapText="1"/>
      <protection/>
    </xf>
    <xf numFmtId="0" fontId="4" fillId="0" borderId="0" xfId="38" applyNumberFormat="1" applyFont="1" applyAlignment="1">
      <alignment horizontal="center" vertical="center" wrapText="1"/>
      <protection/>
    </xf>
    <xf numFmtId="0" fontId="4" fillId="0" borderId="0" xfId="39" applyFont="1" applyAlignment="1">
      <alignment vertical="justify"/>
      <protection/>
    </xf>
    <xf numFmtId="0" fontId="4" fillId="0" borderId="0" xfId="39" applyFont="1" applyBorder="1" applyAlignment="1">
      <alignment vertical="justify"/>
      <protection/>
    </xf>
    <xf numFmtId="49" fontId="4" fillId="0" borderId="0" xfId="39" applyNumberFormat="1" applyFont="1" applyBorder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4" fillId="0" borderId="0" xfId="39" applyFont="1" applyBorder="1" applyAlignment="1">
      <alignment horizontal="right" vertical="justify"/>
      <protection/>
    </xf>
    <xf numFmtId="0" fontId="4" fillId="0" borderId="10" xfId="38" applyFont="1" applyBorder="1" applyAlignment="1">
      <alignment vertical="center" wrapText="1"/>
      <protection/>
    </xf>
    <xf numFmtId="49" fontId="4" fillId="0" borderId="10" xfId="38" applyNumberFormat="1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left" vertical="center" wrapText="1"/>
      <protection/>
    </xf>
    <xf numFmtId="49" fontId="4" fillId="0" borderId="10" xfId="38" applyNumberFormat="1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1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righ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0" fontId="4" fillId="0" borderId="0" xfId="38" applyFont="1" applyBorder="1" applyAlignment="1">
      <alignment horizontal="left" vertical="center" wrapText="1"/>
      <protection/>
    </xf>
    <xf numFmtId="49" fontId="4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1" fontId="11" fillId="36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Fill="1" applyBorder="1" applyAlignment="1" applyProtection="1">
      <alignment vertical="center"/>
      <protection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3" fontId="10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Border="1" applyProtection="1">
      <alignment/>
      <protection/>
    </xf>
    <xf numFmtId="1" fontId="11" fillId="35" borderId="10" xfId="42" applyNumberFormat="1" applyFont="1" applyFill="1" applyBorder="1" applyAlignment="1" applyProtection="1">
      <alignment wrapText="1"/>
      <protection locked="0"/>
    </xf>
    <xf numFmtId="3" fontId="11" fillId="0" borderId="10" xfId="42" applyNumberFormat="1" applyFont="1" applyFill="1" applyBorder="1" applyAlignment="1" applyProtection="1">
      <alignment wrapText="1"/>
      <protection/>
    </xf>
    <xf numFmtId="1" fontId="11" fillId="36" borderId="10" xfId="42" applyNumberFormat="1" applyFont="1" applyFill="1" applyBorder="1" applyAlignment="1" applyProtection="1">
      <alignment wrapText="1"/>
      <protection locked="0"/>
    </xf>
    <xf numFmtId="49" fontId="11" fillId="0" borderId="10" xfId="44" applyNumberFormat="1" applyFont="1" applyBorder="1" applyAlignment="1" applyProtection="1">
      <alignment horizontal="center" vertical="center" wrapText="1"/>
      <protection/>
    </xf>
    <xf numFmtId="3" fontId="11" fillId="0" borderId="10" xfId="44" applyNumberFormat="1" applyFont="1" applyFill="1" applyBorder="1" applyAlignment="1" applyProtection="1">
      <alignment vertical="center"/>
      <protection/>
    </xf>
    <xf numFmtId="3" fontId="11" fillId="0" borderId="10" xfId="44" applyNumberFormat="1" applyFont="1" applyBorder="1" applyAlignment="1" applyProtection="1">
      <alignment vertical="center"/>
      <protection/>
    </xf>
    <xf numFmtId="1" fontId="11" fillId="35" borderId="10" xfId="44" applyNumberFormat="1" applyFont="1" applyFill="1" applyBorder="1" applyAlignment="1" applyProtection="1">
      <alignment vertical="center"/>
      <protection locked="0"/>
    </xf>
    <xf numFmtId="3" fontId="11" fillId="0" borderId="13" xfId="44" applyNumberFormat="1" applyFont="1" applyBorder="1" applyAlignment="1" applyProtection="1">
      <alignment vertical="center"/>
      <protection/>
    </xf>
    <xf numFmtId="3" fontId="11" fillId="0" borderId="11" xfId="44" applyNumberFormat="1" applyFont="1" applyBorder="1" applyAlignment="1" applyProtection="1">
      <alignment vertical="center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9" applyNumberFormat="1" applyFont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9" applyFont="1" applyBorder="1" applyAlignment="1" applyProtection="1">
      <alignment horizontal="center" vertical="center" wrapText="1"/>
      <protection/>
    </xf>
    <xf numFmtId="0" fontId="11" fillId="0" borderId="13" xfId="39" applyFont="1" applyFill="1" applyBorder="1" applyAlignment="1" applyProtection="1">
      <alignment horizontal="center" vertical="center" wrapText="1"/>
      <protection/>
    </xf>
    <xf numFmtId="1" fontId="11" fillId="33" borderId="14" xfId="39" applyNumberFormat="1" applyFont="1" applyFill="1" applyBorder="1" applyAlignment="1" applyProtection="1">
      <alignment horizontal="left" vertical="center" wrapText="1"/>
      <protection/>
    </xf>
    <xf numFmtId="1" fontId="11" fillId="33" borderId="14" xfId="39" applyNumberFormat="1" applyFont="1" applyFill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1" fillId="0" borderId="11" xfId="39" applyFont="1" applyFill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9" applyFont="1" applyBorder="1" applyAlignment="1" applyProtection="1">
      <alignment horizontal="center" vertical="center" wrapText="1"/>
      <protection/>
    </xf>
    <xf numFmtId="0" fontId="11" fillId="0" borderId="10" xfId="39" applyFont="1" applyFill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horizontal="left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0" fillId="0" borderId="10" xfId="37" applyNumberFormat="1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vertical="center" wrapText="1"/>
      <protection/>
    </xf>
    <xf numFmtId="49" fontId="11" fillId="0" borderId="10" xfId="37" applyNumberFormat="1" applyFont="1" applyFill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6" applyFont="1" applyAlignment="1">
      <alignment/>
      <protection/>
    </xf>
    <xf numFmtId="0" fontId="10" fillId="0" borderId="0" xfId="40" applyFont="1">
      <alignment/>
      <protection/>
    </xf>
    <xf numFmtId="0" fontId="11" fillId="0" borderId="0" xfId="40" applyFont="1" applyBorder="1">
      <alignment/>
      <protection/>
    </xf>
    <xf numFmtId="49" fontId="11" fillId="0" borderId="0" xfId="40" applyNumberFormat="1" applyFont="1">
      <alignment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11" fillId="0" borderId="10" xfId="36" applyNumberFormat="1" applyFont="1" applyBorder="1" applyAlignment="1" applyProtection="1">
      <alignment horizontal="right" vertical="center" wrapText="1"/>
      <protection/>
    </xf>
    <xf numFmtId="0" fontId="11" fillId="0" borderId="10" xfId="36" applyFont="1" applyFill="1" applyBorder="1" applyAlignment="1" applyProtection="1">
      <alignment horizontal="right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1" fontId="11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6" applyNumberFormat="1" applyFont="1" applyFill="1" applyBorder="1" applyAlignment="1" applyProtection="1">
      <alignment horizontal="right"/>
      <protection locked="0"/>
    </xf>
    <xf numFmtId="1" fontId="11" fillId="36" borderId="10" xfId="36" applyNumberFormat="1" applyFont="1" applyFill="1" applyBorder="1" applyAlignment="1" applyProtection="1">
      <alignment horizontal="right"/>
      <protection locked="0"/>
    </xf>
    <xf numFmtId="1" fontId="11" fillId="0" borderId="10" xfId="36" applyNumberFormat="1" applyFont="1" applyBorder="1" applyAlignment="1" applyProtection="1">
      <alignment horizontal="right"/>
      <protection/>
    </xf>
    <xf numFmtId="1" fontId="11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6" applyNumberFormat="1" applyFont="1" applyBorder="1" applyProtection="1">
      <alignment/>
      <protection/>
    </xf>
    <xf numFmtId="0" fontId="10" fillId="0" borderId="10" xfId="36" applyFont="1" applyBorder="1" applyAlignment="1" applyProtection="1">
      <alignment horizontal="center" vertical="center" wrapText="1"/>
      <protection/>
    </xf>
    <xf numFmtId="0" fontId="10" fillId="0" borderId="0" xfId="40" applyFont="1" applyAlignment="1" applyProtection="1">
      <alignment horizontal="center"/>
      <protection/>
    </xf>
    <xf numFmtId="0" fontId="10" fillId="0" borderId="10" xfId="36" applyFont="1" applyBorder="1" applyAlignment="1" applyProtection="1">
      <alignment horizontal="center"/>
      <protection/>
    </xf>
    <xf numFmtId="1" fontId="11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10" xfId="36" applyNumberFormat="1" applyFont="1" applyFill="1" applyBorder="1" applyAlignment="1" applyProtection="1">
      <alignment horizontal="right" vertical="center" wrapText="1"/>
      <protection/>
    </xf>
    <xf numFmtId="1" fontId="11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10" xfId="36" applyFont="1" applyFill="1" applyBorder="1" applyAlignment="1" applyProtection="1">
      <alignment horizontal="center" vertical="center" wrapText="1"/>
      <protection/>
    </xf>
    <xf numFmtId="0" fontId="10" fillId="0" borderId="0" xfId="36" applyFont="1" applyBorder="1" applyProtection="1">
      <alignment/>
      <protection/>
    </xf>
    <xf numFmtId="0" fontId="10" fillId="0" borderId="0" xfId="40" applyFont="1" applyProtection="1">
      <alignment/>
      <protection/>
    </xf>
    <xf numFmtId="0" fontId="10" fillId="0" borderId="10" xfId="36" applyFont="1" applyBorder="1" applyProtection="1">
      <alignment/>
      <protection/>
    </xf>
    <xf numFmtId="1" fontId="11" fillId="0" borderId="10" xfId="36" applyNumberFormat="1" applyFont="1" applyFill="1" applyBorder="1" applyAlignment="1" applyProtection="1">
      <alignment horizontal="right"/>
      <protection/>
    </xf>
    <xf numFmtId="1" fontId="10" fillId="34" borderId="16" xfId="43" applyNumberFormat="1" applyFont="1" applyFill="1" applyBorder="1" applyAlignment="1" applyProtection="1">
      <alignment vertical="center"/>
      <protection locked="0"/>
    </xf>
    <xf numFmtId="0" fontId="10" fillId="0" borderId="10" xfId="43" applyFont="1" applyBorder="1" applyAlignment="1" applyProtection="1">
      <alignment vertical="center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wrapText="1"/>
      <protection/>
    </xf>
    <xf numFmtId="0" fontId="11" fillId="0" borderId="0" xfId="42" applyFont="1" applyAlignment="1" applyProtection="1">
      <alignment wrapText="1"/>
      <protection/>
    </xf>
    <xf numFmtId="1" fontId="11" fillId="34" borderId="10" xfId="42" applyNumberFormat="1" applyFont="1" applyFill="1" applyBorder="1" applyAlignment="1" applyProtection="1">
      <alignment wrapText="1"/>
      <protection locked="0"/>
    </xf>
    <xf numFmtId="1" fontId="11" fillId="0" borderId="0" xfId="42" applyNumberFormat="1" applyFont="1" applyAlignment="1" applyProtection="1">
      <alignment wrapText="1"/>
      <protection/>
    </xf>
    <xf numFmtId="0" fontId="11" fillId="0" borderId="0" xfId="44" applyFont="1" applyBorder="1" applyProtection="1">
      <alignment/>
      <protection/>
    </xf>
    <xf numFmtId="0" fontId="10" fillId="0" borderId="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 applyProtection="1">
      <alignment horizontal="left" vertical="center" wrapText="1"/>
      <protection/>
    </xf>
    <xf numFmtId="0" fontId="11" fillId="0" borderId="0" xfId="36" applyFont="1" applyAlignment="1">
      <alignment horizontal="centerContinuous" vertical="center" wrapText="1"/>
      <protection/>
    </xf>
    <xf numFmtId="0" fontId="10" fillId="0" borderId="10" xfId="36" applyFont="1" applyBorder="1" applyAlignment="1" applyProtection="1">
      <alignment horizontal="centerContinuous" vertical="center" wrapText="1"/>
      <protection/>
    </xf>
    <xf numFmtId="1" fontId="11" fillId="0" borderId="0" xfId="39" applyNumberFormat="1" applyFont="1" applyBorder="1" applyAlignment="1">
      <alignment vertical="justify" wrapText="1"/>
      <protection/>
    </xf>
    <xf numFmtId="0" fontId="10" fillId="0" borderId="12" xfId="37" applyFont="1" applyBorder="1" applyAlignment="1" applyProtection="1">
      <alignment horizontal="centerContinuous" vertical="center" wrapText="1"/>
      <protection/>
    </xf>
    <xf numFmtId="0" fontId="10" fillId="0" borderId="14" xfId="37" applyFont="1" applyBorder="1" applyAlignment="1" applyProtection="1">
      <alignment horizontal="centerContinuous" vertical="center" wrapText="1"/>
      <protection/>
    </xf>
    <xf numFmtId="0" fontId="10" fillId="0" borderId="16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170" fontId="10" fillId="0" borderId="10" xfId="52" applyFont="1" applyBorder="1" applyAlignment="1" applyProtection="1">
      <alignment horizontal="centerContinuous" vertical="center" wrapText="1"/>
      <protection/>
    </xf>
    <xf numFmtId="49" fontId="4" fillId="0" borderId="0" xfId="38" applyNumberFormat="1" applyFont="1" applyAlignment="1">
      <alignment horizontal="centerContinuous" vertical="center" wrapText="1"/>
      <protection/>
    </xf>
    <xf numFmtId="0" fontId="9" fillId="0" borderId="0" xfId="41" applyFont="1" applyAlignment="1">
      <alignment horizontal="left" vertical="top" wrapText="1"/>
      <protection/>
    </xf>
    <xf numFmtId="0" fontId="9" fillId="0" borderId="0" xfId="41" applyFont="1" applyAlignment="1">
      <alignment vertical="top" wrapText="1"/>
      <protection/>
    </xf>
    <xf numFmtId="0" fontId="9" fillId="0" borderId="0" xfId="41" applyFont="1" applyAlignment="1">
      <alignment vertical="top"/>
      <protection/>
    </xf>
    <xf numFmtId="0" fontId="5" fillId="0" borderId="0" xfId="41" applyFont="1" applyAlignment="1">
      <alignment vertical="top"/>
      <protection/>
    </xf>
    <xf numFmtId="0" fontId="7" fillId="0" borderId="0" xfId="41" applyFont="1" applyBorder="1" applyAlignment="1" applyProtection="1">
      <alignment vertical="top" wrapText="1"/>
      <protection locked="0"/>
    </xf>
    <xf numFmtId="1" fontId="9" fillId="34" borderId="12" xfId="41" applyNumberFormat="1" applyFont="1" applyFill="1" applyBorder="1" applyAlignment="1" applyProtection="1">
      <alignment vertical="top" wrapText="1"/>
      <protection locked="0"/>
    </xf>
    <xf numFmtId="1" fontId="9" fillId="34" borderId="17" xfId="41" applyNumberFormat="1" applyFont="1" applyFill="1" applyBorder="1" applyAlignment="1" applyProtection="1">
      <alignment vertical="top" wrapText="1"/>
      <protection locked="0"/>
    </xf>
    <xf numFmtId="1" fontId="9" fillId="36" borderId="17" xfId="41" applyNumberFormat="1" applyFont="1" applyFill="1" applyBorder="1" applyAlignment="1" applyProtection="1">
      <alignment vertical="top" wrapText="1"/>
      <protection locked="0"/>
    </xf>
    <xf numFmtId="1" fontId="9" fillId="0" borderId="17" xfId="41" applyNumberFormat="1" applyFont="1" applyBorder="1" applyAlignment="1" applyProtection="1">
      <alignment vertical="top" wrapText="1"/>
      <protection/>
    </xf>
    <xf numFmtId="1" fontId="9" fillId="0" borderId="12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>
      <alignment vertical="top"/>
      <protection/>
    </xf>
    <xf numFmtId="1" fontId="9" fillId="35" borderId="17" xfId="41" applyNumberFormat="1" applyFont="1" applyFill="1" applyBorder="1" applyAlignment="1" applyProtection="1">
      <alignment vertical="top" wrapText="1"/>
      <protection locked="0"/>
    </xf>
    <xf numFmtId="1" fontId="9" fillId="0" borderId="18" xfId="41" applyNumberFormat="1" applyFont="1" applyBorder="1" applyAlignment="1" applyProtection="1">
      <alignment vertical="top" wrapText="1"/>
      <protection/>
    </xf>
    <xf numFmtId="1" fontId="9" fillId="36" borderId="19" xfId="41" applyNumberFormat="1" applyFont="1" applyFill="1" applyBorder="1" applyAlignment="1" applyProtection="1">
      <alignment vertical="top" wrapText="1"/>
      <protection locked="0"/>
    </xf>
    <xf numFmtId="1" fontId="9" fillId="0" borderId="20" xfId="41" applyNumberFormat="1" applyFont="1" applyBorder="1" applyAlignment="1" applyProtection="1">
      <alignment vertical="top" wrapText="1"/>
      <protection/>
    </xf>
    <xf numFmtId="1" fontId="7" fillId="0" borderId="17" xfId="41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41" applyNumberFormat="1" applyFont="1" applyBorder="1" applyAlignment="1" applyProtection="1">
      <alignment vertical="top" wrapText="1"/>
      <protection/>
    </xf>
    <xf numFmtId="1" fontId="9" fillId="0" borderId="22" xfId="41" applyNumberFormat="1" applyFont="1" applyBorder="1" applyAlignment="1" applyProtection="1">
      <alignment vertical="top" wrapText="1"/>
      <protection/>
    </xf>
    <xf numFmtId="0" fontId="7" fillId="0" borderId="0" xfId="41" applyFont="1" applyBorder="1" applyAlignment="1">
      <alignment vertical="top" wrapText="1"/>
      <protection/>
    </xf>
    <xf numFmtId="49" fontId="7" fillId="0" borderId="0" xfId="41" applyNumberFormat="1" applyFont="1" applyBorder="1" applyAlignment="1">
      <alignment vertical="top" wrapText="1"/>
      <protection/>
    </xf>
    <xf numFmtId="1" fontId="9" fillId="0" borderId="0" xfId="41" applyNumberFormat="1" applyFont="1" applyBorder="1" applyAlignment="1">
      <alignment vertical="top" wrapText="1"/>
      <protection/>
    </xf>
    <xf numFmtId="0" fontId="5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0" fillId="0" borderId="13" xfId="44" applyFont="1" applyBorder="1" applyAlignment="1">
      <alignment horizontal="centerContinuous" vertical="center" wrapText="1"/>
      <protection/>
    </xf>
    <xf numFmtId="0" fontId="10" fillId="0" borderId="15" xfId="44" applyFont="1" applyBorder="1" applyAlignment="1">
      <alignment horizontal="centerContinuous" vertical="center" wrapText="1"/>
      <protection/>
    </xf>
    <xf numFmtId="0" fontId="10" fillId="0" borderId="11" xfId="44" applyFont="1" applyBorder="1" applyAlignment="1">
      <alignment horizontal="centerContinuous" vertical="center" wrapText="1"/>
      <protection/>
    </xf>
    <xf numFmtId="0" fontId="10" fillId="33" borderId="13" xfId="44" applyFont="1" applyFill="1" applyBorder="1" applyAlignment="1">
      <alignment horizontal="centerContinuous" vertical="center" wrapText="1"/>
      <protection/>
    </xf>
    <xf numFmtId="0" fontId="10" fillId="33" borderId="11" xfId="44" applyFont="1" applyFill="1" applyBorder="1" applyAlignment="1">
      <alignment horizontal="centerContinuous" vertical="center" wrapText="1"/>
      <protection/>
    </xf>
    <xf numFmtId="1" fontId="11" fillId="33" borderId="12" xfId="44" applyNumberFormat="1" applyFont="1" applyFill="1" applyBorder="1" applyAlignment="1" applyProtection="1">
      <alignment vertical="center"/>
      <protection locked="0"/>
    </xf>
    <xf numFmtId="1" fontId="11" fillId="33" borderId="14" xfId="44" applyNumberFormat="1" applyFont="1" applyFill="1" applyBorder="1" applyAlignment="1" applyProtection="1">
      <alignment vertical="center"/>
      <protection locked="0"/>
    </xf>
    <xf numFmtId="1" fontId="11" fillId="33" borderId="16" xfId="44" applyNumberFormat="1" applyFont="1" applyFill="1" applyBorder="1" applyAlignment="1" applyProtection="1">
      <alignment vertical="center"/>
      <protection locked="0"/>
    </xf>
    <xf numFmtId="1" fontId="11" fillId="34" borderId="10" xfId="44" applyNumberFormat="1" applyFont="1" applyFill="1" applyBorder="1" applyAlignment="1" applyProtection="1">
      <alignment vertical="center"/>
      <protection locked="0"/>
    </xf>
    <xf numFmtId="0" fontId="10" fillId="0" borderId="13" xfId="44" applyFont="1" applyBorder="1" applyAlignment="1">
      <alignment horizontal="left"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1" fillId="34" borderId="10" xfId="39" applyNumberFormat="1" applyFont="1" applyFill="1" applyBorder="1" applyAlignment="1" applyProtection="1">
      <alignment vertical="center" wrapText="1"/>
      <protection locked="0"/>
    </xf>
    <xf numFmtId="0" fontId="12" fillId="0" borderId="13" xfId="39" applyFont="1" applyBorder="1" applyAlignment="1" applyProtection="1">
      <alignment vertical="center" wrapText="1"/>
      <protection/>
    </xf>
    <xf numFmtId="1" fontId="11" fillId="33" borderId="14" xfId="39" applyNumberFormat="1" applyFont="1" applyFill="1" applyBorder="1" applyAlignment="1" applyProtection="1">
      <alignment vertical="center" wrapText="1"/>
      <protection/>
    </xf>
    <xf numFmtId="0" fontId="11" fillId="0" borderId="11" xfId="39" applyFont="1" applyBorder="1" applyAlignment="1" applyProtection="1">
      <alignment vertical="center" wrapText="1"/>
      <protection/>
    </xf>
    <xf numFmtId="0" fontId="11" fillId="0" borderId="10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1" fontId="11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12" xfId="44" applyNumberFormat="1" applyFont="1" applyFill="1" applyBorder="1" applyAlignment="1" applyProtection="1">
      <alignment vertical="center"/>
      <protection locked="0"/>
    </xf>
    <xf numFmtId="3" fontId="11" fillId="0" borderId="0" xfId="44" applyNumberFormat="1" applyFont="1" applyBorder="1" applyProtection="1">
      <alignment/>
      <protection/>
    </xf>
    <xf numFmtId="0" fontId="10" fillId="0" borderId="12" xfId="44" applyFont="1" applyBorder="1" applyAlignment="1">
      <alignment horizontal="centerContinuous" vertical="center" wrapText="1"/>
      <protection/>
    </xf>
    <xf numFmtId="0" fontId="10" fillId="0" borderId="16" xfId="44" applyFont="1" applyBorder="1" applyAlignment="1">
      <alignment horizontal="centerContinuous" vertical="center" wrapText="1"/>
      <protection/>
    </xf>
    <xf numFmtId="0" fontId="10" fillId="0" borderId="18" xfId="44" applyFont="1" applyBorder="1" applyAlignment="1">
      <alignment horizontal="left" vertical="center" wrapText="1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10" fillId="0" borderId="11" xfId="44" applyFont="1" applyFill="1" applyBorder="1" applyAlignment="1">
      <alignment horizontal="center" vertical="center" wrapText="1"/>
      <protection/>
    </xf>
    <xf numFmtId="0" fontId="10" fillId="0" borderId="23" xfId="44" applyFont="1" applyBorder="1" applyAlignment="1">
      <alignment horizontal="centerContinuous" vertical="center" wrapText="1"/>
      <protection/>
    </xf>
    <xf numFmtId="0" fontId="10" fillId="33" borderId="15" xfId="44" applyFont="1" applyFill="1" applyBorder="1" applyAlignment="1">
      <alignment horizontal="center" vertical="center" wrapText="1"/>
      <protection/>
    </xf>
    <xf numFmtId="0" fontId="10" fillId="0" borderId="18" xfId="44" applyFont="1" applyBorder="1" applyAlignment="1">
      <alignment horizontal="centerContinuous" vertical="center" wrapText="1"/>
      <protection/>
    </xf>
    <xf numFmtId="0" fontId="10" fillId="0" borderId="19" xfId="44" applyFont="1" applyBorder="1" applyAlignment="1">
      <alignment horizontal="center" vertical="center" wrapText="1"/>
      <protection/>
    </xf>
    <xf numFmtId="0" fontId="10" fillId="0" borderId="24" xfId="44" applyFont="1" applyBorder="1" applyAlignment="1">
      <alignment horizontal="centerContinuous" vertical="center" wrapText="1"/>
      <protection/>
    </xf>
    <xf numFmtId="0" fontId="10" fillId="0" borderId="25" xfId="44" applyFont="1" applyBorder="1" applyAlignment="1">
      <alignment horizontal="centerContinuous" vertical="center" wrapText="1"/>
      <protection/>
    </xf>
    <xf numFmtId="49" fontId="10" fillId="0" borderId="18" xfId="44" applyNumberFormat="1" applyFont="1" applyBorder="1" applyAlignment="1">
      <alignment horizontal="centerContinuous" vertical="center" wrapText="1"/>
      <protection/>
    </xf>
    <xf numFmtId="49" fontId="10" fillId="0" borderId="19" xfId="44" applyNumberFormat="1" applyFont="1" applyBorder="1" applyAlignment="1">
      <alignment horizontal="centerContinuous" vertical="center" wrapText="1"/>
      <protection/>
    </xf>
    <xf numFmtId="0" fontId="7" fillId="0" borderId="0" xfId="41" applyFont="1" applyBorder="1" applyAlignment="1" applyProtection="1">
      <alignment horizontal="left" vertical="top" wrapText="1"/>
      <protection locked="0"/>
    </xf>
    <xf numFmtId="0" fontId="7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center" vertical="top" wrapText="1"/>
      <protection locked="0"/>
    </xf>
    <xf numFmtId="0" fontId="9" fillId="0" borderId="0" xfId="41" applyFont="1" applyAlignment="1" applyProtection="1">
      <alignment horizontal="left" vertical="top"/>
      <protection locked="0"/>
    </xf>
    <xf numFmtId="0" fontId="7" fillId="0" borderId="0" xfId="41" applyFont="1" applyBorder="1" applyAlignment="1" applyProtection="1">
      <alignment horizontal="center" vertical="top"/>
      <protection locked="0"/>
    </xf>
    <xf numFmtId="0" fontId="7" fillId="0" borderId="0" xfId="42" applyFont="1" applyAlignment="1" applyProtection="1">
      <alignment wrapText="1"/>
      <protection locked="0"/>
    </xf>
    <xf numFmtId="0" fontId="7" fillId="0" borderId="26" xfId="41" applyFont="1" applyBorder="1" applyAlignment="1" applyProtection="1">
      <alignment horizontal="center" vertical="center"/>
      <protection/>
    </xf>
    <xf numFmtId="0" fontId="7" fillId="0" borderId="27" xfId="41" applyFont="1" applyBorder="1" applyAlignment="1" applyProtection="1">
      <alignment horizontal="center" vertical="top" wrapText="1"/>
      <protection/>
    </xf>
    <xf numFmtId="14" fontId="7" fillId="0" borderId="27" xfId="41" applyNumberFormat="1" applyFont="1" applyBorder="1" applyAlignment="1" applyProtection="1">
      <alignment horizontal="center" vertical="top" wrapText="1"/>
      <protection/>
    </xf>
    <xf numFmtId="49" fontId="7" fillId="0" borderId="27" xfId="41" applyNumberFormat="1" applyFont="1" applyBorder="1" applyAlignment="1" applyProtection="1">
      <alignment horizontal="center" vertical="center" wrapText="1"/>
      <protection/>
    </xf>
    <xf numFmtId="14" fontId="7" fillId="0" borderId="28" xfId="41" applyNumberFormat="1" applyFont="1" applyBorder="1" applyAlignment="1" applyProtection="1">
      <alignment horizontal="center" vertical="top" wrapText="1"/>
      <protection/>
    </xf>
    <xf numFmtId="0" fontId="7" fillId="0" borderId="29" xfId="41" applyFont="1" applyBorder="1" applyAlignment="1" applyProtection="1">
      <alignment horizontal="center" vertical="center" wrapText="1"/>
      <protection/>
    </xf>
    <xf numFmtId="0" fontId="7" fillId="0" borderId="10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center" vertical="center" wrapText="1"/>
      <protection/>
    </xf>
    <xf numFmtId="0" fontId="7" fillId="0" borderId="17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0" fontId="9" fillId="0" borderId="10" xfId="41" applyFont="1" applyBorder="1" applyAlignment="1" applyProtection="1">
      <alignment vertical="top" wrapText="1"/>
      <protection/>
    </xf>
    <xf numFmtId="0" fontId="9" fillId="0" borderId="12" xfId="41" applyFont="1" applyBorder="1" applyAlignment="1" applyProtection="1">
      <alignment vertical="top" wrapText="1"/>
      <protection/>
    </xf>
    <xf numFmtId="49" fontId="7" fillId="33" borderId="18" xfId="41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9" fillId="0" borderId="10" xfId="4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1" fontId="8" fillId="0" borderId="12" xfId="41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1" fontId="9" fillId="0" borderId="10" xfId="41" applyNumberFormat="1" applyFont="1" applyBorder="1" applyAlignment="1" applyProtection="1">
      <alignment vertical="top" wrapText="1"/>
      <protection/>
    </xf>
    <xf numFmtId="1" fontId="18" fillId="37" borderId="10" xfId="41" applyNumberFormat="1" applyFont="1" applyFill="1" applyBorder="1" applyAlignment="1" applyProtection="1">
      <alignment vertical="top"/>
      <protection/>
    </xf>
    <xf numFmtId="1" fontId="4" fillId="0" borderId="18" xfId="41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1" applyNumberFormat="1" applyFont="1" applyBorder="1" applyAlignment="1" applyProtection="1">
      <alignment horizontal="right" vertical="top" wrapText="1"/>
      <protection/>
    </xf>
    <xf numFmtId="1" fontId="7" fillId="0" borderId="18" xfId="41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41" applyNumberFormat="1" applyFont="1" applyFill="1" applyBorder="1" applyAlignment="1" applyProtection="1">
      <alignment vertical="top"/>
      <protection/>
    </xf>
    <xf numFmtId="0" fontId="18" fillId="37" borderId="29" xfId="41" applyNumberFormat="1" applyFont="1" applyFill="1" applyBorder="1" applyAlignment="1" applyProtection="1">
      <alignment vertical="top" wrapText="1"/>
      <protection/>
    </xf>
    <xf numFmtId="49" fontId="4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6" fillId="0" borderId="13" xfId="41" applyNumberFormat="1" applyFont="1" applyBorder="1" applyAlignment="1" applyProtection="1">
      <alignment horizontal="right"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9" fillId="0" borderId="30" xfId="41" applyNumberFormat="1" applyFont="1" applyBorder="1" applyAlignment="1" applyProtection="1">
      <alignment vertical="top" wrapText="1"/>
      <protection/>
    </xf>
    <xf numFmtId="1" fontId="9" fillId="0" borderId="31" xfId="41" applyNumberFormat="1" applyFont="1" applyBorder="1" applyAlignment="1" applyProtection="1">
      <alignment vertical="top" wrapText="1"/>
      <protection/>
    </xf>
    <xf numFmtId="1" fontId="5" fillId="0" borderId="23" xfId="41" applyNumberFormat="1" applyFont="1" applyBorder="1" applyAlignment="1" applyProtection="1">
      <alignment horizontal="right" vertical="top" wrapText="1"/>
      <protection/>
    </xf>
    <xf numFmtId="1" fontId="9" fillId="0" borderId="32" xfId="41" applyNumberFormat="1" applyFont="1" applyBorder="1" applyAlignment="1" applyProtection="1">
      <alignment vertical="top" wrapText="1"/>
      <protection/>
    </xf>
    <xf numFmtId="1" fontId="9" fillId="0" borderId="33" xfId="41" applyNumberFormat="1" applyFont="1" applyBorder="1" applyAlignment="1" applyProtection="1">
      <alignment vertical="top" wrapText="1"/>
      <protection/>
    </xf>
    <xf numFmtId="1" fontId="6" fillId="0" borderId="11" xfId="41" applyNumberFormat="1" applyFont="1" applyBorder="1" applyAlignment="1" applyProtection="1">
      <alignment horizontal="right" vertical="top" wrapText="1"/>
      <protection/>
    </xf>
    <xf numFmtId="1" fontId="6" fillId="33" borderId="10" xfId="4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1" applyNumberFormat="1" applyFont="1" applyBorder="1" applyAlignment="1" applyProtection="1">
      <alignment horizontal="right" vertical="top" wrapText="1"/>
      <protection/>
    </xf>
    <xf numFmtId="49" fontId="4" fillId="0" borderId="36" xfId="41" applyNumberFormat="1" applyFont="1" applyBorder="1" applyAlignment="1" applyProtection="1">
      <alignment horizontal="right" vertical="top" wrapText="1"/>
      <protection/>
    </xf>
    <xf numFmtId="1" fontId="4" fillId="0" borderId="36" xfId="41" applyNumberFormat="1" applyFont="1" applyBorder="1" applyAlignment="1" applyProtection="1">
      <alignment horizontal="right" vertical="top" wrapText="1"/>
      <protection/>
    </xf>
    <xf numFmtId="0" fontId="5" fillId="0" borderId="0" xfId="41" applyFont="1" applyAlignment="1" applyProtection="1">
      <alignment vertical="top"/>
      <protection/>
    </xf>
    <xf numFmtId="1" fontId="5" fillId="0" borderId="0" xfId="41" applyNumberFormat="1" applyFont="1" applyAlignment="1" applyProtection="1">
      <alignment vertical="top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0" fontId="10" fillId="0" borderId="16" xfId="43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1" fillId="0" borderId="10" xfId="43" applyFont="1" applyFill="1" applyBorder="1" applyProtection="1">
      <alignment/>
      <protection/>
    </xf>
    <xf numFmtId="0" fontId="11" fillId="0" borderId="10" xfId="43" applyFont="1" applyBorder="1" applyAlignment="1" applyProtection="1">
      <alignment vertical="center" wrapText="1"/>
      <protection/>
    </xf>
    <xf numFmtId="3" fontId="11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Fill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horizontal="right"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1" fillId="0" borderId="29" xfId="43" applyFont="1" applyBorder="1" applyAlignment="1" applyProtection="1">
      <alignment vertical="center" wrapText="1"/>
      <protection/>
    </xf>
    <xf numFmtId="49" fontId="11" fillId="0" borderId="16" xfId="43" applyNumberFormat="1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0" fontId="10" fillId="0" borderId="12" xfId="43" applyFont="1" applyBorder="1" applyAlignment="1" applyProtection="1">
      <alignment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1" fillId="0" borderId="0" xfId="43" applyFont="1" applyBorder="1" applyAlignment="1" applyProtection="1">
      <alignment wrapText="1"/>
      <protection/>
    </xf>
    <xf numFmtId="1" fontId="11" fillId="0" borderId="10" xfId="43" applyNumberFormat="1" applyFont="1" applyBorder="1" applyAlignment="1" applyProtection="1">
      <alignment vertical="center"/>
      <protection/>
    </xf>
    <xf numFmtId="1" fontId="9" fillId="38" borderId="17" xfId="41" applyNumberFormat="1" applyFont="1" applyFill="1" applyBorder="1" applyAlignment="1" applyProtection="1">
      <alignment vertical="top" wrapText="1"/>
      <protection locked="0"/>
    </xf>
    <xf numFmtId="1" fontId="9" fillId="38" borderId="12" xfId="41" applyNumberFormat="1" applyFont="1" applyFill="1" applyBorder="1" applyAlignment="1" applyProtection="1">
      <alignment vertical="top" wrapText="1"/>
      <protection locked="0"/>
    </xf>
    <xf numFmtId="0" fontId="11" fillId="0" borderId="0" xfId="42" applyFont="1" applyAlignment="1" applyProtection="1">
      <alignment wrapText="1"/>
      <protection locked="0"/>
    </xf>
    <xf numFmtId="0" fontId="11" fillId="0" borderId="0" xfId="42" applyFont="1" applyFill="1" applyAlignment="1" applyProtection="1">
      <alignment wrapText="1"/>
      <protection locked="0"/>
    </xf>
    <xf numFmtId="0" fontId="10" fillId="0" borderId="0" xfId="42" applyFont="1" applyBorder="1" applyAlignment="1" applyProtection="1">
      <alignment horizontal="centerContinuous" vertical="center" wrapText="1"/>
      <protection locked="0"/>
    </xf>
    <xf numFmtId="0" fontId="10" fillId="0" borderId="0" xfId="42" applyFont="1" applyFill="1" applyBorder="1" applyAlignment="1" applyProtection="1">
      <alignment horizontal="centerContinuous" vertical="center" wrapText="1"/>
      <protection locked="0"/>
    </xf>
    <xf numFmtId="1" fontId="11" fillId="0" borderId="0" xfId="42" applyNumberFormat="1" applyFont="1" applyBorder="1" applyAlignment="1" applyProtection="1">
      <alignment wrapText="1"/>
      <protection/>
    </xf>
    <xf numFmtId="0" fontId="11" fillId="0" borderId="0" xfId="42" applyFont="1" applyAlignment="1" applyProtection="1">
      <alignment horizontal="centerContinuous" wrapText="1"/>
      <protection/>
    </xf>
    <xf numFmtId="0" fontId="11" fillId="0" borderId="0" xfId="42" applyFont="1" applyAlignment="1" applyProtection="1">
      <alignment horizontal="center" wrapText="1"/>
      <protection/>
    </xf>
    <xf numFmtId="0" fontId="10" fillId="0" borderId="0" xfId="42" applyFont="1" applyAlignment="1" applyProtection="1">
      <alignment wrapText="1"/>
      <protection/>
    </xf>
    <xf numFmtId="0" fontId="10" fillId="0" borderId="10" xfId="42" applyFont="1" applyBorder="1" applyAlignment="1" applyProtection="1">
      <alignment horizontal="center" vertical="center" wrapText="1"/>
      <protection/>
    </xf>
    <xf numFmtId="14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wrapText="1"/>
      <protection/>
    </xf>
    <xf numFmtId="49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Fill="1" applyBorder="1" applyAlignment="1" applyProtection="1">
      <alignment wrapText="1"/>
      <protection/>
    </xf>
    <xf numFmtId="49" fontId="11" fillId="0" borderId="10" xfId="42" applyNumberFormat="1" applyFont="1" applyFill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right" wrapText="1"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1" fontId="11" fillId="0" borderId="10" xfId="42" applyNumberFormat="1" applyFont="1" applyFill="1" applyBorder="1" applyAlignment="1" applyProtection="1">
      <alignment wrapText="1"/>
      <protection/>
    </xf>
    <xf numFmtId="0" fontId="10" fillId="0" borderId="10" xfId="42" applyFont="1" applyBorder="1" applyAlignment="1" applyProtection="1">
      <alignment wrapText="1"/>
      <protection/>
    </xf>
    <xf numFmtId="49" fontId="11" fillId="0" borderId="0" xfId="42" applyNumberFormat="1" applyFont="1" applyBorder="1" applyAlignment="1" applyProtection="1">
      <alignment wrapText="1"/>
      <protection/>
    </xf>
    <xf numFmtId="1" fontId="11" fillId="0" borderId="0" xfId="42" applyNumberFormat="1" applyFont="1" applyFill="1" applyBorder="1" applyAlignment="1" applyProtection="1">
      <alignment wrapText="1"/>
      <protection/>
    </xf>
    <xf numFmtId="0" fontId="10" fillId="0" borderId="0" xfId="42" applyFont="1" applyAlignment="1" applyProtection="1">
      <alignment horizontal="center"/>
      <protection/>
    </xf>
    <xf numFmtId="1" fontId="11" fillId="0" borderId="10" xfId="44" applyNumberFormat="1" applyFont="1" applyFill="1" applyBorder="1" applyAlignment="1" applyProtection="1">
      <alignment vertical="center"/>
      <protection/>
    </xf>
    <xf numFmtId="1" fontId="11" fillId="0" borderId="12" xfId="44" applyNumberFormat="1" applyFont="1" applyFill="1" applyBorder="1" applyAlignment="1" applyProtection="1">
      <alignment vertical="center"/>
      <protection/>
    </xf>
    <xf numFmtId="0" fontId="10" fillId="0" borderId="0" xfId="44" applyFont="1" applyBorder="1" applyAlignment="1" applyProtection="1">
      <alignment vertical="center" wrapText="1"/>
      <protection locked="0"/>
    </xf>
    <xf numFmtId="49" fontId="10" fillId="0" borderId="0" xfId="44" applyNumberFormat="1" applyFont="1" applyBorder="1" applyAlignment="1" applyProtection="1">
      <alignment horizontal="center" vertical="center" wrapText="1"/>
      <protection locked="0"/>
    </xf>
    <xf numFmtId="0" fontId="11" fillId="0" borderId="0" xfId="44" applyFont="1" applyBorder="1" applyProtection="1">
      <alignment/>
      <protection locked="0"/>
    </xf>
    <xf numFmtId="0" fontId="11" fillId="0" borderId="0" xfId="40" applyFont="1" applyProtection="1">
      <alignment/>
      <protection locked="0"/>
    </xf>
    <xf numFmtId="0" fontId="10" fillId="0" borderId="0" xfId="39" applyFont="1" applyAlignment="1" applyProtection="1">
      <alignment horizontal="centerContinuous"/>
      <protection locked="0"/>
    </xf>
    <xf numFmtId="0" fontId="11" fillId="0" borderId="0" xfId="39" applyFont="1" applyProtection="1">
      <alignment/>
      <protection locked="0"/>
    </xf>
    <xf numFmtId="0" fontId="11" fillId="0" borderId="0" xfId="39" applyFont="1" applyAlignment="1" applyProtection="1">
      <alignment horizontal="left" vertical="center" wrapText="1"/>
      <protection locked="0"/>
    </xf>
    <xf numFmtId="0" fontId="11" fillId="0" borderId="0" xfId="39" applyFont="1" applyAlignment="1" applyProtection="1">
      <alignment vertical="center" wrapText="1"/>
      <protection locked="0"/>
    </xf>
    <xf numFmtId="0" fontId="10" fillId="0" borderId="0" xfId="39" applyFont="1" applyProtection="1">
      <alignment/>
      <protection locked="0"/>
    </xf>
    <xf numFmtId="0" fontId="11" fillId="0" borderId="0" xfId="39" applyFont="1" applyAlignment="1" applyProtection="1">
      <alignment/>
      <protection locked="0"/>
    </xf>
    <xf numFmtId="0" fontId="10" fillId="0" borderId="0" xfId="39" applyFont="1" applyBorder="1" applyAlignment="1" applyProtection="1">
      <alignment horizontal="centerContinuous"/>
      <protection locked="0"/>
    </xf>
    <xf numFmtId="0" fontId="10" fillId="0" borderId="10" xfId="39" applyFont="1" applyBorder="1" applyAlignment="1" applyProtection="1">
      <alignment horizontal="centerContinuous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Continuous"/>
      <protection/>
    </xf>
    <xf numFmtId="0" fontId="10" fillId="0" borderId="10" xfId="39" applyFont="1" applyBorder="1" applyAlignment="1" applyProtection="1">
      <alignment horizontal="center"/>
      <protection/>
    </xf>
    <xf numFmtId="0" fontId="10" fillId="0" borderId="10" xfId="39" applyFont="1" applyBorder="1" applyAlignment="1" applyProtection="1">
      <alignment wrapText="1"/>
      <protection/>
    </xf>
    <xf numFmtId="0" fontId="10" fillId="0" borderId="10" xfId="39" applyFont="1" applyBorder="1" applyAlignment="1" applyProtection="1">
      <alignment vertical="justify" wrapText="1"/>
      <protection/>
    </xf>
    <xf numFmtId="49" fontId="10" fillId="33" borderId="10" xfId="39" applyNumberFormat="1" applyFont="1" applyFill="1" applyBorder="1" applyAlignment="1" applyProtection="1">
      <alignment vertical="justify" wrapText="1"/>
      <protection/>
    </xf>
    <xf numFmtId="0" fontId="11" fillId="33" borderId="10" xfId="39" applyFont="1" applyFill="1" applyBorder="1" applyAlignment="1" applyProtection="1">
      <alignment horizontal="left" vertical="center" wrapText="1"/>
      <protection/>
    </xf>
    <xf numFmtId="0" fontId="11" fillId="0" borderId="10" xfId="39" applyFont="1" applyBorder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right"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Protection="1">
      <alignment/>
      <protection/>
    </xf>
    <xf numFmtId="0" fontId="10" fillId="0" borderId="10" xfId="39" applyFont="1" applyBorder="1" applyAlignment="1" applyProtection="1">
      <alignment horizontal="left"/>
      <protection/>
    </xf>
    <xf numFmtId="0" fontId="10" fillId="0" borderId="10" xfId="39" applyFont="1" applyBorder="1" applyAlignment="1" applyProtection="1">
      <alignment vertical="top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49" fontId="12" fillId="0" borderId="13" xfId="39" applyNumberFormat="1" applyFont="1" applyBorder="1" applyAlignment="1" applyProtection="1">
      <alignment horizontal="center" vertical="center" wrapText="1"/>
      <protection/>
    </xf>
    <xf numFmtId="0" fontId="10" fillId="0" borderId="12" xfId="39" applyFont="1" applyBorder="1" applyAlignment="1" applyProtection="1">
      <alignment vertical="justify" wrapText="1"/>
      <protection/>
    </xf>
    <xf numFmtId="49" fontId="11" fillId="33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vertical="justify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vertical="justify"/>
      <protection/>
    </xf>
    <xf numFmtId="1" fontId="11" fillId="33" borderId="16" xfId="39" applyNumberFormat="1" applyFont="1" applyFill="1" applyBorder="1" applyAlignment="1" applyProtection="1">
      <alignment horizontal="center" vertical="center" wrapText="1"/>
      <protection/>
    </xf>
    <xf numFmtId="1" fontId="11" fillId="0" borderId="0" xfId="39" applyNumberFormat="1" applyFont="1" applyAlignment="1" applyProtection="1">
      <alignment vertical="center" wrapText="1"/>
      <protection locked="0"/>
    </xf>
    <xf numFmtId="1" fontId="11" fillId="0" borderId="0" xfId="39" applyNumberFormat="1" applyFont="1" applyAlignment="1" applyProtection="1">
      <alignment horizontal="left" vertical="center" wrapText="1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49" fontId="11" fillId="0" borderId="0" xfId="36" applyNumberFormat="1" applyFont="1" applyAlignment="1" applyProtection="1">
      <alignment horizontal="left" vertical="center" wrapText="1"/>
      <protection locked="0"/>
    </xf>
    <xf numFmtId="0" fontId="11" fillId="0" borderId="0" xfId="36" applyFont="1" applyProtection="1">
      <alignment/>
      <protection locked="0"/>
    </xf>
    <xf numFmtId="49" fontId="11" fillId="0" borderId="0" xfId="40" applyNumberFormat="1" applyFont="1" applyProtection="1">
      <alignment/>
      <protection locked="0"/>
    </xf>
    <xf numFmtId="0" fontId="10" fillId="0" borderId="12" xfId="36" applyFont="1" applyBorder="1" applyAlignment="1" applyProtection="1">
      <alignment horizontal="centerContinuous" vertical="center" wrapText="1"/>
      <protection/>
    </xf>
    <xf numFmtId="49" fontId="10" fillId="0" borderId="13" xfId="36" applyNumberFormat="1" applyFont="1" applyBorder="1" applyAlignment="1" applyProtection="1">
      <alignment horizontal="center" vertical="center" wrapText="1"/>
      <protection/>
    </xf>
    <xf numFmtId="1" fontId="10" fillId="0" borderId="16" xfId="36" applyNumberFormat="1" applyFont="1" applyBorder="1" applyAlignment="1" applyProtection="1">
      <alignment horizontal="centerContinuous" vertical="center" wrapText="1"/>
      <protection/>
    </xf>
    <xf numFmtId="49" fontId="10" fillId="0" borderId="11" xfId="36" applyNumberFormat="1" applyFont="1" applyBorder="1" applyAlignment="1" applyProtection="1">
      <alignment horizontal="center" vertical="center" wrapText="1"/>
      <protection/>
    </xf>
    <xf numFmtId="0" fontId="10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49" fontId="10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49" fontId="10" fillId="0" borderId="10" xfId="36" applyNumberFormat="1" applyFont="1" applyBorder="1" applyAlignment="1" applyProtection="1">
      <alignment horizontal="left" vertical="center" wrapText="1"/>
      <protection/>
    </xf>
    <xf numFmtId="0" fontId="10" fillId="0" borderId="0" xfId="36" applyFont="1" applyBorder="1" applyAlignment="1" applyProtection="1">
      <alignment horizontal="left" vertical="center" wrapText="1"/>
      <protection/>
    </xf>
    <xf numFmtId="49" fontId="10" fillId="0" borderId="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0" fontId="10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 quotePrefix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49" fontId="10" fillId="0" borderId="0" xfId="36" applyNumberFormat="1" applyFont="1" applyBorder="1" applyAlignment="1" applyProtection="1">
      <alignment horizontal="center" vertical="center" wrapText="1"/>
      <protection/>
    </xf>
    <xf numFmtId="0" fontId="10" fillId="0" borderId="0" xfId="36" applyFont="1" applyBorder="1" applyAlignment="1" applyProtection="1">
      <alignment horizontal="center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9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49" fontId="11" fillId="0" borderId="0" xfId="37" applyNumberFormat="1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horizontal="center" vertical="center" wrapText="1"/>
      <protection locked="0"/>
    </xf>
    <xf numFmtId="0" fontId="10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0" fontId="10" fillId="0" borderId="0" xfId="43" applyFont="1" applyBorder="1" applyAlignment="1" applyProtection="1">
      <alignment wrapText="1"/>
      <protection locked="0"/>
    </xf>
    <xf numFmtId="1" fontId="11" fillId="0" borderId="0" xfId="43" applyNumberFormat="1" applyFont="1" applyBorder="1" applyProtection="1">
      <alignment/>
      <protection locked="0"/>
    </xf>
    <xf numFmtId="0" fontId="10" fillId="0" borderId="0" xfId="43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1" fontId="5" fillId="0" borderId="10" xfId="38" applyNumberFormat="1" applyFont="1" applyBorder="1" applyAlignment="1">
      <alignment horizontal="right" vertical="center" wrapText="1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0" fontId="9" fillId="0" borderId="0" xfId="41" applyFont="1" applyBorder="1" applyAlignment="1" applyProtection="1">
      <alignment vertical="top"/>
      <protection locked="0"/>
    </xf>
    <xf numFmtId="49" fontId="7" fillId="0" borderId="0" xfId="41" applyNumberFormat="1" applyFont="1" applyBorder="1" applyAlignment="1" applyProtection="1">
      <alignment vertical="top" wrapText="1"/>
      <protection locked="0"/>
    </xf>
    <xf numFmtId="1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1" applyFont="1" applyFill="1" applyAlignment="1" applyProtection="1">
      <alignment horizontal="right" vertical="top" wrapText="1"/>
      <protection locked="0"/>
    </xf>
    <xf numFmtId="1" fontId="10" fillId="0" borderId="10" xfId="39" applyNumberFormat="1" applyFont="1" applyBorder="1" applyAlignment="1" applyProtection="1">
      <alignment vertical="center" wrapText="1"/>
      <protection/>
    </xf>
    <xf numFmtId="1" fontId="9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40" applyNumberFormat="1" applyFont="1" applyFill="1" applyBorder="1" applyAlignment="1" applyProtection="1">
      <alignment horizontal="center"/>
      <protection locked="0"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7" fillId="37" borderId="10" xfId="41" applyFont="1" applyFill="1" applyBorder="1" applyAlignment="1" applyProtection="1">
      <alignment horizontal="left" vertical="top" wrapText="1"/>
      <protection/>
    </xf>
    <xf numFmtId="1" fontId="17" fillId="37" borderId="10" xfId="41" applyNumberFormat="1" applyFont="1" applyFill="1" applyBorder="1" applyAlignment="1" applyProtection="1">
      <alignment vertical="top" wrapText="1"/>
      <protection/>
    </xf>
    <xf numFmtId="0" fontId="17" fillId="37" borderId="37" xfId="41" applyFont="1" applyFill="1" applyBorder="1" applyAlignment="1" applyProtection="1">
      <alignment horizontal="left" vertical="top" wrapText="1"/>
      <protection/>
    </xf>
    <xf numFmtId="0" fontId="17" fillId="37" borderId="29" xfId="41" applyFont="1" applyFill="1" applyBorder="1" applyAlignment="1" applyProtection="1">
      <alignment vertical="top" wrapText="1"/>
      <protection/>
    </xf>
    <xf numFmtId="0" fontId="17" fillId="37" borderId="38" xfId="41" applyFont="1" applyFill="1" applyBorder="1" applyAlignment="1" applyProtection="1">
      <alignment vertical="top" wrapText="1"/>
      <protection/>
    </xf>
    <xf numFmtId="49" fontId="17" fillId="37" borderId="36" xfId="41" applyNumberFormat="1" applyFont="1" applyFill="1" applyBorder="1" applyAlignment="1" applyProtection="1">
      <alignment vertical="center" wrapText="1"/>
      <protection/>
    </xf>
    <xf numFmtId="0" fontId="17" fillId="37" borderId="10" xfId="41" applyFont="1" applyFill="1" applyBorder="1" applyAlignment="1" applyProtection="1">
      <alignment vertical="top" wrapText="1"/>
      <protection/>
    </xf>
    <xf numFmtId="0" fontId="4" fillId="0" borderId="0" xfId="38" applyNumberFormat="1" applyFont="1" applyAlignment="1" applyProtection="1">
      <alignment horizontal="center" vertical="center" wrapText="1"/>
      <protection locked="0"/>
    </xf>
    <xf numFmtId="0" fontId="4" fillId="0" borderId="0" xfId="38" applyFont="1" applyProtection="1">
      <alignment/>
      <protection locked="0"/>
    </xf>
    <xf numFmtId="49" fontId="4" fillId="0" borderId="0" xfId="38" applyNumberFormat="1" applyFont="1" applyProtection="1">
      <alignment/>
      <protection locked="0"/>
    </xf>
    <xf numFmtId="0" fontId="10" fillId="0" borderId="0" xfId="44" applyFont="1" applyBorder="1" applyAlignment="1" applyProtection="1">
      <alignment horizontal="left" wrapText="1"/>
      <protection locked="0"/>
    </xf>
    <xf numFmtId="0" fontId="11" fillId="0" borderId="10" xfId="39" applyFont="1" applyBorder="1" applyAlignment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/>
      <protection/>
    </xf>
    <xf numFmtId="1" fontId="11" fillId="34" borderId="10" xfId="39" applyNumberFormat="1" applyFont="1" applyFill="1" applyBorder="1" applyAlignment="1" applyProtection="1">
      <alignment vertical="center"/>
      <protection locked="0"/>
    </xf>
    <xf numFmtId="1" fontId="11" fillId="34" borderId="10" xfId="39" applyNumberFormat="1" applyFont="1" applyFill="1" applyBorder="1" applyAlignment="1" applyProtection="1">
      <alignment horizontal="center" vertical="center"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3" fontId="10" fillId="0" borderId="16" xfId="43" applyNumberFormat="1" applyFont="1" applyFill="1" applyBorder="1" applyAlignment="1" applyProtection="1">
      <alignment vertical="center"/>
      <protection/>
    </xf>
    <xf numFmtId="0" fontId="9" fillId="0" borderId="10" xfId="41" applyFont="1" applyBorder="1" applyAlignment="1" applyProtection="1">
      <alignment vertical="top"/>
      <protection locked="0"/>
    </xf>
    <xf numFmtId="0" fontId="7" fillId="0" borderId="10" xfId="41" applyFont="1" applyBorder="1" applyAlignment="1" applyProtection="1">
      <alignment horizontal="left" vertical="top" wrapText="1"/>
      <protection locked="0"/>
    </xf>
    <xf numFmtId="0" fontId="10" fillId="0" borderId="0" xfId="43" applyFont="1" applyBorder="1" applyAlignment="1" applyProtection="1">
      <alignment horizontal="centerContinuous" vertical="center" wrapText="1"/>
      <protection/>
    </xf>
    <xf numFmtId="0" fontId="11" fillId="0" borderId="0" xfId="43" applyFont="1" applyBorder="1" applyAlignment="1" applyProtection="1">
      <alignment horizontal="centerContinuous"/>
      <protection/>
    </xf>
    <xf numFmtId="0" fontId="11" fillId="0" borderId="35" xfId="43" applyFont="1" applyBorder="1" applyAlignment="1" applyProtection="1">
      <alignment horizontal="centerContinuous"/>
      <protection/>
    </xf>
    <xf numFmtId="0" fontId="11" fillId="0" borderId="0" xfId="43" applyFont="1" applyAlignment="1" applyProtection="1">
      <alignment horizontal="centerContinuous" wrapText="1"/>
      <protection/>
    </xf>
    <xf numFmtId="0" fontId="10" fillId="0" borderId="0" xfId="41" applyFont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Fill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left" vertical="top"/>
      <protection/>
    </xf>
    <xf numFmtId="0" fontId="10" fillId="0" borderId="0" xfId="41" applyFont="1" applyBorder="1" applyAlignment="1" applyProtection="1">
      <alignment vertical="top"/>
      <protection/>
    </xf>
    <xf numFmtId="0" fontId="10" fillId="0" borderId="0" xfId="41" applyFont="1" applyFill="1" applyBorder="1" applyAlignment="1" applyProtection="1">
      <alignment vertical="top" wrapText="1"/>
      <protection/>
    </xf>
    <xf numFmtId="0" fontId="10" fillId="0" borderId="0" xfId="42" applyFont="1" applyFill="1" applyBorder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centerContinuous" wrapText="1"/>
      <protection/>
    </xf>
    <xf numFmtId="49" fontId="10" fillId="0" borderId="0" xfId="44" applyNumberFormat="1" applyFont="1" applyAlignment="1" applyProtection="1">
      <alignment horizontal="center" wrapText="1"/>
      <protection/>
    </xf>
    <xf numFmtId="0" fontId="10" fillId="0" borderId="0" xfId="44" applyFont="1" applyAlignment="1" applyProtection="1">
      <alignment horizontal="centerContinuous"/>
      <protection/>
    </xf>
    <xf numFmtId="0" fontId="11" fillId="0" borderId="0" xfId="44" applyFont="1" applyProtection="1">
      <alignment/>
      <protection/>
    </xf>
    <xf numFmtId="0" fontId="9" fillId="0" borderId="0" xfId="44" applyFont="1" applyAlignment="1" applyProtection="1">
      <alignment horizontal="left"/>
      <protection/>
    </xf>
    <xf numFmtId="0" fontId="10" fillId="0" borderId="0" xfId="44" applyFont="1" applyBorder="1" applyAlignment="1" applyProtection="1">
      <alignment horizontal="left" vertical="top" wrapText="1"/>
      <protection/>
    </xf>
    <xf numFmtId="0" fontId="10" fillId="0" borderId="0" xfId="44" applyFont="1" applyProtection="1">
      <alignment/>
      <protection/>
    </xf>
    <xf numFmtId="0" fontId="10" fillId="0" borderId="0" xfId="42" applyFont="1" applyAlignment="1" applyProtection="1">
      <alignment horizontal="right" wrapText="1"/>
      <protection/>
    </xf>
    <xf numFmtId="0" fontId="10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center"/>
      <protection/>
    </xf>
    <xf numFmtId="0" fontId="5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Border="1" applyAlignment="1" applyProtection="1">
      <alignment horizontal="center" vertical="justify" wrapText="1"/>
      <protection/>
    </xf>
    <xf numFmtId="0" fontId="11" fillId="0" borderId="0" xfId="39" applyFont="1" applyProtection="1">
      <alignment/>
      <protection/>
    </xf>
    <xf numFmtId="0" fontId="10" fillId="0" borderId="0" xfId="39" applyFont="1" applyBorder="1" applyAlignment="1" applyProtection="1">
      <alignment vertical="justify" wrapText="1"/>
      <protection/>
    </xf>
    <xf numFmtId="0" fontId="10" fillId="0" borderId="0" xfId="39" applyFont="1" applyAlignment="1" applyProtection="1">
      <alignment horizontal="left" vertical="center" wrapText="1"/>
      <protection/>
    </xf>
    <xf numFmtId="0" fontId="10" fillId="0" borderId="0" xfId="36" applyFont="1" applyAlignment="1" applyProtection="1">
      <alignment horizontal="center" vertical="center"/>
      <protection/>
    </xf>
    <xf numFmtId="49" fontId="10" fillId="0" borderId="0" xfId="36" applyNumberFormat="1" applyFont="1" applyAlignment="1" applyProtection="1">
      <alignment horizontal="center" vertical="center"/>
      <protection/>
    </xf>
    <xf numFmtId="1" fontId="10" fillId="0" borderId="0" xfId="36" applyNumberFormat="1" applyFont="1" applyAlignment="1" applyProtection="1">
      <alignment horizontal="center" vertical="center"/>
      <protection/>
    </xf>
    <xf numFmtId="0" fontId="10" fillId="0" borderId="0" xfId="39" applyFont="1" applyAlignment="1" applyProtection="1">
      <alignment horizontal="left" vertical="justify"/>
      <protection/>
    </xf>
    <xf numFmtId="1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36" applyFont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left" vertical="center" wrapText="1"/>
      <protection/>
    </xf>
    <xf numFmtId="1" fontId="11" fillId="0" borderId="0" xfId="36" applyNumberFormat="1" applyFont="1" applyAlignment="1" applyProtection="1">
      <alignment horizontal="left" vertical="center" wrapText="1"/>
      <protection/>
    </xf>
    <xf numFmtId="0" fontId="10" fillId="0" borderId="0" xfId="36" applyFont="1" applyProtection="1">
      <alignment/>
      <protection/>
    </xf>
    <xf numFmtId="0" fontId="10" fillId="0" borderId="0" xfId="39" applyFont="1" applyAlignment="1" applyProtection="1">
      <alignment vertical="justify"/>
      <protection/>
    </xf>
    <xf numFmtId="0" fontId="9" fillId="0" borderId="0" xfId="39" applyFont="1" applyAlignment="1" applyProtection="1">
      <alignment horizontal="left"/>
      <protection/>
    </xf>
    <xf numFmtId="0" fontId="10" fillId="0" borderId="0" xfId="39" applyFont="1" applyBorder="1" applyAlignment="1" applyProtection="1">
      <alignment vertical="justify"/>
      <protection/>
    </xf>
    <xf numFmtId="49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1" applyNumberFormat="1" applyFont="1" applyBorder="1" applyAlignment="1" applyProtection="1">
      <alignment horizontal="left" vertical="top" wrapText="1"/>
      <protection locked="0"/>
    </xf>
    <xf numFmtId="200" fontId="10" fillId="0" borderId="0" xfId="41" applyNumberFormat="1" applyFont="1" applyBorder="1" applyAlignment="1" applyProtection="1">
      <alignment horizontal="left" vertical="top"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5" fillId="0" borderId="0" xfId="40" applyFont="1">
      <alignment/>
      <protection/>
    </xf>
    <xf numFmtId="0" fontId="5" fillId="0" borderId="0" xfId="39" applyNumberFormat="1" applyFont="1" applyAlignment="1">
      <alignment horizontal="center"/>
      <protection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0" applyFont="1" applyAlignment="1">
      <alignment/>
      <protection/>
    </xf>
    <xf numFmtId="0" fontId="4" fillId="0" borderId="0" xfId="40" applyFont="1" applyBorder="1">
      <alignment/>
      <protection/>
    </xf>
    <xf numFmtId="0" fontId="4" fillId="0" borderId="0" xfId="40" applyFont="1">
      <alignment/>
      <protection/>
    </xf>
    <xf numFmtId="0" fontId="5" fillId="0" borderId="0" xfId="40" applyFont="1" applyProtection="1">
      <alignment/>
      <protection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49" fontId="5" fillId="0" borderId="0" xfId="40" applyNumberFormat="1" applyFont="1">
      <alignment/>
      <protection/>
    </xf>
    <xf numFmtId="0" fontId="10" fillId="0" borderId="0" xfId="40" applyFont="1" applyBorder="1" applyProtection="1">
      <alignment/>
      <protection/>
    </xf>
    <xf numFmtId="0" fontId="11" fillId="0" borderId="0" xfId="40" applyFont="1" applyBorder="1" applyProtection="1">
      <alignment/>
      <protection/>
    </xf>
    <xf numFmtId="1" fontId="11" fillId="0" borderId="0" xfId="40" applyNumberFormat="1" applyFont="1" applyBorder="1" applyProtection="1">
      <alignment/>
      <protection/>
    </xf>
    <xf numFmtId="1" fontId="11" fillId="0" borderId="0" xfId="40" applyNumberFormat="1" applyFont="1" applyProtection="1">
      <alignment/>
      <protection locked="0"/>
    </xf>
    <xf numFmtId="49" fontId="11" fillId="0" borderId="0" xfId="40" applyNumberFormat="1" applyFont="1" applyProtection="1">
      <alignment/>
      <protection/>
    </xf>
    <xf numFmtId="1" fontId="11" fillId="0" borderId="0" xfId="40" applyNumberFormat="1" applyFont="1" applyProtection="1">
      <alignment/>
      <protection/>
    </xf>
    <xf numFmtId="0" fontId="9" fillId="0" borderId="0" xfId="41" applyFont="1" applyAlignment="1" applyProtection="1">
      <alignment vertical="top"/>
      <protection/>
    </xf>
    <xf numFmtId="0" fontId="9" fillId="0" borderId="0" xfId="41" applyFont="1" applyAlignment="1" applyProtection="1">
      <alignment vertical="top" wrapText="1"/>
      <protection/>
    </xf>
    <xf numFmtId="0" fontId="10" fillId="0" borderId="0" xfId="40" applyFont="1" applyAlignment="1">
      <alignment horizontal="center"/>
      <protection/>
    </xf>
    <xf numFmtId="0" fontId="11" fillId="0" borderId="0" xfId="40" applyFont="1" applyAlignment="1" applyProtection="1">
      <alignment/>
      <protection/>
    </xf>
    <xf numFmtId="0" fontId="11" fillId="0" borderId="0" xfId="40" applyFont="1" applyAlignment="1">
      <alignment/>
      <protection/>
    </xf>
    <xf numFmtId="0" fontId="11" fillId="0" borderId="0" xfId="40" applyFont="1" applyAlignment="1" applyProtection="1">
      <alignment/>
      <protection locked="0"/>
    </xf>
    <xf numFmtId="0" fontId="10" fillId="0" borderId="0" xfId="44" applyFont="1">
      <alignment/>
      <protection/>
    </xf>
    <xf numFmtId="0" fontId="10" fillId="0" borderId="0" xfId="44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4" applyFont="1" applyAlignment="1" applyProtection="1">
      <alignment wrapText="1"/>
      <protection locked="0"/>
    </xf>
    <xf numFmtId="49" fontId="11" fillId="0" borderId="0" xfId="44" applyNumberFormat="1" applyFont="1" applyAlignment="1" applyProtection="1">
      <alignment horizontal="center" wrapText="1"/>
      <protection locked="0"/>
    </xf>
    <xf numFmtId="0" fontId="11" fillId="0" borderId="0" xfId="44" applyFont="1" applyProtection="1">
      <alignment/>
      <protection locked="0"/>
    </xf>
    <xf numFmtId="0" fontId="11" fillId="0" borderId="0" xfId="44" applyFont="1" applyAlignment="1">
      <alignment wrapText="1"/>
      <protection/>
    </xf>
    <xf numFmtId="49" fontId="11" fillId="0" borderId="0" xfId="44" applyNumberFormat="1" applyFont="1" applyAlignment="1">
      <alignment horizontal="center" wrapText="1"/>
      <protection/>
    </xf>
    <xf numFmtId="0" fontId="9" fillId="0" borderId="0" xfId="41" applyFont="1" applyFill="1" applyAlignment="1" applyProtection="1">
      <alignment vertical="top"/>
      <protection/>
    </xf>
    <xf numFmtId="0" fontId="9" fillId="0" borderId="0" xfId="41" applyFont="1" applyFill="1" applyAlignment="1" applyProtection="1">
      <alignment horizontal="right" vertical="top" wrapText="1"/>
      <protection/>
    </xf>
    <xf numFmtId="0" fontId="11" fillId="0" borderId="0" xfId="42" applyFont="1" applyFill="1" applyAlignment="1" applyProtection="1">
      <alignment wrapText="1"/>
      <protection/>
    </xf>
    <xf numFmtId="0" fontId="11" fillId="0" borderId="0" xfId="43" applyFont="1" applyProtection="1">
      <alignment/>
      <protection/>
    </xf>
    <xf numFmtId="0" fontId="11" fillId="0" borderId="0" xfId="43" applyFont="1">
      <alignment/>
      <protection/>
    </xf>
    <xf numFmtId="0" fontId="5" fillId="0" borderId="0" xfId="43" applyFont="1" applyAlignment="1" applyProtection="1">
      <alignment horizontal="left" wrapText="1"/>
      <protection/>
    </xf>
    <xf numFmtId="0" fontId="10" fillId="0" borderId="0" xfId="43" applyFont="1" applyAlignment="1" applyProtection="1">
      <alignment horizontal="right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1" fontId="11" fillId="34" borderId="10" xfId="43" applyNumberFormat="1" applyFont="1" applyFill="1" applyBorder="1" applyProtection="1">
      <alignment/>
      <protection locked="0"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 wrapText="1"/>
      <protection/>
    </xf>
    <xf numFmtId="1" fontId="11" fillId="0" borderId="10" xfId="43" applyNumberFormat="1" applyFont="1" applyBorder="1" applyProtection="1">
      <alignment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1" fillId="36" borderId="10" xfId="43" applyNumberFormat="1" applyFont="1" applyFill="1" applyBorder="1" applyProtection="1">
      <alignment/>
      <protection locked="0"/>
    </xf>
    <xf numFmtId="0" fontId="12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horizontal="centerContinuous" wrapText="1"/>
      <protection/>
    </xf>
    <xf numFmtId="49" fontId="10" fillId="0" borderId="10" xfId="43" applyNumberFormat="1" applyFont="1" applyBorder="1" applyAlignment="1" applyProtection="1">
      <alignment horizontal="centerContinuous" wrapText="1"/>
      <protection/>
    </xf>
    <xf numFmtId="3" fontId="11" fillId="0" borderId="10" xfId="43" applyNumberFormat="1" applyFont="1" applyFill="1" applyBorder="1" applyProtection="1">
      <alignment/>
      <protection/>
    </xf>
    <xf numFmtId="0" fontId="11" fillId="0" borderId="0" xfId="43" applyFont="1" applyBorder="1" applyAlignment="1" applyProtection="1">
      <alignment wrapText="1"/>
      <protection locked="0"/>
    </xf>
    <xf numFmtId="0" fontId="19" fillId="0" borderId="0" xfId="43" applyFont="1" applyBorder="1" applyAlignment="1">
      <alignment vertical="center" wrapText="1"/>
      <protection/>
    </xf>
    <xf numFmtId="0" fontId="19" fillId="0" borderId="0" xfId="43" applyFont="1" applyBorder="1" applyAlignment="1" applyProtection="1">
      <alignment vertical="center" wrapText="1"/>
      <protection locked="0"/>
    </xf>
    <xf numFmtId="1" fontId="11" fillId="0" borderId="0" xfId="43" applyNumberFormat="1" applyFont="1" applyProtection="1">
      <alignment/>
      <protection locked="0"/>
    </xf>
    <xf numFmtId="0" fontId="11" fillId="0" borderId="0" xfId="43" applyFont="1" applyBorder="1" applyAlignment="1">
      <alignment wrapText="1"/>
      <protection/>
    </xf>
    <xf numFmtId="1" fontId="11" fillId="0" borderId="0" xfId="43" applyNumberFormat="1" applyFont="1" applyBorder="1">
      <alignment/>
      <protection/>
    </xf>
    <xf numFmtId="1" fontId="11" fillId="0" borderId="0" xfId="43" applyNumberFormat="1" applyFont="1">
      <alignment/>
      <protection/>
    </xf>
    <xf numFmtId="0" fontId="11" fillId="0" borderId="0" xfId="43" applyFont="1" applyBorder="1">
      <alignment/>
      <protection/>
    </xf>
    <xf numFmtId="0" fontId="11" fillId="0" borderId="0" xfId="43" applyFont="1" applyAlignment="1">
      <alignment wrapText="1"/>
      <protection/>
    </xf>
    <xf numFmtId="0" fontId="9" fillId="0" borderId="0" xfId="41" applyFont="1" applyAlignment="1" applyProtection="1">
      <alignment horizontal="right" vertical="top" wrapText="1"/>
      <protection locked="0"/>
    </xf>
    <xf numFmtId="0" fontId="9" fillId="0" borderId="0" xfId="41" applyFont="1" applyAlignment="1" applyProtection="1">
      <alignment horizontal="right" vertical="top"/>
      <protection locked="0"/>
    </xf>
    <xf numFmtId="49" fontId="20" fillId="0" borderId="10" xfId="43" applyNumberFormat="1" applyFont="1" applyBorder="1" applyAlignment="1" applyProtection="1">
      <alignment horizontal="centerContinuous" wrapText="1"/>
      <protection/>
    </xf>
    <xf numFmtId="1" fontId="11" fillId="35" borderId="10" xfId="39" applyNumberFormat="1" applyFont="1" applyFill="1" applyBorder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21" fillId="0" borderId="0" xfId="40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2" fillId="34" borderId="10" xfId="43" applyNumberFormat="1" applyFont="1" applyFill="1" applyBorder="1" applyProtection="1">
      <alignment/>
      <protection locked="0"/>
    </xf>
    <xf numFmtId="0" fontId="7" fillId="0" borderId="0" xfId="41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1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3" applyNumberFormat="1" applyFont="1" applyBorder="1" applyAlignment="1" applyProtection="1">
      <alignment horizontal="left"/>
      <protection locked="0"/>
    </xf>
    <xf numFmtId="0" fontId="10" fillId="0" borderId="0" xfId="41" applyFont="1" applyBorder="1" applyAlignment="1" applyProtection="1">
      <alignment horizontal="left" vertical="top" wrapText="1"/>
      <protection/>
    </xf>
    <xf numFmtId="199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43" applyFont="1" applyAlignment="1" applyProtection="1">
      <alignment horizontal="left" wrapText="1"/>
      <protection/>
    </xf>
    <xf numFmtId="0" fontId="10" fillId="0" borderId="0" xfId="43" applyFont="1" applyBorder="1" applyAlignment="1" applyProtection="1">
      <alignment horizontal="left" wrapText="1"/>
      <protection/>
    </xf>
    <xf numFmtId="0" fontId="11" fillId="0" borderId="0" xfId="42" applyFont="1" applyFill="1" applyAlignment="1" applyProtection="1">
      <alignment horizontal="center" wrapText="1"/>
      <protection locked="0"/>
    </xf>
    <xf numFmtId="0" fontId="10" fillId="0" borderId="0" xfId="44" applyFont="1" applyAlignment="1">
      <alignment horizontal="center" wrapText="1"/>
      <protection/>
    </xf>
    <xf numFmtId="0" fontId="10" fillId="0" borderId="0" xfId="44" applyFont="1" applyBorder="1" applyAlignment="1" applyProtection="1">
      <alignment horizontal="left"/>
      <protection locked="0"/>
    </xf>
    <xf numFmtId="0" fontId="10" fillId="0" borderId="0" xfId="41" applyNumberFormat="1" applyFont="1" applyBorder="1" applyAlignment="1" applyProtection="1">
      <alignment horizontal="left" vertical="top" wrapText="1"/>
      <protection/>
    </xf>
    <xf numFmtId="0" fontId="10" fillId="0" borderId="0" xfId="44" applyFont="1" applyBorder="1" applyAlignment="1" applyProtection="1">
      <alignment horizontal="left" vertical="center" wrapText="1"/>
      <protection locked="0"/>
    </xf>
    <xf numFmtId="0" fontId="9" fillId="0" borderId="0" xfId="44" applyFont="1" applyAlignment="1" applyProtection="1">
      <alignment horizontal="left"/>
      <protection/>
    </xf>
    <xf numFmtId="0" fontId="9" fillId="0" borderId="0" xfId="44" applyFont="1" applyAlignment="1" applyProtection="1">
      <alignment horizontal="right"/>
      <protection/>
    </xf>
    <xf numFmtId="200" fontId="10" fillId="0" borderId="32" xfId="41" applyNumberFormat="1" applyFont="1" applyBorder="1" applyAlignment="1" applyProtection="1">
      <alignment horizontal="left" vertical="top" wrapText="1"/>
      <protection/>
    </xf>
    <xf numFmtId="49" fontId="10" fillId="0" borderId="13" xfId="39" applyNumberFormat="1" applyFont="1" applyBorder="1" applyAlignment="1" applyProtection="1">
      <alignment horizontal="center" vertical="center" wrapText="1"/>
      <protection/>
    </xf>
    <xf numFmtId="49" fontId="10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0" xfId="39" applyFont="1" applyAlignment="1" applyProtection="1">
      <alignment horizontal="center"/>
      <protection locked="0"/>
    </xf>
    <xf numFmtId="0" fontId="4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left"/>
      <protection/>
    </xf>
    <xf numFmtId="200" fontId="10" fillId="0" borderId="0" xfId="39" applyNumberFormat="1" applyFont="1" applyBorder="1" applyAlignment="1" applyProtection="1">
      <alignment horizontal="left" vertical="justify" wrapText="1"/>
      <protection/>
    </xf>
    <xf numFmtId="0" fontId="10" fillId="0" borderId="0" xfId="39" applyFont="1" applyAlignment="1" applyProtection="1">
      <alignment horizontal="left"/>
      <protection locked="0"/>
    </xf>
    <xf numFmtId="0" fontId="11" fillId="0" borderId="0" xfId="39" applyFont="1" applyAlignment="1" applyProtection="1">
      <alignment horizontal="left"/>
      <protection locked="0"/>
    </xf>
    <xf numFmtId="0" fontId="10" fillId="0" borderId="13" xfId="39" applyFont="1" applyBorder="1" applyAlignment="1" applyProtection="1">
      <alignment horizontal="center" vertical="center" wrapText="1"/>
      <protection/>
    </xf>
    <xf numFmtId="0" fontId="10" fillId="0" borderId="11" xfId="39" applyFont="1" applyBorder="1" applyAlignment="1" applyProtection="1">
      <alignment horizontal="center" vertical="center" wrapText="1"/>
      <protection/>
    </xf>
    <xf numFmtId="0" fontId="11" fillId="0" borderId="0" xfId="39" applyFont="1" applyBorder="1" applyAlignment="1" applyProtection="1">
      <alignment horizontal="right" vertical="justify" wrapText="1"/>
      <protection/>
    </xf>
    <xf numFmtId="0" fontId="10" fillId="0" borderId="18" xfId="39" applyFont="1" applyBorder="1" applyAlignment="1" applyProtection="1">
      <alignment horizontal="center" vertical="center" wrapText="1"/>
      <protection/>
    </xf>
    <xf numFmtId="0" fontId="10" fillId="0" borderId="24" xfId="39" applyFont="1" applyBorder="1" applyAlignment="1" applyProtection="1">
      <alignment horizontal="center" vertical="center" wrapText="1"/>
      <protection/>
    </xf>
    <xf numFmtId="0" fontId="10" fillId="0" borderId="23" xfId="39" applyFont="1" applyBorder="1" applyAlignment="1" applyProtection="1">
      <alignment horizontal="center" vertical="center" wrapText="1"/>
      <protection/>
    </xf>
    <xf numFmtId="0" fontId="10" fillId="0" borderId="25" xfId="39" applyFont="1" applyBorder="1" applyAlignment="1" applyProtection="1">
      <alignment horizontal="center" vertical="center" wrapText="1"/>
      <protection/>
    </xf>
    <xf numFmtId="0" fontId="10" fillId="0" borderId="0" xfId="36" applyFont="1" applyAlignment="1" applyProtection="1">
      <alignment horizontal="left" vertical="center" wrapText="1"/>
      <protection locked="0"/>
    </xf>
    <xf numFmtId="0" fontId="10" fillId="0" borderId="0" xfId="36" applyFont="1" applyBorder="1" applyAlignment="1" applyProtection="1">
      <alignment horizontal="left" vertical="center" wrapText="1"/>
      <protection locked="0"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center" vertical="center" wrapText="1"/>
      <protection/>
    </xf>
    <xf numFmtId="200" fontId="10" fillId="0" borderId="0" xfId="39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39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9" applyNumberFormat="1" applyFont="1" applyAlignment="1" applyProtection="1">
      <alignment horizontal="left" vertical="justify"/>
      <protection/>
    </xf>
    <xf numFmtId="200" fontId="10" fillId="0" borderId="0" xfId="39" applyNumberFormat="1" applyFont="1" applyBorder="1" applyAlignment="1" applyProtection="1">
      <alignment horizontal="left" vertical="justify"/>
      <protection/>
    </xf>
    <xf numFmtId="1" fontId="10" fillId="0" borderId="0" xfId="37" applyNumberFormat="1" applyFont="1" applyAlignment="1" applyProtection="1">
      <alignment horizontal="center" vertical="center" wrapText="1"/>
      <protection locked="0"/>
    </xf>
    <xf numFmtId="49" fontId="10" fillId="0" borderId="0" xfId="37" applyNumberFormat="1" applyFont="1" applyAlignment="1" applyProtection="1">
      <alignment horizontal="center" vertical="center" wrapText="1"/>
      <protection locked="0"/>
    </xf>
    <xf numFmtId="0" fontId="9" fillId="0" borderId="0" xfId="41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9" applyFont="1" applyAlignment="1" applyProtection="1">
      <alignment horizontal="right"/>
      <protection/>
    </xf>
    <xf numFmtId="0" fontId="4" fillId="0" borderId="0" xfId="38" applyNumberFormat="1" applyFont="1" applyAlignment="1" applyProtection="1">
      <alignment horizontal="left" vertical="center" wrapText="1"/>
      <protection locked="0"/>
    </xf>
    <xf numFmtId="200" fontId="4" fillId="0" borderId="0" xfId="39" applyNumberFormat="1" applyFont="1" applyAlignment="1" applyProtection="1">
      <alignment horizontal="left" vertical="justify"/>
      <protection locked="0"/>
    </xf>
    <xf numFmtId="0" fontId="4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375" style="174" customWidth="1"/>
    <col min="7" max="7" width="12.625" style="169" customWidth="1"/>
    <col min="8" max="8" width="18.625" style="175" customWidth="1"/>
    <col min="9" max="9" width="3.375" style="149" customWidth="1"/>
    <col min="10" max="16384" width="9.375" style="149" customWidth="1"/>
  </cols>
  <sheetData>
    <row r="1" spans="1:8" ht="15">
      <c r="A1" s="212" t="s">
        <v>866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0</v>
      </c>
      <c r="B3" s="578"/>
      <c r="C3" s="578"/>
      <c r="D3" s="578"/>
      <c r="E3" s="462" t="s">
        <v>865</v>
      </c>
      <c r="F3" s="217" t="s">
        <v>1</v>
      </c>
      <c r="G3" s="172"/>
      <c r="H3" s="461">
        <v>112011240</v>
      </c>
    </row>
    <row r="4" spans="1:8" ht="15">
      <c r="A4" s="577" t="s">
        <v>2</v>
      </c>
      <c r="B4" s="583"/>
      <c r="C4" s="583"/>
      <c r="D4" s="583"/>
      <c r="E4" s="504" t="s">
        <v>859</v>
      </c>
      <c r="F4" s="579" t="s">
        <v>3</v>
      </c>
      <c r="G4" s="580"/>
      <c r="H4" s="461">
        <v>854</v>
      </c>
    </row>
    <row r="5" spans="1:8" ht="15">
      <c r="A5" s="577" t="s">
        <v>4</v>
      </c>
      <c r="B5" s="578"/>
      <c r="C5" s="578"/>
      <c r="D5" s="578"/>
      <c r="E5" s="505" t="s">
        <v>867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640</v>
      </c>
      <c r="D11" s="151">
        <v>640</v>
      </c>
      <c r="E11" s="237" t="s">
        <v>21</v>
      </c>
      <c r="F11" s="242" t="s">
        <v>22</v>
      </c>
      <c r="G11" s="152">
        <v>58</v>
      </c>
      <c r="H11" s="152">
        <v>58</v>
      </c>
    </row>
    <row r="12" spans="1:8" ht="15">
      <c r="A12" s="235" t="s">
        <v>23</v>
      </c>
      <c r="B12" s="241" t="s">
        <v>24</v>
      </c>
      <c r="C12" s="151">
        <v>942</v>
      </c>
      <c r="D12" s="151">
        <v>976</v>
      </c>
      <c r="E12" s="237" t="s">
        <v>25</v>
      </c>
      <c r="F12" s="242" t="s">
        <v>26</v>
      </c>
      <c r="G12" s="153">
        <v>57811</v>
      </c>
      <c r="H12" s="153">
        <v>57811</v>
      </c>
    </row>
    <row r="13" spans="1:8" ht="15">
      <c r="A13" s="235" t="s">
        <v>27</v>
      </c>
      <c r="B13" s="241" t="s">
        <v>28</v>
      </c>
      <c r="C13" s="151">
        <v>1</v>
      </c>
      <c r="D13" s="151">
        <v>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5</v>
      </c>
      <c r="D15" s="151">
        <v>8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</v>
      </c>
      <c r="D16" s="151">
        <v>1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58</v>
      </c>
      <c r="H17" s="154">
        <f>H11+H14+H15+H16</f>
        <v>58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1589</v>
      </c>
      <c r="D19" s="155">
        <f>SUM(D11:D18)</f>
        <v>1626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1449</v>
      </c>
      <c r="H20" s="158">
        <v>1449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520</v>
      </c>
      <c r="H21" s="156">
        <f>SUM(H22:H24)</f>
        <v>520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14</v>
      </c>
      <c r="H23" s="152">
        <v>14</v>
      </c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506</v>
      </c>
      <c r="H24" s="152">
        <v>506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1969</v>
      </c>
      <c r="H25" s="154">
        <f>H19+H20+H21</f>
        <v>1969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50</v>
      </c>
      <c r="D26" s="151">
        <v>51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50</v>
      </c>
      <c r="D27" s="155">
        <f>SUM(D23:D26)</f>
        <v>51</v>
      </c>
      <c r="E27" s="253" t="s">
        <v>82</v>
      </c>
      <c r="F27" s="242" t="s">
        <v>83</v>
      </c>
      <c r="G27" s="154">
        <f>SUM(G28:G30)</f>
        <v>-334</v>
      </c>
      <c r="H27" s="154">
        <f>SUM(H28:H30)</f>
        <v>-299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-334</v>
      </c>
      <c r="H29" s="316">
        <v>-299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-53</v>
      </c>
      <c r="H32" s="316">
        <v>-37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-387</v>
      </c>
      <c r="H33" s="154">
        <f>H27+H31+H32</f>
        <v>-336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1640</v>
      </c>
      <c r="H36" s="154">
        <f>H25+H17+H33</f>
        <v>1691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35</v>
      </c>
      <c r="D54" s="151">
        <v>35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1674</v>
      </c>
      <c r="D55" s="155">
        <f>D19+D20+D21+D27+D32+D45+D51+D53+D54</f>
        <v>1712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19</v>
      </c>
      <c r="D58" s="151">
        <v>19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</v>
      </c>
      <c r="D59" s="151">
        <v>3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66</v>
      </c>
      <c r="H61" s="154">
        <f>SUM(H62:H68)</f>
        <v>48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25</v>
      </c>
      <c r="H62" s="152">
        <v>8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22</v>
      </c>
      <c r="D64" s="155">
        <f>SUM(D58:D63)</f>
        <v>22</v>
      </c>
      <c r="E64" s="237" t="s">
        <v>199</v>
      </c>
      <c r="F64" s="242" t="s">
        <v>200</v>
      </c>
      <c r="G64" s="152">
        <f>4+5</f>
        <v>9</v>
      </c>
      <c r="H64" s="152">
        <v>21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6</v>
      </c>
      <c r="H66" s="152">
        <v>9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2</v>
      </c>
      <c r="H67" s="152">
        <v>3</v>
      </c>
    </row>
    <row r="68" spans="1:8" ht="15">
      <c r="A68" s="235" t="s">
        <v>210</v>
      </c>
      <c r="B68" s="241" t="s">
        <v>211</v>
      </c>
      <c r="C68" s="151">
        <v>23</v>
      </c>
      <c r="D68" s="151">
        <v>22</v>
      </c>
      <c r="E68" s="237" t="s">
        <v>212</v>
      </c>
      <c r="F68" s="242" t="s">
        <v>213</v>
      </c>
      <c r="G68" s="152">
        <f>22+1+1</f>
        <v>24</v>
      </c>
      <c r="H68" s="152">
        <v>7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15</v>
      </c>
      <c r="H69" s="152">
        <v>19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81</v>
      </c>
      <c r="H71" s="161">
        <f>H59+H60+H61+H69+H70</f>
        <v>67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>
        <v>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24</v>
      </c>
      <c r="D75" s="155">
        <f>SUM(D67:D74)</f>
        <v>23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81</v>
      </c>
      <c r="H79" s="162">
        <f>H71+H74+H75+H76</f>
        <v>67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/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47</v>
      </c>
      <c r="D93" s="155">
        <f>D64+D75+D84+D91+D92</f>
        <v>46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1721</v>
      </c>
      <c r="D94" s="164">
        <f>D93+D55</f>
        <v>1758</v>
      </c>
      <c r="E94" s="449" t="s">
        <v>269</v>
      </c>
      <c r="F94" s="289" t="s">
        <v>270</v>
      </c>
      <c r="G94" s="165">
        <f>G36+G39+G55+G79</f>
        <v>1721</v>
      </c>
      <c r="H94" s="165">
        <f>H36+H39+H55+H79</f>
        <v>1758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1" t="s">
        <v>860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87:D90 C92:D92 G11:H13 G74:H76 G22:H24 G28:H28 G31:H31 G19:H19 G43:H48 G51:H54 G59:H60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G13" sqref="G13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0</v>
      </c>
      <c r="B2" s="586" t="str">
        <f>'справка №1-БАЛАНС'!E3</f>
        <v>МЕБЕЛСИСТЕМ АД ПАЗАРДЖИК</v>
      </c>
      <c r="C2" s="586"/>
      <c r="D2" s="586"/>
      <c r="E2" s="586"/>
      <c r="F2" s="588" t="s">
        <v>1</v>
      </c>
      <c r="G2" s="588"/>
      <c r="H2" s="526">
        <f>'справка №1-БАЛАНС'!H3</f>
        <v>112011240</v>
      </c>
    </row>
    <row r="3" spans="1:8" ht="15">
      <c r="A3" s="467" t="s">
        <v>273</v>
      </c>
      <c r="B3" s="586" t="str">
        <f>'справка №1-БАЛАНС'!E4</f>
        <v>неконсолидиран</v>
      </c>
      <c r="C3" s="586"/>
      <c r="D3" s="586"/>
      <c r="E3" s="586"/>
      <c r="F3" s="546" t="s">
        <v>3</v>
      </c>
      <c r="G3" s="527"/>
      <c r="H3" s="527">
        <f>'справка №1-БАЛАНС'!H4</f>
        <v>854</v>
      </c>
    </row>
    <row r="4" spans="1:8" ht="17.25" customHeight="1">
      <c r="A4" s="467" t="s">
        <v>4</v>
      </c>
      <c r="B4" s="587" t="str">
        <f>'справка №1-БАЛАНС'!E5</f>
        <v>01.01.2013 - 30.09.2013</v>
      </c>
      <c r="C4" s="587"/>
      <c r="D4" s="587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57</v>
      </c>
      <c r="D9" s="46">
        <v>24</v>
      </c>
      <c r="E9" s="298" t="s">
        <v>283</v>
      </c>
      <c r="F9" s="549" t="s">
        <v>284</v>
      </c>
      <c r="G9" s="576"/>
      <c r="H9" s="576"/>
    </row>
    <row r="10" spans="1:8" ht="12">
      <c r="A10" s="298" t="s">
        <v>285</v>
      </c>
      <c r="B10" s="299" t="s">
        <v>286</v>
      </c>
      <c r="C10" s="46">
        <f>19+20</f>
        <v>39</v>
      </c>
      <c r="D10" s="46">
        <v>33</v>
      </c>
      <c r="E10" s="298" t="s">
        <v>287</v>
      </c>
      <c r="F10" s="549" t="s">
        <v>288</v>
      </c>
      <c r="G10" s="576"/>
      <c r="H10" s="576"/>
    </row>
    <row r="11" spans="1:8" ht="12">
      <c r="A11" s="298" t="s">
        <v>289</v>
      </c>
      <c r="B11" s="299" t="s">
        <v>290</v>
      </c>
      <c r="C11" s="46">
        <v>39</v>
      </c>
      <c r="D11" s="46">
        <v>38</v>
      </c>
      <c r="E11" s="300" t="s">
        <v>291</v>
      </c>
      <c r="F11" s="549" t="s">
        <v>292</v>
      </c>
      <c r="G11" s="576"/>
      <c r="H11" s="576"/>
    </row>
    <row r="12" spans="1:8" ht="12">
      <c r="A12" s="298" t="s">
        <v>293</v>
      </c>
      <c r="B12" s="299" t="s">
        <v>294</v>
      </c>
      <c r="C12" s="46">
        <v>79</v>
      </c>
      <c r="D12" s="46">
        <v>94</v>
      </c>
      <c r="E12" s="300" t="s">
        <v>77</v>
      </c>
      <c r="F12" s="549" t="s">
        <v>295</v>
      </c>
      <c r="G12" s="576">
        <v>175</v>
      </c>
      <c r="H12" s="576">
        <v>186</v>
      </c>
    </row>
    <row r="13" spans="1:18" ht="12">
      <c r="A13" s="298" t="s">
        <v>296</v>
      </c>
      <c r="B13" s="299" t="s">
        <v>297</v>
      </c>
      <c r="C13" s="46">
        <v>12</v>
      </c>
      <c r="D13" s="46">
        <v>15</v>
      </c>
      <c r="E13" s="301" t="s">
        <v>50</v>
      </c>
      <c r="F13" s="551" t="s">
        <v>298</v>
      </c>
      <c r="G13" s="548">
        <f>SUM(G9:G12)</f>
        <v>175</v>
      </c>
      <c r="H13" s="548">
        <f>SUM(H9:H12)</f>
        <v>186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2</v>
      </c>
      <c r="D16" s="47">
        <v>2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228</v>
      </c>
      <c r="D19" s="49">
        <f>SUM(D9:D15)+D16</f>
        <v>206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>
        <v>1</v>
      </c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228</v>
      </c>
      <c r="D28" s="50">
        <f>D26+D19</f>
        <v>207</v>
      </c>
      <c r="E28" s="127" t="s">
        <v>337</v>
      </c>
      <c r="F28" s="554" t="s">
        <v>338</v>
      </c>
      <c r="G28" s="548">
        <f>G13+G15+G24</f>
        <v>175</v>
      </c>
      <c r="H28" s="548">
        <f>H13+H15+H24</f>
        <v>186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53</v>
      </c>
      <c r="H30" s="53">
        <f>IF((D28-H28)&gt;0,D28-H28,0)</f>
        <v>21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/>
      <c r="D31" s="46"/>
      <c r="E31" s="296" t="s">
        <v>852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228</v>
      </c>
      <c r="D33" s="49">
        <f>D28+D31+D32</f>
        <v>207</v>
      </c>
      <c r="E33" s="127" t="s">
        <v>351</v>
      </c>
      <c r="F33" s="554" t="s">
        <v>352</v>
      </c>
      <c r="G33" s="53">
        <f>G32+G31+G28</f>
        <v>175</v>
      </c>
      <c r="H33" s="53">
        <f>H32+H31+H28</f>
        <v>186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53</v>
      </c>
      <c r="H34" s="548">
        <f>IF((D33-H33)&gt;0,D33-H33,0)</f>
        <v>21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53</v>
      </c>
      <c r="H39" s="559">
        <f>IF(H34&gt;0,IF(D35+H34&lt;0,0,D35+H34),IF(D34-D35&lt;0,D35-D34,0))</f>
        <v>21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53</v>
      </c>
      <c r="H41" s="52">
        <f>IF(D39=0,IF(H39-H40&gt;0,H39-H40+D40,0),IF(D39-D40&lt;0,D40-D39+H40,0))</f>
        <v>21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228</v>
      </c>
      <c r="D42" s="53">
        <f>D33+D35+D39</f>
        <v>207</v>
      </c>
      <c r="E42" s="128" t="s">
        <v>378</v>
      </c>
      <c r="F42" s="129" t="s">
        <v>379</v>
      </c>
      <c r="G42" s="53">
        <f>G39+G33</f>
        <v>228</v>
      </c>
      <c r="H42" s="53">
        <f>H39+H33</f>
        <v>207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857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41578</v>
      </c>
      <c r="C48" s="427" t="s">
        <v>380</v>
      </c>
      <c r="D48" s="584" t="s">
        <v>862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863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4" right="0.2362204724409449" top="0.61" bottom="0.6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МЕБЕЛСИСТЕМ АД ПАЗАРДЖИК</v>
      </c>
      <c r="C4" s="541" t="s">
        <v>1</v>
      </c>
      <c r="D4" s="541">
        <f>'справка №1-БАЛАНС'!H3</f>
        <v>112011240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854</v>
      </c>
    </row>
    <row r="6" spans="1:6" ht="12" customHeight="1">
      <c r="A6" s="471" t="s">
        <v>4</v>
      </c>
      <c r="B6" s="506" t="str">
        <f>'справка №1-БАЛАНС'!E5</f>
        <v>01.01.2013 - 30.09.2013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f>30+168</f>
        <v>198</v>
      </c>
      <c r="D10" s="54">
        <v>296</v>
      </c>
      <c r="E10" s="130"/>
      <c r="F10" s="130"/>
    </row>
    <row r="11" spans="1:13" ht="12">
      <c r="A11" s="332" t="s">
        <v>387</v>
      </c>
      <c r="B11" s="333" t="s">
        <v>388</v>
      </c>
      <c r="C11" s="54">
        <f>-22-67</f>
        <v>-89</v>
      </c>
      <c r="D11" s="54">
        <v>-133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f>-68-6-13-5-3</f>
        <v>-95</v>
      </c>
      <c r="D13" s="54">
        <v>-107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f>-18-1</f>
        <v>-19</v>
      </c>
      <c r="D14" s="54">
        <v>-27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f>-9-3+1-2</f>
        <v>-13</v>
      </c>
      <c r="D19" s="54">
        <v>-15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-18</v>
      </c>
      <c r="D20" s="55">
        <f>SUM(D10:D19)</f>
        <v>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1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1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17</v>
      </c>
      <c r="D36" s="54">
        <v>3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>
        <v>-12</v>
      </c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17</v>
      </c>
      <c r="D42" s="55">
        <f>SUM(D34:D41)</f>
        <v>-10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>
        <v>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330708661417323" bottom="0.3937007874015748" header="0.35433070866141736" footer="0.35433070866141736"/>
  <pageSetup fitToHeight="1" fitToWidth="1"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1"/>
    </sheetView>
  </sheetViews>
  <sheetFormatPr defaultColWidth="9.375" defaultRowHeight="12.75"/>
  <cols>
    <col min="1" max="1" width="48.37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375" style="2" customWidth="1"/>
    <col min="7" max="7" width="9.625" style="2" customWidth="1"/>
    <col min="8" max="8" width="7.37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0</v>
      </c>
      <c r="B3" s="593" t="str">
        <f>'справка №1-БАЛАНС'!E3</f>
        <v>МЕБЕЛСИСТЕМ АД ПАЗАРДЖИК</v>
      </c>
      <c r="C3" s="593"/>
      <c r="D3" s="593"/>
      <c r="E3" s="593"/>
      <c r="F3" s="593"/>
      <c r="G3" s="593"/>
      <c r="H3" s="593"/>
      <c r="I3" s="593"/>
      <c r="J3" s="476"/>
      <c r="K3" s="595" t="s">
        <v>1</v>
      </c>
      <c r="L3" s="595"/>
      <c r="M3" s="478">
        <f>'справка №1-БАЛАНС'!H3</f>
        <v>112011240</v>
      </c>
      <c r="N3" s="2"/>
    </row>
    <row r="4" spans="1:15" s="532" customFormat="1" ht="13.5" customHeight="1">
      <c r="A4" s="467" t="s">
        <v>459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>
        <f>'справка №1-БАЛАНС'!H4</f>
        <v>854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01.01.2013 - 30.09.2013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58</v>
      </c>
      <c r="D11" s="58">
        <f>'справка №1-БАЛАНС'!H19</f>
        <v>0</v>
      </c>
      <c r="E11" s="58">
        <f>'справка №1-БАЛАНС'!H20</f>
        <v>1449</v>
      </c>
      <c r="F11" s="58">
        <f>'справка №1-БАЛАНС'!H22</f>
        <v>0</v>
      </c>
      <c r="G11" s="58">
        <f>'справка №1-БАЛАНС'!H23</f>
        <v>14</v>
      </c>
      <c r="H11" s="60">
        <v>506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-336</v>
      </c>
      <c r="K11" s="60"/>
      <c r="L11" s="344">
        <f>SUM(C11:K11)</f>
        <v>1691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2</v>
      </c>
      <c r="K12" s="59">
        <f t="shared" si="0"/>
        <v>0</v>
      </c>
      <c r="L12" s="344">
        <f aca="true" t="shared" si="1" ref="L12:L32">SUM(C12:K12)</f>
        <v>2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>
        <v>2</v>
      </c>
      <c r="K14" s="60"/>
      <c r="L14" s="344">
        <f t="shared" si="1"/>
        <v>2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58</v>
      </c>
      <c r="D15" s="61">
        <f aca="true" t="shared" si="2" ref="D15:M15">D11+D12</f>
        <v>0</v>
      </c>
      <c r="E15" s="61">
        <f t="shared" si="2"/>
        <v>1449</v>
      </c>
      <c r="F15" s="61">
        <f t="shared" si="2"/>
        <v>0</v>
      </c>
      <c r="G15" s="61">
        <f t="shared" si="2"/>
        <v>14</v>
      </c>
      <c r="H15" s="61">
        <f t="shared" si="2"/>
        <v>506</v>
      </c>
      <c r="I15" s="61">
        <f t="shared" si="2"/>
        <v>0</v>
      </c>
      <c r="J15" s="61">
        <f t="shared" si="2"/>
        <v>-334</v>
      </c>
      <c r="K15" s="61">
        <f t="shared" si="2"/>
        <v>0</v>
      </c>
      <c r="L15" s="344">
        <f t="shared" si="1"/>
        <v>1693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-53</v>
      </c>
      <c r="K16" s="60"/>
      <c r="L16" s="344">
        <f t="shared" si="1"/>
        <v>-53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58</v>
      </c>
      <c r="D29" s="59">
        <f aca="true" t="shared" si="6" ref="D29:M29">D17+D20+D21+D24+D28+D27+D15+D16</f>
        <v>0</v>
      </c>
      <c r="E29" s="59">
        <f t="shared" si="6"/>
        <v>1449</v>
      </c>
      <c r="F29" s="59">
        <f t="shared" si="6"/>
        <v>0</v>
      </c>
      <c r="G29" s="59">
        <f t="shared" si="6"/>
        <v>14</v>
      </c>
      <c r="H29" s="59">
        <f t="shared" si="6"/>
        <v>506</v>
      </c>
      <c r="I29" s="59">
        <f t="shared" si="6"/>
        <v>0</v>
      </c>
      <c r="J29" s="59">
        <f t="shared" si="6"/>
        <v>-387</v>
      </c>
      <c r="K29" s="59">
        <f t="shared" si="6"/>
        <v>0</v>
      </c>
      <c r="L29" s="344">
        <f t="shared" si="1"/>
        <v>1640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58</v>
      </c>
      <c r="D32" s="59">
        <f t="shared" si="7"/>
        <v>0</v>
      </c>
      <c r="E32" s="59">
        <f t="shared" si="7"/>
        <v>1449</v>
      </c>
      <c r="F32" s="59">
        <f t="shared" si="7"/>
        <v>0</v>
      </c>
      <c r="G32" s="59">
        <f t="shared" si="7"/>
        <v>14</v>
      </c>
      <c r="H32" s="59">
        <f t="shared" si="7"/>
        <v>506</v>
      </c>
      <c r="I32" s="59">
        <f t="shared" si="7"/>
        <v>0</v>
      </c>
      <c r="J32" s="59">
        <f t="shared" si="7"/>
        <v>-387</v>
      </c>
      <c r="K32" s="59">
        <f t="shared" si="7"/>
        <v>0</v>
      </c>
      <c r="L32" s="344">
        <f t="shared" si="1"/>
        <v>1640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858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520</v>
      </c>
      <c r="E38" s="592"/>
      <c r="F38" s="592"/>
      <c r="G38" s="592"/>
      <c r="H38" s="592"/>
      <c r="I38" s="592"/>
      <c r="J38" s="15" t="s">
        <v>853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4.125" style="22" customWidth="1"/>
    <col min="2" max="2" width="31.00390625" style="22" customWidth="1"/>
    <col min="3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375" style="22" customWidth="1"/>
    <col min="12" max="12" width="10.625" style="22" customWidth="1"/>
    <col min="13" max="13" width="9.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382</v>
      </c>
      <c r="B2" s="602"/>
      <c r="C2" s="603" t="str">
        <f>'справка №1-БАЛАНС'!E3</f>
        <v>МЕБЕЛСИСТЕМ АД ПАЗАРДЖИК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112011240</v>
      </c>
      <c r="P2" s="483"/>
      <c r="Q2" s="483"/>
      <c r="R2" s="526"/>
    </row>
    <row r="3" spans="1:18" ht="15">
      <c r="A3" s="601" t="s">
        <v>4</v>
      </c>
      <c r="B3" s="602"/>
      <c r="C3" s="604" t="str">
        <f>'справка №1-БАЛАНС'!E5</f>
        <v>01.01.2013 - 30.09.2013</v>
      </c>
      <c r="D3" s="604"/>
      <c r="E3" s="604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>
        <f>'справка №1-БАЛАНС'!H4</f>
        <v>854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462</v>
      </c>
      <c r="B5" s="611"/>
      <c r="C5" s="598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7" t="s">
        <v>528</v>
      </c>
      <c r="R5" s="607" t="s">
        <v>529</v>
      </c>
    </row>
    <row r="6" spans="1:18" s="100" customFormat="1" ht="48">
      <c r="A6" s="612"/>
      <c r="B6" s="613"/>
      <c r="C6" s="59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8"/>
      <c r="R6" s="608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640</v>
      </c>
      <c r="E9" s="189"/>
      <c r="F9" s="189"/>
      <c r="G9" s="74">
        <f>D9+E9-F9</f>
        <v>640</v>
      </c>
      <c r="H9" s="65"/>
      <c r="I9" s="65"/>
      <c r="J9" s="74">
        <f>G9+H9-I9</f>
        <v>640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1139</v>
      </c>
      <c r="E10" s="189"/>
      <c r="F10" s="189"/>
      <c r="G10" s="74">
        <f aca="true" t="shared" si="2" ref="G10:G39">D10+E10-F10</f>
        <v>1139</v>
      </c>
      <c r="H10" s="65"/>
      <c r="I10" s="65"/>
      <c r="J10" s="74">
        <f aca="true" t="shared" si="3" ref="J10:J39">G10+H10-I10</f>
        <v>1139</v>
      </c>
      <c r="K10" s="65">
        <v>163</v>
      </c>
      <c r="L10" s="65">
        <v>34</v>
      </c>
      <c r="M10" s="65"/>
      <c r="N10" s="74">
        <f aca="true" t="shared" si="4" ref="N10:N39">K10+L10-M10</f>
        <v>197</v>
      </c>
      <c r="O10" s="65"/>
      <c r="P10" s="65"/>
      <c r="Q10" s="74">
        <f t="shared" si="0"/>
        <v>197</v>
      </c>
      <c r="R10" s="74">
        <f t="shared" si="1"/>
        <v>942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7</v>
      </c>
      <c r="E11" s="189"/>
      <c r="F11" s="189"/>
      <c r="G11" s="74">
        <f t="shared" si="2"/>
        <v>7</v>
      </c>
      <c r="H11" s="65"/>
      <c r="I11" s="65"/>
      <c r="J11" s="74">
        <f t="shared" si="3"/>
        <v>7</v>
      </c>
      <c r="K11" s="65">
        <v>5</v>
      </c>
      <c r="L11" s="65">
        <v>1</v>
      </c>
      <c r="M11" s="65"/>
      <c r="N11" s="74">
        <f t="shared" si="4"/>
        <v>6</v>
      </c>
      <c r="O11" s="65"/>
      <c r="P11" s="65"/>
      <c r="Q11" s="74">
        <f t="shared" si="0"/>
        <v>6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100</v>
      </c>
      <c r="E13" s="189"/>
      <c r="F13" s="189">
        <v>75</v>
      </c>
      <c r="G13" s="74">
        <f t="shared" si="2"/>
        <v>25</v>
      </c>
      <c r="H13" s="65"/>
      <c r="I13" s="65"/>
      <c r="J13" s="74">
        <f t="shared" si="3"/>
        <v>25</v>
      </c>
      <c r="K13" s="65">
        <v>92</v>
      </c>
      <c r="L13" s="65">
        <v>3</v>
      </c>
      <c r="M13" s="65">
        <v>75</v>
      </c>
      <c r="N13" s="74">
        <f t="shared" si="4"/>
        <v>20</v>
      </c>
      <c r="O13" s="65"/>
      <c r="P13" s="65"/>
      <c r="Q13" s="74">
        <f t="shared" si="0"/>
        <v>20</v>
      </c>
      <c r="R13" s="74">
        <f t="shared" si="1"/>
        <v>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</v>
      </c>
      <c r="E14" s="189"/>
      <c r="F14" s="189"/>
      <c r="G14" s="74">
        <f t="shared" si="2"/>
        <v>4</v>
      </c>
      <c r="H14" s="65"/>
      <c r="I14" s="65"/>
      <c r="J14" s="74">
        <f t="shared" si="3"/>
        <v>4</v>
      </c>
      <c r="K14" s="65">
        <v>2</v>
      </c>
      <c r="L14" s="65">
        <v>1</v>
      </c>
      <c r="M14" s="65"/>
      <c r="N14" s="74">
        <f t="shared" si="4"/>
        <v>3</v>
      </c>
      <c r="O14" s="65"/>
      <c r="P14" s="65"/>
      <c r="Q14" s="74">
        <f t="shared" si="0"/>
        <v>3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1890</v>
      </c>
      <c r="E17" s="194">
        <f>SUM(E9:E16)</f>
        <v>0</v>
      </c>
      <c r="F17" s="194">
        <f>SUM(F9:F16)</f>
        <v>75</v>
      </c>
      <c r="G17" s="74">
        <f t="shared" si="2"/>
        <v>1815</v>
      </c>
      <c r="H17" s="75">
        <f>SUM(H9:H16)</f>
        <v>0</v>
      </c>
      <c r="I17" s="75">
        <f>SUM(I9:I16)</f>
        <v>0</v>
      </c>
      <c r="J17" s="74">
        <f t="shared" si="3"/>
        <v>1815</v>
      </c>
      <c r="K17" s="75">
        <f>SUM(K9:K16)</f>
        <v>262</v>
      </c>
      <c r="L17" s="75">
        <f>SUM(L9:L16)</f>
        <v>39</v>
      </c>
      <c r="M17" s="75">
        <f>SUM(M9:M16)</f>
        <v>75</v>
      </c>
      <c r="N17" s="74">
        <f t="shared" si="4"/>
        <v>226</v>
      </c>
      <c r="O17" s="75">
        <f>SUM(O9:O16)</f>
        <v>0</v>
      </c>
      <c r="P17" s="75">
        <f>SUM(P9:P16)</f>
        <v>0</v>
      </c>
      <c r="Q17" s="74">
        <f t="shared" si="5"/>
        <v>226</v>
      </c>
      <c r="R17" s="74">
        <f t="shared" si="6"/>
        <v>1589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>
        <v>51</v>
      </c>
      <c r="F24" s="189">
        <v>1</v>
      </c>
      <c r="G24" s="74">
        <f t="shared" si="2"/>
        <v>50</v>
      </c>
      <c r="H24" s="65"/>
      <c r="I24" s="65"/>
      <c r="J24" s="74">
        <f t="shared" si="3"/>
        <v>50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50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51</v>
      </c>
      <c r="F25" s="190">
        <f t="shared" si="7"/>
        <v>1</v>
      </c>
      <c r="G25" s="67">
        <f t="shared" si="2"/>
        <v>50</v>
      </c>
      <c r="H25" s="66">
        <f t="shared" si="7"/>
        <v>0</v>
      </c>
      <c r="I25" s="66">
        <f t="shared" si="7"/>
        <v>0</v>
      </c>
      <c r="J25" s="67">
        <f t="shared" si="3"/>
        <v>50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50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1890</v>
      </c>
      <c r="E40" s="438">
        <f>E17+E18+E19+E25+E38+E39</f>
        <v>51</v>
      </c>
      <c r="F40" s="438">
        <f aca="true" t="shared" si="13" ref="F40:R40">F17+F18+F19+F25+F38+F39</f>
        <v>76</v>
      </c>
      <c r="G40" s="438">
        <f t="shared" si="13"/>
        <v>1865</v>
      </c>
      <c r="H40" s="438">
        <f t="shared" si="13"/>
        <v>0</v>
      </c>
      <c r="I40" s="438">
        <f t="shared" si="13"/>
        <v>0</v>
      </c>
      <c r="J40" s="438">
        <f t="shared" si="13"/>
        <v>1865</v>
      </c>
      <c r="K40" s="438">
        <f t="shared" si="13"/>
        <v>262</v>
      </c>
      <c r="L40" s="438">
        <f t="shared" si="13"/>
        <v>39</v>
      </c>
      <c r="M40" s="438">
        <f t="shared" si="13"/>
        <v>75</v>
      </c>
      <c r="N40" s="438">
        <f t="shared" si="13"/>
        <v>226</v>
      </c>
      <c r="O40" s="438">
        <f t="shared" si="13"/>
        <v>0</v>
      </c>
      <c r="P40" s="438">
        <f t="shared" si="13"/>
        <v>0</v>
      </c>
      <c r="Q40" s="438">
        <f t="shared" si="13"/>
        <v>226</v>
      </c>
      <c r="R40" s="438">
        <f t="shared" si="13"/>
        <v>1639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600"/>
      <c r="L44" s="600"/>
      <c r="M44" s="600"/>
      <c r="N44" s="600"/>
      <c r="O44" s="605" t="s">
        <v>861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:E1"/>
    </sheetView>
  </sheetViews>
  <sheetFormatPr defaultColWidth="10.625" defaultRowHeight="12.75"/>
  <cols>
    <col min="1" max="1" width="39.125" style="22" customWidth="1"/>
    <col min="2" max="2" width="10.37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МЕБЕЛСИСТЕМ АД ПАЗАРДЖИК</v>
      </c>
      <c r="C3" s="621"/>
      <c r="D3" s="526" t="s">
        <v>1</v>
      </c>
      <c r="E3" s="107">
        <f>'справка №1-БАЛАНС'!H3</f>
        <v>112011240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01.01.2013 - 30.09.2013</v>
      </c>
      <c r="C4" s="619"/>
      <c r="D4" s="527" t="s">
        <v>3</v>
      </c>
      <c r="E4" s="107">
        <f>'справка №1-БАЛАНС'!H4</f>
        <v>854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35</v>
      </c>
      <c r="D21" s="108"/>
      <c r="E21" s="120">
        <f t="shared" si="0"/>
        <v>35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23</v>
      </c>
      <c r="D28" s="108">
        <v>23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24</v>
      </c>
      <c r="D43" s="104">
        <f>D24+D28+D29+D31+D30+D32+D33+D38</f>
        <v>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59</v>
      </c>
      <c r="D44" s="103">
        <f>D43+D21+D19+D9</f>
        <v>24</v>
      </c>
      <c r="E44" s="118">
        <f>E43+E21+E19+E9</f>
        <v>35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25</v>
      </c>
      <c r="D71" s="105">
        <f>SUM(D72:D74)</f>
        <v>25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25</v>
      </c>
      <c r="D74" s="108">
        <v>25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41</v>
      </c>
      <c r="D85" s="104">
        <f>SUM(D86:D90)+D94</f>
        <v>41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9</v>
      </c>
      <c r="D87" s="108">
        <v>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6</v>
      </c>
      <c r="D89" s="108">
        <v>6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24</v>
      </c>
      <c r="D90" s="103">
        <f>SUM(D91:D93)</f>
        <v>24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23</v>
      </c>
      <c r="D93" s="108">
        <v>23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81</v>
      </c>
      <c r="D96" s="104">
        <f>D85+D80+D75+D71+D95</f>
        <v>81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81</v>
      </c>
      <c r="D97" s="104">
        <f>D96+D68+D66</f>
        <v>81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6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МЕБЕЛСИСТЕМ АД ПАЗАРДЖИК</v>
      </c>
      <c r="C4" s="622"/>
      <c r="D4" s="622"/>
      <c r="E4" s="622"/>
      <c r="F4" s="622"/>
      <c r="G4" s="628" t="s">
        <v>1</v>
      </c>
      <c r="H4" s="628"/>
      <c r="I4" s="500">
        <f>'справка №1-БАЛАНС'!H3</f>
        <v>112011240</v>
      </c>
    </row>
    <row r="5" spans="1:9" ht="15">
      <c r="A5" s="501" t="s">
        <v>4</v>
      </c>
      <c r="B5" s="623" t="str">
        <f>'справка №1-БАЛАНС'!E5</f>
        <v>01.01.2013 - 30.09.2013</v>
      </c>
      <c r="C5" s="623"/>
      <c r="D5" s="623"/>
      <c r="E5" s="623"/>
      <c r="F5" s="623"/>
      <c r="G5" s="626" t="s">
        <v>3</v>
      </c>
      <c r="H5" s="627"/>
      <c r="I5" s="500">
        <f>'справка №1-БАЛАНС'!H4</f>
        <v>854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817</v>
      </c>
      <c r="E30" s="624" t="s">
        <v>862</v>
      </c>
      <c r="F30" s="624"/>
      <c r="G30" s="624"/>
      <c r="H30" s="420" t="s">
        <v>779</v>
      </c>
      <c r="I30" s="624" t="s">
        <v>863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2" right="0.25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МЕБЕЛСИСТЕМ АД ПАЗАРДЖИК</v>
      </c>
      <c r="C5" s="629"/>
      <c r="D5" s="629"/>
      <c r="E5" s="570" t="s">
        <v>1</v>
      </c>
      <c r="F5" s="451">
        <f>'справка №1-БАЛАНС'!H3</f>
        <v>112011240</v>
      </c>
    </row>
    <row r="6" spans="1:13" ht="15" customHeight="1">
      <c r="A6" s="27" t="s">
        <v>820</v>
      </c>
      <c r="B6" s="630" t="str">
        <f>'справка №1-БАЛАНС'!E5</f>
        <v>01.01.2013 - 30.09.2013</v>
      </c>
      <c r="C6" s="630"/>
      <c r="D6" s="510"/>
      <c r="E6" s="569" t="s">
        <v>3</v>
      </c>
      <c r="F6" s="511">
        <f>'справка №1-БАЛАНС'!H4</f>
        <v>854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Aleksandar Dolev</cp:lastModifiedBy>
  <cp:lastPrinted>2013-10-31T11:11:34Z</cp:lastPrinted>
  <dcterms:created xsi:type="dcterms:W3CDTF">2000-06-29T12:02:40Z</dcterms:created>
  <dcterms:modified xsi:type="dcterms:W3CDTF">2013-10-31T11:11:50Z</dcterms:modified>
  <cp:category/>
  <cp:version/>
  <cp:contentType/>
  <cp:contentStatus/>
</cp:coreProperties>
</file>