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480" windowHeight="11265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<sst xmlns="http://schemas.openxmlformats.org/spreadsheetml/2006/main" count="1042" uniqueCount="888">
  <si>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</si>
  <si>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</si>
  <si>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</si>
  <si>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</si>
  <si>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</si>
  <si>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</si>
  <si>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</si>
  <si>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</si>
  <si>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</si>
  <si>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</si>
  <si>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</si>
  <si>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</si>
  <si>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</si>
  <si>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</si>
  <si>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</si>
  <si>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</si>
  <si>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</si>
  <si>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</si>
  <si>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</si>
  <si>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</si>
  <si>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</si>
  <si>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</si>
  <si>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</si>
  <si>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</si>
  <si>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</si>
  <si>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</si>
  <si>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</si>
  <si>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</si>
  <si>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</si>
  <si>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</si>
  <si>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</si>
  <si>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</si>
  <si>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</si>
  <si>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</si>
  <si>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</si>
  <si>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</si>
  <si>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</si>
  <si>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</si>
  <si>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</si>
  <si>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</si>
  <si>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</si>
  <si>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</si>
  <si>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</si>
  <si>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</si>
  <si>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</si>
  <si>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</si>
  <si>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</si>
  <si>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</si>
  <si>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</si>
  <si>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</si>
  <si>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</si>
  <si>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</si>
  <si>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</si>
  <si>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</si>
  <si>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</si>
  <si>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</si>
  <si>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</si>
  <si>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</si>
  <si>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</si>
  <si>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</si>
  <si>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</si>
  <si>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</si>
  <si>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</si>
  <si>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</si>
  <si>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</si>
  <si>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</si>
  <si>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</si>
  <si>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</si>
  <si>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</si>
  <si>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</si>
  <si>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</si>
  <si>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</si>
  <si>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</si>
  <si>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</si>
  <si>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</si>
  <si>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</si>
  <si>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</si>
  <si>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</si>
  <si>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</si>
  <si>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</si>
  <si>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</si>
  <si>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</si>
  <si>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</si>
  <si>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</si>
  <si>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</si>
  <si>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</si>
  <si>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</si>
  <si>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</si>
  <si>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</si>
  <si>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</si>
  <si>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</si>
  <si>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</si>
  <si>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</si>
  <si>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</si>
  <si>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</si>
  <si>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</si>
  <si>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</si>
  <si>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</si>
  <si>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</si>
  <si>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</si>
  <si>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</si>
  <si>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</si>
  <si>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</si>
  <si>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</si>
  <si>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</si>
  <si>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</si>
  <si>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</si>
  <si>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</si>
  <si>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</si>
  <si>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</si>
  <si>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</si>
  <si>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</si>
  <si>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</si>
  <si>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</si>
  <si>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</si>
  <si>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</si>
  <si>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</si>
  <si>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</si>
  <si>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</si>
  <si>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</si>
  <si>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</si>
  <si>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</si>
  <si>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</si>
  <si>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</si>
  <si>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</si>
  <si>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</si>
  <si>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</si>
  <si>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</si>
  <si>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</si>
  <si>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</si>
  <si>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</si>
  <si>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</si>
  <si>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</si>
  <si>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</si>
  <si>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</si>
  <si>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</si>
  <si>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</si>
  <si>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</si>
  <si>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</si>
  <si>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</si>
  <si>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</si>
  <si>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</si>
  <si>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</si>
  <si>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</si>
  <si>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</si>
  <si>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</si>
  <si>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</si>
  <si>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</si>
  <si>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</si>
  <si>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</si>
  <si>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</si>
  <si>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</si>
  <si>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</si>
  <si>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</si>
  <si>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</si>
  <si>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</si>
  <si>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</si>
  <si>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</si>
  <si>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</si>
  <si>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</si>
  <si>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</si>
  <si>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</si>
  <si>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</si>
  <si>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</si>
  <si>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</si>
  <si>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</si>
  <si>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</si>
  <si>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</si>
  <si>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</si>
  <si>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</si>
  <si>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</si>
  <si>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</si>
  <si>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</si>
  <si>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</si>
  <si>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</si>
  <si>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</si>
  <si>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</si>
  <si>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</si>
  <si>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</si>
  <si>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</si>
  <si>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</si>
  <si>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</si>
  <si>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</si>
  <si>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</si>
  <si>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</si>
  <si>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</si>
  <si>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</si>
  <si>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</si>
  <si>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</si>
  <si>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</si>
  <si>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</si>
  <si>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</si>
  <si>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</si>
  <si>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</si>
  <si>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</si>
  <si>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</si>
  <si>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</si>
  <si>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</si>
  <si>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</si>
  <si>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</si>
  <si>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</si>
  <si>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</si>
  <si>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</si>
  <si>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</si>
  <si>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</si>
  <si>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</si>
  <si>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</si>
  <si>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</si>
  <si>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</si>
  <si>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</si>
  <si>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</si>
  <si>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</si>
  <si>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</si>
  <si>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</si>
  <si>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</si>
  <si>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</si>
  <si>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</si>
  <si>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</si>
  <si>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</si>
  <si>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</si>
  <si>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</si>
  <si>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</si>
  <si>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</si>
  <si>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</si>
  <si>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</si>
  <si>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</si>
  <si>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</si>
  <si>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</si>
  <si>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</si>
  <si>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</si>
  <si>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</si>
  <si>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</si>
  <si>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</si>
  <si>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</si>
  <si>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</si>
  <si>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</si>
  <si>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</si>
  <si>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</si>
  <si>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</si>
  <si>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</si>
  <si>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</si>
  <si>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</si>
  <si>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</si>
  <si>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</si>
  <si>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</si>
  <si>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</si>
  <si>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</si>
  <si>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</si>
  <si>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</si>
  <si>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</si>
  <si>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</si>
  <si>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</si>
  <si>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</si>
  <si>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</si>
  <si>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</si>
  <si>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</si>
  <si>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</si>
  <si>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</si>
  <si>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</si>
  <si>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</si>
  <si>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</si>
  <si>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</si>
  <si>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</si>
  <si>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</si>
  <si>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</si>
  <si>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</si>
  <si>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</si>
  <si>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</si>
  <si>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</si>
  <si>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</si>
  <si>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</si>
  <si>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</si>
  <si>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</si>
  <si>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</si>
  <si>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</si>
  <si>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</si>
  <si>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</si>
  <si>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</si>
  <si>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</si>
  <si>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</si>
  <si>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</si>
  <si>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</si>
  <si>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</si>
  <si>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</si>
  <si>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</si>
  <si>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</si>
  <si>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</si>
  <si>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</si>
  <si>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</si>
  <si>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</si>
  <si>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</si>
  <si>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</si>
  <si>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</si>
  <si>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</si>
  <si>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</si>
  <si>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</si>
  <si>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</si>
  <si>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</si>
  <si>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</si>
  <si>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</si>
  <si>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</si>
  <si>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</si>
  <si>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</si>
  <si>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</si>
  <si>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</si>
  <si>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</si>
  <si>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</si>
  <si>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</si>
  <si>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</si>
  <si>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</si>
  <si>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</si>
  <si>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</si>
  <si>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</si>
  <si>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</si>
  <si>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</si>
  <si>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</si>
  <si>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</si>
  <si>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</si>
  <si>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</si>
  <si>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</si>
  <si>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</si>
  <si>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</si>
  <si>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</si>
  <si>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</si>
  <si>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</si>
  <si>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</si>
  <si>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</si>
  <si>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</si>
  <si>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</si>
  <si>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</si>
  <si>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</si>
  <si>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</si>
  <si>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</si>
  <si>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</si>
  <si>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</si>
  <si>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</si>
  <si>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</si>
  <si>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</si>
  <si>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</si>
  <si>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</si>
  <si>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</si>
  <si>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</si>
  <si>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</si>
  <si>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</si>
  <si>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</si>
  <si>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</si>
  <si>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</si>
  <si>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</si>
  <si>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</si>
  <si>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</si>
  <si>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</si>
  <si>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</si>
  <si>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</si>
  <si>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</si>
  <si>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</si>
  <si>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</si>
  <si>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</si>
  <si>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</si>
  <si>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</si>
  <si>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</si>
  <si>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</si>
  <si>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</si>
  <si>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</si>
  <si>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</si>
  <si>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</si>
  <si>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</si>
  <si>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</si>
  <si>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</si>
  <si>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</si>
  <si>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</si>
  <si>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</si>
  <si>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</si>
  <si>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</si>
  <si>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</si>
  <si>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</si>
  <si>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</si>
  <si>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</si>
  <si>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</si>
  <si>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</si>
  <si>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</si>
  <si>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</si>
  <si>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</si>
  <si>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</si>
  <si>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</si>
  <si>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</si>
  <si>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</si>
  <si>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</si>
  <si>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</si>
  <si>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</si>
  <si>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</si>
  <si>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</si>
  <si>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</si>
  <si>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</si>
  <si>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</si>
  <si>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</si>
  <si>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</si>
  <si>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</si>
  <si>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</si>
  <si>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</si>
  <si>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</si>
  <si>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</si>
  <si>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</si>
  <si>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</si>
  <si>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</si>
  <si>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</si>
  <si>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</si>
  <si>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</si>
  <si>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</si>
  <si>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</si>
  <si>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</si>
  <si>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</si>
  <si>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</si>
  <si>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</si>
  <si>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</si>
  <si>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</si>
  <si>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</si>
  <si>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</si>
  <si>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</si>
  <si>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</si>
  <si>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</si>
  <si>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</si>
  <si>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</si>
  <si>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</si>
  <si>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</si>
  <si>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</si>
  <si>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</si>
  <si>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</si>
  <si>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</si>
  <si>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</si>
  <si>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</si>
  <si>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</si>
  <si>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</si>
  <si>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</si>
  <si>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</si>
  <si>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</si>
  <si>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</si>
  <si>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</si>
  <si>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</si>
  <si>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</si>
  <si>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</si>
  <si>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</si>
  <si>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</si>
  <si>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</si>
  <si>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</si>
  <si>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</si>
  <si>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</si>
  <si>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</si>
  <si>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</si>
  <si>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</si>
  <si>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</si>
  <si>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</si>
  <si>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</si>
  <si>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</si>
  <si>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</si>
  <si>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</si>
  <si>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</si>
  <si>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</si>
  <si>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</si>
  <si>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</si>
  <si>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</si>
  <si>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</si>
  <si>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</si>
  <si>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</si>
  <si>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</si>
  <si>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</si>
  <si>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</si>
  <si>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</si>
  <si>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</si>
  <si>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</si>
  <si>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</si>
  <si>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</si>
  <si>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</si>
  <si>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</si>
  <si>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</si>
  <si>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</si>
  <si>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</si>
  <si>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</si>
  <si>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</si>
  <si>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</si>
  <si>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</si>
  <si>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</si>
  <si>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</si>
  <si>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</si>
  <si>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</si>
  <si>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</si>
  <si>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</si>
  <si>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</si>
  <si>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</si>
  <si>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</si>
  <si>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</si>
  <si>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</si>
  <si>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</si>
  <si>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</si>
  <si>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</si>
  <si>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</si>
  <si>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</si>
  <si>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</si>
  <si>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</si>
  <si>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</si>
  <si>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</si>
  <si>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</si>
  <si>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</si>
  <si>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</si>
  <si>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</si>
  <si>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</si>
  <si>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</si>
  <si>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</si>
  <si>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</si>
  <si>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</si>
  <si>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</si>
  <si>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</si>
  <si>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</si>
  <si>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</si>
  <si>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</si>
  <si>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</si>
  <si>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</si>
  <si>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</si>
  <si>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</si>
  <si>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</si>
  <si>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</si>
  <si>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</si>
  <si>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</si>
  <si>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</si>
  <si>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</si>
  <si>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</si>
  <si>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</si>
  <si>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</si>
  <si>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</si>
  <si>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</si>
  <si>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</si>
  <si>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</si>
  <si>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</si>
  <si>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</si>
  <si>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</si>
  <si>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</si>
  <si>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</si>
  <si>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</si>
  <si>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</si>
  <si>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</si>
  <si>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</si>
  <si>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</si>
  <si>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</si>
  <si>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</si>
  <si>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</si>
  <si>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</si>
  <si>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</si>
  <si>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</si>
  <si>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</si>
  <si>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</si>
  <si>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</si>
  <si>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</si>
  <si>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</si>
  <si>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</si>
  <si>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</si>
  <si>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</si>
  <si>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</si>
  <si>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</si>
  <si>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</si>
  <si>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</si>
  <si>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</si>
  <si>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</si>
  <si>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</si>
  <si>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</si>
  <si>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</si>
  <si>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</si>
  <si>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</si>
  <si>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</si>
  <si>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</si>
  <si>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</si>
  <si>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</si>
  <si>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</si>
  <si>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</si>
  <si>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</si>
  <si>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</si>
  <si>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</si>
  <si>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</si>
  <si>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</si>
  <si>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</si>
  <si>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</si>
  <si>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</si>
  <si>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</si>
  <si>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</si>
  <si>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</si>
  <si>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</si>
  <si>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</si>
  <si>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</si>
  <si>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</si>
  <si>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</si>
  <si>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</si>
  <si>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</si>
  <si>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</si>
  <si>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</si>
  <si>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</si>
  <si>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</si>
  <si>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</si>
  <si>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</si>
  <si>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</si>
  <si>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</si>
  <si>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</si>
  <si>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</si>
  <si>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</si>
  <si>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</si>
  <si>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</si>
  <si>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</si>
  <si>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</si>
  <si>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</si>
  <si>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</si>
  <si>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</si>
  <si>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</si>
  <si>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</si>
  <si>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</si>
  <si>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</si>
  <si>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</si>
  <si>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</si>
  <si>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</si>
  <si>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</si>
  <si>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</si>
  <si>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</si>
  <si>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</si>
  <si>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</si>
  <si>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</si>
  <si>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</si>
  <si>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</si>
  <si>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</si>
  <si>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</si>
  <si>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</si>
  <si>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</si>
  <si>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</si>
  <si>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</si>
  <si>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</si>
  <si>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</si>
  <si>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</si>
  <si>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</si>
  <si>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</si>
  <si>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</si>
  <si>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</si>
  <si>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</si>
  <si>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</si>
  <si>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</si>
  <si>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</si>
  <si>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</si>
  <si>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</si>
  <si>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</si>
  <si>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</si>
  <si>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</si>
  <si>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</si>
  <si>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</si>
  <si>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</si>
  <si>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</si>
  <si>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</si>
  <si>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</si>
  <si>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</si>
  <si>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</si>
  <si>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</si>
  <si>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</si>
  <si>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</si>
  <si>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</si>
  <si>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</si>
  <si>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</si>
  <si>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</si>
  <si>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</si>
  <si>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</si>
  <si>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</si>
  <si>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</si>
  <si>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</si>
  <si>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</si>
  <si>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</si>
  <si>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</si>
  <si>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</si>
  <si>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</si>
  <si>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</si>
  <si>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</si>
  <si>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</si>
  <si>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</si>
  <si>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</si>
  <si>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</si>
  <si>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</si>
  <si>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</si>
  <si>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</si>
  <si>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</si>
  <si>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</si>
  <si>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</si>
  <si>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</si>
  <si>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</si>
  <si>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</si>
  <si>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</si>
  <si>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</si>
  <si>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</si>
  <si>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</si>
  <si>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</si>
  <si>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</si>
  <si>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</si>
  <si>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</si>
  <si>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</si>
  <si>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</si>
  <si>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</si>
  <si>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</si>
  <si>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</si>
  <si>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</si>
  <si>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</si>
  <si>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</si>
  <si>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</si>
  <si>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</si>
  <si>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</si>
  <si>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</si>
  <si>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</si>
  <si>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</si>
  <si>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</si>
  <si>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</si>
  <si>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</si>
  <si>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</si>
  <si>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</si>
  <si>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</si>
  <si>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</si>
  <si>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</si>
  <si>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</si>
  <si>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</si>
  <si>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</si>
  <si>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</si>
  <si>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</si>
  <si>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</si>
  <si>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</si>
  <si>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</si>
  <si>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</si>
  <si>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</si>
  <si>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</si>
  <si>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</si>
  <si>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</si>
  <si>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</si>
  <si>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</si>
  <si>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</si>
  <si>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</si>
  <si>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</si>
  <si>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</si>
  <si>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</si>
  <si>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</si>
  <si>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</si>
  <si>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</si>
  <si>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</si>
  <si>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</si>
  <si>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</si>
  <si>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</si>
  <si>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</si>
  <si>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</si>
  <si>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</si>
  <si>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</si>
  <si>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</si>
  <si>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</si>
  <si>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</si>
  <si>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</si>
  <si>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</si>
  <si>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</si>
  <si>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</si>
  <si>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</si>
  <si>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</si>
  <si>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</si>
  <si>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</si>
  <si>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</si>
  <si>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</si>
  <si>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</si>
  <si>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</si>
  <si>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</si>
  <si>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</si>
  <si>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</si>
  <si>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</si>
  <si>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</si>
  <si>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</si>
  <si>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</si>
  <si>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</si>
  <si>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</si>
  <si>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</si>
  <si>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</si>
  <si>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</si>
  <si>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</si>
  <si>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</si>
  <si>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</si>
  <si>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</si>
  <si>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</si>
  <si>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</si>
  <si>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</si>
  <si>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</si>
  <si>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</si>
  <si>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</si>
  <si>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</si>
  <si>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</si>
  <si>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</si>
  <si>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</si>
  <si>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</si>
  <si>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</si>
  <si>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</si>
  <si>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</si>
  <si>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</si>
  <si>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</si>
  <si>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</si>
  <si>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</si>
  <si>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</si>
  <si>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</si>
  <si>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</si>
  <si>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</si>
  <si>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</si>
  <si>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</si>
  <si>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</si>
  <si>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</si>
  <si>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</si>
  <si>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</si>
  <si>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</si>
  <si>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</si>
  <si>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</si>
  <si>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</si>
  <si>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</si>
  <si>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</si>
  <si>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</si>
  <si>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</si>
  <si>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</si>
  <si>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</si>
  <si>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</si>
  <si>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</si>
  <si>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</si>
  <si>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</si>
  <si>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</si>
  <si>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</si>
  <si>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</si>
  <si>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</si>
  <si>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</si>
  <si>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</si>
  <si>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</si>
  <si>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</si>
  <si>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</si>
  <si>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</si>
  <si>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</si>
  <si>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</si>
  <si>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</si>
  <si>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</si>
  <si>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</si>
  <si>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</si>
  <si>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</si>
  <si>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</si>
  <si>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</si>
  <si>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</si>
  <si>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</si>
  <si>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</si>
  <si>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</si>
  <si>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</si>
  <si>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</si>
  <si>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</si>
  <si>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</si>
  <si>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</si>
  <si>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</si>
  <si>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</si>
  <si>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</si>
  <si>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</si>
  <si>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</si>
  <si>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</si>
  <si>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</si>
  <si>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</si>
  <si>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</si>
  <si>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 xml:space="preserve"> към 30  септември    2008г.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</si>
  <si>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</si>
  <si>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</si>
  <si>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</si>
  <si>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</si>
  <si>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</si>
  <si>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</si>
  <si>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</si>
  <si>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</si>
  <si>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</si>
  <si>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</si>
  <si>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</si>
  <si>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</si>
  <si>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</si>
  <si>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</si>
  <si>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</si>
  <si>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</si>
  <si>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</si>
  <si>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</si>
  <si>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Дата на съставяне: 17.10.2008г.</t>
  </si>
  <si>
    <t>17.10.2008. г</t>
  </si>
  <si>
    <t xml:space="preserve">Дата на съставяне:17.10.2008 г.                                      </t>
  </si>
  <si>
    <t xml:space="preserve">Дата  на съставяне: 17.10.2008 г                                                                                                                          </t>
  </si>
  <si>
    <t xml:space="preserve">Дата на съставяне:17.10.2008 г                       </t>
  </si>
  <si>
    <t>Дата на съставяне:17.10.2008г.</t>
  </si>
  <si>
    <r>
      <t>Дата на съставяне: 17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10.2008 г.</t>
    </r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</si>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</sst>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  <numFmt numFmtId="195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0" borderId="1" xfId="24" applyNumberFormat="1" applyFont="1" applyBorder="1" applyAlignment="1">
      <alignment horizontal="right" vertical="center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175433155</v>
      </c>
    </row>
    <row r="4" spans="1:8" ht="15">
      <c r="A4" s="580" t="s">
        <v>855</v>
      </c>
      <c r="B4" s="586"/>
      <c r="C4" s="586"/>
      <c r="D4" s="586"/>
      <c r="E4" s="504" t="s">
        <v>853</v>
      </c>
      <c r="F4" s="582" t="s">
        <v>859</v>
      </c>
      <c r="G4" s="583"/>
      <c r="H4" s="461" t="s">
        <v>858</v>
      </c>
    </row>
    <row r="5" spans="1:8" ht="15">
      <c r="A5" s="580" t="s">
        <v>4</v>
      </c>
      <c r="B5" s="581"/>
      <c r="C5" s="581"/>
      <c r="D5" s="581"/>
      <c r="E5" s="505" t="s">
        <v>856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>
        <v>-375</v>
      </c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125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-44</v>
      </c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-45</v>
      </c>
      <c r="H33" s="154">
        <f>H27+H31+H32</f>
        <v>-1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455</v>
      </c>
      <c r="H36" s="154">
        <f>H25+H17+H33</f>
        <v>124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0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451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451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451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</v>
      </c>
      <c r="D88" s="151">
        <v>125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</v>
      </c>
      <c r="D91" s="155">
        <f>SUM(D87:D90)</f>
        <v>125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455</v>
      </c>
      <c r="D93" s="155">
        <f>D64+D75+D84+D91+D92</f>
        <v>125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455</v>
      </c>
      <c r="D94" s="164">
        <f>D93+D55</f>
        <v>125</v>
      </c>
      <c r="E94" s="449" t="s">
        <v>269</v>
      </c>
      <c r="F94" s="289" t="s">
        <v>270</v>
      </c>
      <c r="G94" s="165">
        <f>G36+G39+G55+G79</f>
        <v>455</v>
      </c>
      <c r="H94" s="165">
        <f>H36+H39+H55+H79</f>
        <v>125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887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875</v>
      </c>
      <c r="B98" s="432"/>
      <c r="C98" s="584" t="s">
        <v>860</v>
      </c>
      <c r="D98" s="584"/>
      <c r="E98" s="584"/>
      <c r="F98" s="584" t="s">
        <v>862</v>
      </c>
      <c r="G98" s="585"/>
      <c r="H98" s="585"/>
      <c r="M98" s="157"/>
    </row>
    <row r="99" spans="3:8" ht="15" customHeight="1">
      <c r="C99" s="45"/>
      <c r="D99" s="1"/>
      <c r="E99" s="45"/>
      <c r="F99" s="170"/>
      <c r="G99" s="171"/>
      <c r="H99" s="172" t="s">
        <v>863</v>
      </c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КАПМАН ГРИЙН ЕНЕРДЖИ ФОНД  АД</v>
      </c>
      <c r="C2" s="589"/>
      <c r="D2" s="589"/>
      <c r="E2" s="589"/>
      <c r="F2" s="575" t="s">
        <v>2</v>
      </c>
      <c r="G2" s="575"/>
      <c r="H2" s="526">
        <f>'справка №1-БАЛАНС'!H3</f>
        <v>175433155</v>
      </c>
    </row>
    <row r="3" spans="1:8" ht="15">
      <c r="A3" s="467" t="s">
        <v>273</v>
      </c>
      <c r="B3" s="589" t="str">
        <f>'справка №1-БАЛАНС'!E4</f>
        <v>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90" t="str">
        <f>'справка №1-БАЛАНС'!E5</f>
        <v> към 30  септември    2008г.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15</v>
      </c>
      <c r="D10" s="46"/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24</v>
      </c>
      <c r="D12" s="46"/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39</v>
      </c>
      <c r="D19" s="49">
        <f>SUM(D9:D15)+D16</f>
        <v>0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5</v>
      </c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5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44</v>
      </c>
      <c r="D28" s="50">
        <f>D26+D19</f>
        <v>0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44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44</v>
      </c>
      <c r="D33" s="49">
        <f>D28+D31+D32</f>
        <v>0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44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44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44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44</v>
      </c>
      <c r="D42" s="53">
        <f>D33+D35+D39</f>
        <v>0</v>
      </c>
      <c r="E42" s="128" t="s">
        <v>378</v>
      </c>
      <c r="F42" s="129" t="s">
        <v>379</v>
      </c>
      <c r="G42" s="53">
        <f>G39+G33</f>
        <v>44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876</v>
      </c>
      <c r="C48" s="427" t="s">
        <v>380</v>
      </c>
      <c r="D48" s="587" t="s">
        <v>864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 t="s">
        <v>865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12" sqref="C1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 септември    2008г.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-15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-456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-24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-496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375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375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-121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125</v>
      </c>
      <c r="D44" s="132"/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</v>
      </c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 t="s">
        <v>866</v>
      </c>
      <c r="C49" s="319"/>
      <c r="D49" s="43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436" t="s">
        <v>867</v>
      </c>
      <c r="C51" s="319"/>
      <c r="D51" s="319"/>
      <c r="G51" s="133"/>
      <c r="H51" s="133"/>
    </row>
    <row r="52" spans="1:8" ht="12">
      <c r="A52" s="318"/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C29" sqref="C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 септември    2008г.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</v>
      </c>
      <c r="K11" s="60"/>
      <c r="L11" s="344">
        <f>SUM(C11:K11)</f>
        <v>124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</v>
      </c>
      <c r="K15" s="61">
        <f t="shared" si="2"/>
        <v>0</v>
      </c>
      <c r="L15" s="344">
        <f t="shared" si="1"/>
        <v>124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-44</v>
      </c>
      <c r="K16" s="60"/>
      <c r="L16" s="344">
        <f t="shared" si="1"/>
        <v>-44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375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375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-45</v>
      </c>
      <c r="K29" s="59">
        <f t="shared" si="6"/>
        <v>0</v>
      </c>
      <c r="L29" s="344">
        <f t="shared" si="1"/>
        <v>455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-45</v>
      </c>
      <c r="K32" s="59">
        <f t="shared" si="7"/>
        <v>0</v>
      </c>
      <c r="L32" s="344">
        <f t="shared" si="1"/>
        <v>455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 t="s">
        <v>870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30  септември    2008г.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607"/>
      <c r="L44" s="607"/>
      <c r="M44" s="607"/>
      <c r="N44" s="607"/>
      <c r="O44" s="596" t="s">
        <v>861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 септември    2008г.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f>C89</f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872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873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C26" sqref="C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 септември    2008г.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5948</v>
      </c>
      <c r="D19" s="98"/>
      <c r="E19" s="98"/>
      <c r="F19" s="98">
        <v>205</v>
      </c>
      <c r="G19" s="98">
        <v>0</v>
      </c>
      <c r="H19" s="98">
        <v>0</v>
      </c>
      <c r="I19" s="434">
        <f t="shared" si="0"/>
        <v>205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6740</v>
      </c>
      <c r="D25" s="98"/>
      <c r="E25" s="98"/>
      <c r="F25" s="98">
        <v>246</v>
      </c>
      <c r="G25" s="98"/>
      <c r="H25" s="98"/>
      <c r="I25" s="434">
        <f t="shared" si="0"/>
        <v>246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12688</v>
      </c>
      <c r="D26" s="85">
        <f t="shared" si="2"/>
        <v>0</v>
      </c>
      <c r="E26" s="85">
        <f t="shared" si="2"/>
        <v>0</v>
      </c>
      <c r="F26" s="85">
        <f t="shared" si="2"/>
        <v>451</v>
      </c>
      <c r="G26" s="85">
        <f t="shared" si="2"/>
        <v>0</v>
      </c>
      <c r="H26" s="85">
        <f t="shared" si="2"/>
        <v>0</v>
      </c>
      <c r="I26" s="434">
        <f t="shared" si="0"/>
        <v>451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3"/>
      <c r="C30" s="623"/>
      <c r="D30" s="459" t="s">
        <v>884</v>
      </c>
      <c r="E30" s="622"/>
      <c r="F30" s="622"/>
      <c r="G30" s="622"/>
      <c r="H30" s="420" t="s">
        <v>886</v>
      </c>
      <c r="I30" s="622"/>
      <c r="J30" s="622"/>
    </row>
    <row r="31" spans="1:9" s="521" customFormat="1" ht="12">
      <c r="A31" s="349"/>
      <c r="B31" s="388"/>
      <c r="C31" s="349"/>
      <c r="D31" s="523" t="s">
        <v>864</v>
      </c>
      <c r="E31" s="523"/>
      <c r="F31" s="523"/>
      <c r="G31" s="523"/>
      <c r="H31" s="523" t="s">
        <v>885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39"/>
  <sheetViews>
    <sheetView workbookViewId="0" topLeftCell="A1">
      <selection activeCell="C10" sqref="C1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 септември    2008г.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882</v>
      </c>
      <c r="B52" s="37"/>
      <c r="C52" s="441">
        <v>246</v>
      </c>
      <c r="D52" s="573">
        <v>0.550699545</v>
      </c>
      <c r="E52" s="441">
        <v>246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883</v>
      </c>
      <c r="B62" s="37"/>
      <c r="C62" s="441">
        <v>205</v>
      </c>
      <c r="D62" s="573">
        <v>1.474883829</v>
      </c>
      <c r="E62" s="441">
        <v>205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451</v>
      </c>
      <c r="D63" s="574">
        <f>SUM(D52:D62)</f>
        <v>2.025583374</v>
      </c>
      <c r="E63" s="429">
        <f>SUM(E52:E62)</f>
        <v>451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451</v>
      </c>
      <c r="D64" s="429"/>
      <c r="E64" s="429">
        <f>E63+E50+E36+E19</f>
        <v>451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881</v>
      </c>
      <c r="B136" s="453"/>
      <c r="C136" s="629" t="s">
        <v>874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861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2008-10-30T07:45:30Z</cp:lastPrinted>
  <dcterms:created xsi:type="dcterms:W3CDTF">2000-06-29T12:02:40Z</dcterms:created>
  <dcterms:modified xsi:type="dcterms:W3CDTF">2008-10-30T08:17:32Z</dcterms:modified>
  <cp:category/>
  <cp:version/>
  <cp:contentType/>
  <cp:contentStatus/>
</cp:coreProperties>
</file>