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Баланс" sheetId="1" r:id="rId1"/>
    <sheet name="ОПР" sheetId="2" r:id="rId2"/>
    <sheet name="ОСК" sheetId="3" r:id="rId3"/>
    <sheet name="ОПП" sheetId="4" r:id="rId4"/>
    <sheet name="Справка ДМА" sheetId="5" r:id="rId5"/>
  </sheets>
  <definedNames>
    <definedName name="_xlnm.Print_Area" localSheetId="3">'ОПП'!$A$1:$C$41</definedName>
    <definedName name="_xlnm.Print_Area" localSheetId="4">'Справка ДМА'!$A$1:$J$41</definedName>
  </definedNames>
  <calcPr fullCalcOnLoad="1"/>
</workbook>
</file>

<file path=xl/sharedStrings.xml><?xml version="1.0" encoding="utf-8"?>
<sst xmlns="http://schemas.openxmlformats.org/spreadsheetml/2006/main" count="294" uniqueCount="240">
  <si>
    <t>Текуща</t>
  </si>
  <si>
    <t>Предходна</t>
  </si>
  <si>
    <t>Общо нетекущи активи</t>
  </si>
  <si>
    <t>АКТИВИ</t>
  </si>
  <si>
    <t>Общо текущи активи</t>
  </si>
  <si>
    <t>ПАСИВИ</t>
  </si>
  <si>
    <t>СОБСТВЕН КАПИТАЛ</t>
  </si>
  <si>
    <t xml:space="preserve">                Съдържание</t>
  </si>
  <si>
    <t>Основен</t>
  </si>
  <si>
    <t>капитал</t>
  </si>
  <si>
    <t>Премия</t>
  </si>
  <si>
    <t>от емисия</t>
  </si>
  <si>
    <t>резерви</t>
  </si>
  <si>
    <t>Други</t>
  </si>
  <si>
    <t>Общо</t>
  </si>
  <si>
    <t xml:space="preserve"> (загуба)</t>
  </si>
  <si>
    <t>1.Разпределение на печалбата за:</t>
  </si>
  <si>
    <t>2.Нетна печалба/загуба за годината</t>
  </si>
  <si>
    <t>Печалба</t>
  </si>
  <si>
    <t>СПРАВКА "ДЪЛГОТРАЙНИ МАТЕРИАЛНИ АКТИВИ"</t>
  </si>
  <si>
    <t>Съдържание</t>
  </si>
  <si>
    <t>Земи</t>
  </si>
  <si>
    <t>Сгради</t>
  </si>
  <si>
    <t xml:space="preserve">Машини и </t>
  </si>
  <si>
    <t>оборудване</t>
  </si>
  <si>
    <t>Съоръжения</t>
  </si>
  <si>
    <t>средства</t>
  </si>
  <si>
    <t xml:space="preserve">Компютърно </t>
  </si>
  <si>
    <t>придобиване</t>
  </si>
  <si>
    <t>Отчетна стойност</t>
  </si>
  <si>
    <t>Натрупана амортизация</t>
  </si>
  <si>
    <t>Балансова стойност</t>
  </si>
  <si>
    <t>Начално салдо - балансова стойност</t>
  </si>
  <si>
    <t>Новопридобити активи</t>
  </si>
  <si>
    <t>Начислена амортизация за периода</t>
  </si>
  <si>
    <t>Крайно салдо -балансова стойност</t>
  </si>
  <si>
    <t>Бележки</t>
  </si>
  <si>
    <t>ОТЧЕТ  ЗА   ПАРИЧНИТЕ  ПОТОЦИ</t>
  </si>
  <si>
    <t>Отписани по отчетна стойност</t>
  </si>
  <si>
    <t>АО на отписани активи</t>
  </si>
  <si>
    <t xml:space="preserve">   а) дивиденти</t>
  </si>
  <si>
    <t>Разходи за</t>
  </si>
  <si>
    <t>Транспортни</t>
  </si>
  <si>
    <t>3.Други изменения</t>
  </si>
  <si>
    <t>ОТЧЕТ ЗА ВСЕОБХВАТНИЯ ДОХОД</t>
  </si>
  <si>
    <t>ОТЧЕТ ЗА ПРОМЕНИТЕ В СОБСТВЕНИЯ КАПИТАЛ</t>
  </si>
  <si>
    <t>на МЕБЕЛСИСТЕМ АД, град Пазарджик, ул. Ал. Стамболийски 119, БУЛСТАТ 112011240</t>
  </si>
  <si>
    <t xml:space="preserve">    1.1. Материали</t>
  </si>
  <si>
    <t>І. Нетекущи активи</t>
  </si>
  <si>
    <t>3. Други дългосрочни активи, в т.ч.:</t>
  </si>
  <si>
    <t>ІІ. Текущи активи</t>
  </si>
  <si>
    <t>1. Материални запаси, в т.ч.:</t>
  </si>
  <si>
    <t>1. Банкови заеми</t>
  </si>
  <si>
    <t>(хил.лв)</t>
  </si>
  <si>
    <t>3. Пари и парични еквиваленти</t>
  </si>
  <si>
    <t>4. Ценни книжа</t>
  </si>
  <si>
    <t>5. Разходи за бъдещи периоди</t>
  </si>
  <si>
    <t>ВСИЧКО АКТИВИ ( І + ІІ )</t>
  </si>
  <si>
    <t>І. Нетекущи пасиви</t>
  </si>
  <si>
    <t>1. Основен  капитал</t>
  </si>
  <si>
    <t>4. Финансов резултат от текущата година</t>
  </si>
  <si>
    <t xml:space="preserve">    2.3. Други резерви</t>
  </si>
  <si>
    <t>2. Резерви, в т.ч.:</t>
  </si>
  <si>
    <t>2. Търговски и други вземания, в т.ч.:</t>
  </si>
  <si>
    <t>IІ. Текущи  пасиви</t>
  </si>
  <si>
    <t>ВСИЧКО СОБСТВЕН КАПИТАЛ</t>
  </si>
  <si>
    <t>Общо нетекущи пасиви</t>
  </si>
  <si>
    <t>3. Други дългосрочни задължения, в т.ч.:</t>
  </si>
  <si>
    <t xml:space="preserve">    по финансов лизинг</t>
  </si>
  <si>
    <t xml:space="preserve">    начислени неползвани отпуски на персонала</t>
  </si>
  <si>
    <t>ВСИЧКО ПАСИВИ</t>
  </si>
  <si>
    <t>Общо текущи пасиви</t>
  </si>
  <si>
    <t>Съставител:</t>
  </si>
  <si>
    <t xml:space="preserve">                 (Александър Долев)</t>
  </si>
  <si>
    <t>Ръководител:</t>
  </si>
  <si>
    <t xml:space="preserve">                   (Бисер Унтов)</t>
  </si>
  <si>
    <t xml:space="preserve">    2.1. Законови резерви</t>
  </si>
  <si>
    <t>1. Приходи  от продажби, в т.ч.:</t>
  </si>
  <si>
    <t xml:space="preserve">           от правителството</t>
  </si>
  <si>
    <t>5. Финансови приходи, в т.ч.:</t>
  </si>
  <si>
    <t xml:space="preserve">    5.1. Приходи от лихви</t>
  </si>
  <si>
    <t xml:space="preserve">    5.2. Положителни разлики от промяна на валутните курсове</t>
  </si>
  <si>
    <t xml:space="preserve">    5.3. Други финансови приходи</t>
  </si>
  <si>
    <t>6. Извънредни приходи</t>
  </si>
  <si>
    <t>Общо приходи</t>
  </si>
  <si>
    <t>ПРИХОДИ</t>
  </si>
  <si>
    <t>РАЗХОДИ</t>
  </si>
  <si>
    <t xml:space="preserve">    1.1. Разходи за суровини и материали</t>
  </si>
  <si>
    <t xml:space="preserve">    1.2. Разходи за външни услуги</t>
  </si>
  <si>
    <t xml:space="preserve">    1.3. Разходи за амортизации</t>
  </si>
  <si>
    <t xml:space="preserve">    1.4. Разходи за възннаграждения</t>
  </si>
  <si>
    <t>1. Разходи за дейността, в т.ч.:</t>
  </si>
  <si>
    <t xml:space="preserve">    1.5. Разходи за осигуровки</t>
  </si>
  <si>
    <t xml:space="preserve">    1.6. Други разходи за дейността, в т.ч.</t>
  </si>
  <si>
    <t xml:space="preserve">          разходи за обезценка</t>
  </si>
  <si>
    <t>2. Намаление на запаисте от продукция и незавършено производство</t>
  </si>
  <si>
    <t>3. Балансова стойност на продадените активи</t>
  </si>
  <si>
    <t>5. Извънредни разходи</t>
  </si>
  <si>
    <t>Общо разходи</t>
  </si>
  <si>
    <t>1. Печалба/загуба преди облагане с данъци</t>
  </si>
  <si>
    <t>2. Разходи за данъци, в т.ч.:</t>
  </si>
  <si>
    <t>3. Нетна печалба/загуба за периода</t>
  </si>
  <si>
    <t>4. Общ всеобхватен доход</t>
  </si>
  <si>
    <t>ОБЩ ВСЕОБХВАТЕН ДОХОД</t>
  </si>
  <si>
    <t>Законови</t>
  </si>
  <si>
    <t>Преоценъчни</t>
  </si>
  <si>
    <t>резреви</t>
  </si>
  <si>
    <t>(хил. лева)</t>
  </si>
  <si>
    <t>(хил.лева)</t>
  </si>
  <si>
    <t>Парични  потоци</t>
  </si>
  <si>
    <t>Парични наличности и еквиваленти в края на годината</t>
  </si>
  <si>
    <t>Парични наличности и еквиваленти в началото на годината</t>
  </si>
  <si>
    <t>А. Парични потоци от оперативна дейност</t>
  </si>
  <si>
    <t xml:space="preserve">    1. Парични постъпления от клиенти</t>
  </si>
  <si>
    <t>Нетни парични наличности от оперативната дейност</t>
  </si>
  <si>
    <t>Нетни парични наличности от инвестиционна дейност</t>
  </si>
  <si>
    <t xml:space="preserve">    1. Закупуване на дълготрайни материални активи</t>
  </si>
  <si>
    <t>Б. Парични потоци от инвестиционна дейност</t>
  </si>
  <si>
    <t>В. Парични потоци от  финансова дейност</t>
  </si>
  <si>
    <t xml:space="preserve">    1. Постъпления от заеми</t>
  </si>
  <si>
    <t xml:space="preserve">    2. Изплащане на задължения по заеми</t>
  </si>
  <si>
    <t xml:space="preserve">    3. Получени и платени лихви</t>
  </si>
  <si>
    <t>Нетни парични наличности от финансова дейност</t>
  </si>
  <si>
    <t>Нетно увеличение/намаление на паричните наличности и еквиваленти (А+Б+В)</t>
  </si>
  <si>
    <t xml:space="preserve">    2. Парични плащания на доставчици</t>
  </si>
  <si>
    <t xml:space="preserve">    3. Плащания, свързани с възнаграждения</t>
  </si>
  <si>
    <t>(към МСС16)</t>
  </si>
  <si>
    <t>Крайно салдо - балансова стойност</t>
  </si>
  <si>
    <t>(хил.лв.)</t>
  </si>
  <si>
    <t>на МЕБЕЛСИСТЕМ АД, град Пазарджик, ул. Ал. Стамболийски 119, ЕИК 112011240</t>
  </si>
  <si>
    <t>2. Задължения и заеми от свързани лица</t>
  </si>
  <si>
    <t>т.2.4</t>
  </si>
  <si>
    <t>т.2.5</t>
  </si>
  <si>
    <t>т.2.13</t>
  </si>
  <si>
    <t>т.2.6</t>
  </si>
  <si>
    <t>т.2.7</t>
  </si>
  <si>
    <t>т.2.8</t>
  </si>
  <si>
    <t>т.2.9</t>
  </si>
  <si>
    <t>т.2.10</t>
  </si>
  <si>
    <t>т.2.10-11</t>
  </si>
  <si>
    <t>т.2.12</t>
  </si>
  <si>
    <t xml:space="preserve">Машини, </t>
  </si>
  <si>
    <t>съоръжения и</t>
  </si>
  <si>
    <t>2012 г.</t>
  </si>
  <si>
    <t>Към 31.12.2012 г.</t>
  </si>
  <si>
    <t>ОТЧЕТ ЗА ФИНАНСОВОТО СЪСТОЯНИЕ</t>
  </si>
  <si>
    <t>1. Имоти, машини и съоръжения, в т.ч.:</t>
  </si>
  <si>
    <t>2. Нематериални активи, в т.ч.:</t>
  </si>
  <si>
    <t xml:space="preserve">    2.2. Резерв от последващи оценки</t>
  </si>
  <si>
    <t xml:space="preserve">    Съоръжения</t>
  </si>
  <si>
    <t xml:space="preserve">    Компютърно оборудване</t>
  </si>
  <si>
    <t xml:space="preserve">    Разходи за придобиване на ДМА</t>
  </si>
  <si>
    <t xml:space="preserve">    Дялове в дъщерни предприятия</t>
  </si>
  <si>
    <t xml:space="preserve">    Дялове в асоциирани предприятия</t>
  </si>
  <si>
    <t xml:space="preserve">    Дългосрочни вземания и заеми на свързани лица</t>
  </si>
  <si>
    <t xml:space="preserve">    Дългосрочни вземания и заеми на други лица</t>
  </si>
  <si>
    <t xml:space="preserve">    Инвестиционни имоти</t>
  </si>
  <si>
    <t xml:space="preserve">    Други дългосрочни активи</t>
  </si>
  <si>
    <t xml:space="preserve">    Стоки</t>
  </si>
  <si>
    <t xml:space="preserve">    Незавършено производство</t>
  </si>
  <si>
    <t xml:space="preserve">    Вземания от свързани лица</t>
  </si>
  <si>
    <t xml:space="preserve">    Вземания по предоставени търговски заеми</t>
  </si>
  <si>
    <t xml:space="preserve">    Съдебни вземания</t>
  </si>
  <si>
    <t xml:space="preserve">    Данъци за възстановяване</t>
  </si>
  <si>
    <t xml:space="preserve">    Корпоративен данък върху печалбата</t>
  </si>
  <si>
    <t xml:space="preserve">    Други текущи задължения</t>
  </si>
  <si>
    <t xml:space="preserve">    Банкови заеми</t>
  </si>
  <si>
    <t>1. Задължения и заеми от свързани лица</t>
  </si>
  <si>
    <t>2. Задължения към доставчици и клиенти</t>
  </si>
  <si>
    <t>3. Осигурителни задължения</t>
  </si>
  <si>
    <t>4. Данъчни задължения, в т.ч.:</t>
  </si>
  <si>
    <t xml:space="preserve">    Нефактурирани доставки</t>
  </si>
  <si>
    <t>6. Други текущи задължения, в т. ч.:</t>
  </si>
  <si>
    <t>5. Задължения към персонала</t>
  </si>
  <si>
    <t>3. Финансов резултат от минали години, в т.ч.:</t>
  </si>
  <si>
    <t xml:space="preserve">           Продукция</t>
  </si>
  <si>
    <t xml:space="preserve">           Стоки</t>
  </si>
  <si>
    <t xml:space="preserve">           Услуги</t>
  </si>
  <si>
    <t xml:space="preserve">    1.1. Дълготрайни активи</t>
  </si>
  <si>
    <t xml:space="preserve">    1.3. Наеми</t>
  </si>
  <si>
    <t xml:space="preserve">    1.4. Други приходи от продажби</t>
  </si>
  <si>
    <t xml:space="preserve">    Увеличение на запасите от продукция и незавършено производство</t>
  </si>
  <si>
    <t xml:space="preserve">    Разходи за придобиване на активи</t>
  </si>
  <si>
    <t>2. Други приходи от дейността, в т.ч.</t>
  </si>
  <si>
    <t xml:space="preserve">           Излишъци на активи</t>
  </si>
  <si>
    <t xml:space="preserve">           Отписани задължения</t>
  </si>
  <si>
    <t xml:space="preserve">           Финансирания, в т.ч.:</t>
  </si>
  <si>
    <t xml:space="preserve">    2.1. Други</t>
  </si>
  <si>
    <t xml:space="preserve">    1.1. Земи</t>
  </si>
  <si>
    <t xml:space="preserve">    1.2. Сгради</t>
  </si>
  <si>
    <t xml:space="preserve">    1.3. Машини и оборудване</t>
  </si>
  <si>
    <t xml:space="preserve">    1.4. Транспортни средства</t>
  </si>
  <si>
    <t xml:space="preserve">    1.5. Обзавеждане</t>
  </si>
  <si>
    <t xml:space="preserve">    3.1. Отсрочени данъци</t>
  </si>
  <si>
    <t xml:space="preserve">    1.2. Продукция</t>
  </si>
  <si>
    <t xml:space="preserve">    2.1. Вземания от контрагенти</t>
  </si>
  <si>
    <t xml:space="preserve">    2.2. Други краткосрочни вземания</t>
  </si>
  <si>
    <t xml:space="preserve">    3.1. Неразпределена печалба</t>
  </si>
  <si>
    <t xml:space="preserve">    3.2. Натрупана загуба</t>
  </si>
  <si>
    <t xml:space="preserve">    4.1. Данък върху добавената стойност</t>
  </si>
  <si>
    <t xml:space="preserve">    4.2. Местни данъци и такси с данъчен характер</t>
  </si>
  <si>
    <t xml:space="preserve">    6.1. Текущ дял от задължения по финансов лизинг</t>
  </si>
  <si>
    <t xml:space="preserve">    6.2. Задължения по лихвени плащания</t>
  </si>
  <si>
    <t>2. Финансови разходи, в т.ч.:</t>
  </si>
  <si>
    <t xml:space="preserve">    2.1. Разходи за лихви</t>
  </si>
  <si>
    <t xml:space="preserve">    2.2. Отрицателни разлики от промяна на валутните курсове</t>
  </si>
  <si>
    <t xml:space="preserve">    3.3. Други финансови разходи</t>
  </si>
  <si>
    <t xml:space="preserve">    Данък върху печалбата</t>
  </si>
  <si>
    <t xml:space="preserve">    2.1. Отсрочени данъци, начислени през годината</t>
  </si>
  <si>
    <t xml:space="preserve">    Потоци от комисионни и курсови разлики</t>
  </si>
  <si>
    <t xml:space="preserve">    Платени данъци върху печалбата</t>
  </si>
  <si>
    <t xml:space="preserve">    Плащания при разпределения на печалби</t>
  </si>
  <si>
    <t xml:space="preserve">    4. Платени и възстановени данъци</t>
  </si>
  <si>
    <t xml:space="preserve">    5. Платени застраховки</t>
  </si>
  <si>
    <t xml:space="preserve">    6. Други парични потоци от оперативна дейност (нето)</t>
  </si>
  <si>
    <t xml:space="preserve">    Придобиване на дялове</t>
  </si>
  <si>
    <t xml:space="preserve">    Други парични потоци от финансова дейност</t>
  </si>
  <si>
    <t xml:space="preserve">    4. Плащане на задължения по финансов лизинг</t>
  </si>
  <si>
    <t xml:space="preserve">    4.3. Други данъчни задължения</t>
  </si>
  <si>
    <t>2013 г.</t>
  </si>
  <si>
    <t>Съставител:            /п/</t>
  </si>
  <si>
    <t>Ръководител:        /п/</t>
  </si>
  <si>
    <t>Ръководител:       /п/</t>
  </si>
  <si>
    <t>Съставител:             /п/</t>
  </si>
  <si>
    <t>Съставител:          /п/</t>
  </si>
  <si>
    <t xml:space="preserve">                         (Бисер Унтов)</t>
  </si>
  <si>
    <t>Ръководител:          /п/</t>
  </si>
  <si>
    <t>Към 01.01.2012 г.</t>
  </si>
  <si>
    <t>За предходната година - 2012 г.</t>
  </si>
  <si>
    <t>За текущата година - 2013 г.</t>
  </si>
  <si>
    <t>Към 31.03.2013 г.</t>
  </si>
  <si>
    <t xml:space="preserve">    2.2. Разходи за придобиване на нематериални активи</t>
  </si>
  <si>
    <t xml:space="preserve">    2.1. Други дълготрайни нематериални активи</t>
  </si>
  <si>
    <t>ВСИЧКО СОБСТВЕН КАПИТАЛ И ПАСИВИ</t>
  </si>
  <si>
    <t>А.Салдо на 1 януари 2012 г.</t>
  </si>
  <si>
    <t>Б.Салдо към 31 декември 2012 г.</t>
  </si>
  <si>
    <t>В.Салдо към 31.03.2013 г.</t>
  </si>
  <si>
    <t>към 30.06.2013 г.</t>
  </si>
  <si>
    <t>Дата: 30.07.2013 г.</t>
  </si>
  <si>
    <t xml:space="preserve">    2. Продажба на дълготрайни акиви</t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</si>
</sst>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#,##0\ &quot;лв&quot;_);\(#,##0\ &quot;лв&quot;\)"/>
    <numFmt numFmtId="181" formatCode="#,##0\ &quot;лв&quot;_);[Red]\(#,##0\ &quot;лв&quot;\)"/>
    <numFmt numFmtId="182" formatCode="#,##0.00\ &quot;лв&quot;_);\(#,##0.00\ &quot;лв&quot;\)"/>
    <numFmt numFmtId="183" formatCode="#,##0.00\ &quot;лв&quot;_);[Red]\(#,##0.00\ &quot;лв&quot;\)"/>
    <numFmt numFmtId="184" formatCode="_ * #,##0_)\ &quot;лв&quot;_ ;_ * \(#,##0\)\ &quot;лв&quot;_ ;_ * &quot;-&quot;_)\ &quot;лв&quot;_ ;_ @_ "/>
    <numFmt numFmtId="185" formatCode="_ * #,##0_)\ _л_в_ ;_ * \(#,##0\)\ _л_в_ ;_ * &quot;-&quot;_)\ _л_в_ ;_ @_ "/>
    <numFmt numFmtId="186" formatCode="_ * #,##0.00_)\ &quot;лв&quot;_ ;_ * \(#,##0.00\)\ &quot;лв&quot;_ ;_ * &quot;-&quot;??_)\ &quot;лв&quot;_ ;_ @_ "/>
    <numFmt numFmtId="187" formatCode="_ * #,##0.00_)\ _л_в_ ;_ * \(#,##0.00\)\ _л_в_ ;_ * &quot;-&quot;??_)\ _л_в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_);\(0\)"/>
    <numFmt numFmtId="201" formatCode="0.000_);\(0.000\)"/>
    <numFmt numFmtId="202" formatCode="0.00_);\(0.00\)"/>
  </numFmts>
  <fonts count="4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1" xfId="0" applyNumberFormat="1" applyFont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left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0" fillId="33" borderId="13" xfId="0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/>
      <protection/>
    </xf>
    <xf numFmtId="3" fontId="0" fillId="0" borderId="10" xfId="0" applyNumberForma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horizontal="center"/>
      <protection/>
    </xf>
    <xf numFmtId="193" fontId="2" fillId="0" borderId="11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193" fontId="0" fillId="0" borderId="11" xfId="0" applyNumberForma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 horizontal="center"/>
      <protection/>
    </xf>
    <xf numFmtId="193" fontId="6" fillId="0" borderId="17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193" fontId="0" fillId="0" borderId="10" xfId="0" applyNumberForma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 horizontal="center"/>
      <protection/>
    </xf>
    <xf numFmtId="193" fontId="2" fillId="0" borderId="17" xfId="0" applyNumberFormat="1" applyFont="1" applyBorder="1" applyAlignment="1" applyProtection="1">
      <alignment/>
      <protection/>
    </xf>
    <xf numFmtId="0" fontId="2" fillId="33" borderId="12" xfId="0" applyFont="1" applyFill="1" applyBorder="1" applyAlignment="1" applyProtection="1">
      <alignment/>
      <protection/>
    </xf>
    <xf numFmtId="193" fontId="0" fillId="33" borderId="13" xfId="0" applyNumberFormat="1" applyFill="1" applyBorder="1" applyAlignment="1" applyProtection="1">
      <alignment/>
      <protection/>
    </xf>
    <xf numFmtId="193" fontId="0" fillId="33" borderId="14" xfId="0" applyNumberFormat="1" applyFill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193" fontId="2" fillId="0" borderId="10" xfId="0" applyNumberFormat="1" applyFont="1" applyBorder="1" applyAlignment="1" applyProtection="1">
      <alignment/>
      <protection/>
    </xf>
    <xf numFmtId="193" fontId="0" fillId="0" borderId="11" xfId="0" applyNumberFormat="1" applyFont="1" applyBorder="1" applyAlignment="1" applyProtection="1">
      <alignment/>
      <protection/>
    </xf>
    <xf numFmtId="193" fontId="0" fillId="0" borderId="18" xfId="0" applyNumberForma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193" fontId="0" fillId="0" borderId="19" xfId="0" applyNumberForma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193" fontId="6" fillId="0" borderId="14" xfId="0" applyNumberFormat="1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20" xfId="0" applyFont="1" applyBorder="1" applyAlignment="1" applyProtection="1">
      <alignment horizontal="center"/>
      <protection/>
    </xf>
    <xf numFmtId="0" fontId="2" fillId="33" borderId="15" xfId="0" applyFont="1" applyFill="1" applyBorder="1" applyAlignment="1" applyProtection="1">
      <alignment horizontal="left"/>
      <protection/>
    </xf>
    <xf numFmtId="0" fontId="2" fillId="33" borderId="21" xfId="0" applyFont="1" applyFill="1" applyBorder="1" applyAlignment="1" applyProtection="1">
      <alignment horizontal="left"/>
      <protection/>
    </xf>
    <xf numFmtId="193" fontId="2" fillId="33" borderId="21" xfId="0" applyNumberFormat="1" applyFont="1" applyFill="1" applyBorder="1" applyAlignment="1" applyProtection="1">
      <alignment horizontal="left"/>
      <protection/>
    </xf>
    <xf numFmtId="193" fontId="2" fillId="33" borderId="18" xfId="0" applyNumberFormat="1" applyFont="1" applyFill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/>
      <protection/>
    </xf>
    <xf numFmtId="193" fontId="2" fillId="0" borderId="20" xfId="0" applyNumberFormat="1" applyFont="1" applyBorder="1" applyAlignment="1" applyProtection="1">
      <alignment/>
      <protection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2" fillId="33" borderId="18" xfId="0" applyFont="1" applyFill="1" applyBorder="1" applyAlignment="1" applyProtection="1">
      <alignment horizontal="left"/>
      <protection/>
    </xf>
    <xf numFmtId="0" fontId="3" fillId="0" borderId="16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/>
      <protection/>
    </xf>
    <xf numFmtId="0" fontId="7" fillId="0" borderId="22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/>
      <protection/>
    </xf>
    <xf numFmtId="0" fontId="8" fillId="0" borderId="22" xfId="0" applyFont="1" applyBorder="1" applyAlignment="1" applyProtection="1">
      <alignment horizontal="center"/>
      <protection/>
    </xf>
    <xf numFmtId="193" fontId="6" fillId="0" borderId="20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193" fontId="2" fillId="0" borderId="10" xfId="0" applyNumberFormat="1" applyFont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2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193" fontId="2" fillId="0" borderId="11" xfId="0" applyNumberFormat="1" applyFont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center"/>
      <protection/>
    </xf>
    <xf numFmtId="193" fontId="2" fillId="0" borderId="20" xfId="0" applyNumberFormat="1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193" fontId="2" fillId="0" borderId="17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right"/>
      <protection/>
    </xf>
    <xf numFmtId="193" fontId="2" fillId="0" borderId="12" xfId="0" applyNumberFormat="1" applyFont="1" applyBorder="1" applyAlignment="1" applyProtection="1">
      <alignment/>
      <protection/>
    </xf>
    <xf numFmtId="193" fontId="2" fillId="0" borderId="10" xfId="0" applyNumberFormat="1" applyFont="1" applyBorder="1" applyAlignment="1" applyProtection="1">
      <alignment horizontal="right"/>
      <protection/>
    </xf>
    <xf numFmtId="193" fontId="2" fillId="0" borderId="18" xfId="0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93" fontId="0" fillId="0" borderId="15" xfId="0" applyNumberFormat="1" applyBorder="1" applyAlignment="1" applyProtection="1">
      <alignment/>
      <protection/>
    </xf>
    <xf numFmtId="193" fontId="0" fillId="0" borderId="15" xfId="0" applyNumberFormat="1" applyBorder="1" applyAlignment="1" applyProtection="1">
      <alignment horizontal="right"/>
      <protection/>
    </xf>
    <xf numFmtId="193" fontId="0" fillId="0" borderId="16" xfId="0" applyNumberFormat="1" applyBorder="1" applyAlignment="1" applyProtection="1">
      <alignment/>
      <protection/>
    </xf>
    <xf numFmtId="193" fontId="0" fillId="0" borderId="22" xfId="0" applyNumberFormat="1" applyBorder="1" applyAlignment="1" applyProtection="1">
      <alignment horizontal="right"/>
      <protection/>
    </xf>
    <xf numFmtId="0" fontId="0" fillId="0" borderId="17" xfId="0" applyBorder="1" applyAlignment="1" applyProtection="1">
      <alignment/>
      <protection/>
    </xf>
    <xf numFmtId="193" fontId="0" fillId="0" borderId="17" xfId="0" applyNumberFormat="1" applyBorder="1" applyAlignment="1" applyProtection="1">
      <alignment/>
      <protection/>
    </xf>
    <xf numFmtId="193" fontId="0" fillId="0" borderId="20" xfId="0" applyNumberFormat="1" applyBorder="1" applyAlignment="1" applyProtection="1">
      <alignment horizontal="right"/>
      <protection/>
    </xf>
    <xf numFmtId="193" fontId="0" fillId="0" borderId="17" xfId="0" applyNumberFormat="1" applyFill="1" applyBorder="1" applyAlignment="1" applyProtection="1">
      <alignment horizontal="right"/>
      <protection/>
    </xf>
    <xf numFmtId="193" fontId="2" fillId="0" borderId="17" xfId="0" applyNumberFormat="1" applyFont="1" applyBorder="1" applyAlignment="1" applyProtection="1">
      <alignment horizontal="right"/>
      <protection/>
    </xf>
    <xf numFmtId="193" fontId="2" fillId="0" borderId="14" xfId="0" applyNumberFormat="1" applyFont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193" fontId="0" fillId="0" borderId="2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/>
      <protection/>
    </xf>
    <xf numFmtId="193" fontId="0" fillId="0" borderId="0" xfId="0" applyNumberFormat="1" applyAlignment="1" applyProtection="1">
      <alignment/>
      <protection/>
    </xf>
    <xf numFmtId="193" fontId="0" fillId="0" borderId="17" xfId="0" applyNumberFormat="1" applyFill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1" fillId="0" borderId="23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2"/>
  <sheetViews>
    <sheetView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50.28125" style="2" customWidth="1"/>
    <col min="2" max="2" width="9.28125" style="44" bestFit="1" customWidth="1"/>
    <col min="3" max="3" width="17.00390625" style="2" customWidth="1"/>
    <col min="4" max="4" width="18.57421875" style="2" customWidth="1"/>
    <col min="5" max="16384" width="9.140625" style="2" customWidth="1"/>
  </cols>
  <sheetData>
    <row r="1" spans="1:4" s="1" customFormat="1" ht="12.75" customHeight="1">
      <c r="A1" s="115" t="s">
        <v>145</v>
      </c>
      <c r="B1" s="115"/>
      <c r="C1" s="115"/>
      <c r="D1" s="115"/>
    </row>
    <row r="2" spans="1:4" s="1" customFormat="1" ht="12.75" customHeight="1">
      <c r="A2" s="115" t="s">
        <v>129</v>
      </c>
      <c r="B2" s="115"/>
      <c r="C2" s="115"/>
      <c r="D2" s="115"/>
    </row>
    <row r="3" spans="1:4" s="1" customFormat="1" ht="12.75" customHeight="1">
      <c r="A3" s="115" t="s">
        <v>237</v>
      </c>
      <c r="B3" s="115"/>
      <c r="C3" s="115"/>
      <c r="D3" s="115"/>
    </row>
    <row r="4" spans="1:4" ht="12.75" customHeight="1">
      <c r="A4" s="118" t="s">
        <v>53</v>
      </c>
      <c r="B4" s="118"/>
      <c r="C4" s="118"/>
      <c r="D4" s="118"/>
    </row>
    <row r="5" spans="1:4" ht="12.75" customHeight="1">
      <c r="A5" s="3" t="s">
        <v>20</v>
      </c>
      <c r="B5" s="4" t="s">
        <v>36</v>
      </c>
      <c r="C5" s="3" t="s">
        <v>0</v>
      </c>
      <c r="D5" s="3" t="s">
        <v>1</v>
      </c>
    </row>
    <row r="6" spans="1:4" ht="12.75" customHeight="1">
      <c r="A6" s="5"/>
      <c r="B6" s="6"/>
      <c r="C6" s="7" t="s">
        <v>219</v>
      </c>
      <c r="D6" s="5" t="s">
        <v>143</v>
      </c>
    </row>
    <row r="7" spans="1:4" ht="12.75" customHeight="1">
      <c r="A7" s="8" t="s">
        <v>3</v>
      </c>
      <c r="B7" s="9"/>
      <c r="C7" s="10"/>
      <c r="D7" s="11"/>
    </row>
    <row r="8" spans="1:4" ht="12.75" customHeight="1">
      <c r="A8" s="12" t="s">
        <v>48</v>
      </c>
      <c r="B8" s="13"/>
      <c r="C8" s="14"/>
      <c r="D8" s="14"/>
    </row>
    <row r="9" spans="1:4" ht="12.75" customHeight="1">
      <c r="A9" s="15" t="s">
        <v>146</v>
      </c>
      <c r="B9" s="16" t="s">
        <v>134</v>
      </c>
      <c r="C9" s="17">
        <f>SUM(C10:C17)</f>
        <v>1601</v>
      </c>
      <c r="D9" s="17">
        <f>SUM(D10:D17)</f>
        <v>1626</v>
      </c>
    </row>
    <row r="10" spans="1:4" ht="12.75" customHeight="1">
      <c r="A10" s="18" t="s">
        <v>188</v>
      </c>
      <c r="B10" s="16"/>
      <c r="C10" s="19">
        <v>640</v>
      </c>
      <c r="D10" s="19">
        <v>640</v>
      </c>
    </row>
    <row r="11" spans="1:4" ht="12.75" customHeight="1">
      <c r="A11" s="18" t="s">
        <v>189</v>
      </c>
      <c r="B11" s="16"/>
      <c r="C11" s="19">
        <v>953</v>
      </c>
      <c r="D11" s="19">
        <v>976</v>
      </c>
    </row>
    <row r="12" spans="1:4" ht="12.75" customHeight="1">
      <c r="A12" s="18" t="s">
        <v>190</v>
      </c>
      <c r="B12" s="16"/>
      <c r="C12" s="19">
        <v>1</v>
      </c>
      <c r="D12" s="19">
        <v>1</v>
      </c>
    </row>
    <row r="13" spans="1:4" ht="12.75" customHeight="1" hidden="1">
      <c r="A13" s="18" t="s">
        <v>149</v>
      </c>
      <c r="B13" s="16"/>
      <c r="C13" s="19">
        <v>0</v>
      </c>
      <c r="D13" s="19">
        <v>0</v>
      </c>
    </row>
    <row r="14" spans="1:4" ht="12.75" customHeight="1">
      <c r="A14" s="18" t="s">
        <v>191</v>
      </c>
      <c r="B14" s="16"/>
      <c r="C14" s="19">
        <v>6</v>
      </c>
      <c r="D14" s="19">
        <v>8</v>
      </c>
    </row>
    <row r="15" spans="1:4" ht="12.75" customHeight="1" hidden="1">
      <c r="A15" s="18" t="s">
        <v>150</v>
      </c>
      <c r="B15" s="16"/>
      <c r="C15" s="19">
        <v>0</v>
      </c>
      <c r="D15" s="19">
        <v>0</v>
      </c>
    </row>
    <row r="16" spans="1:4" ht="12.75" customHeight="1">
      <c r="A16" s="18" t="s">
        <v>192</v>
      </c>
      <c r="B16" s="16"/>
      <c r="C16" s="19">
        <v>1</v>
      </c>
      <c r="D16" s="19">
        <v>1</v>
      </c>
    </row>
    <row r="17" spans="1:4" ht="12.75" customHeight="1" hidden="1">
      <c r="A17" s="18" t="s">
        <v>151</v>
      </c>
      <c r="B17" s="16"/>
      <c r="C17" s="19">
        <v>0</v>
      </c>
      <c r="D17" s="19">
        <v>0</v>
      </c>
    </row>
    <row r="18" spans="1:4" ht="12.75" customHeight="1">
      <c r="A18" s="18"/>
      <c r="B18" s="16"/>
      <c r="C18" s="19"/>
      <c r="D18" s="19"/>
    </row>
    <row r="19" spans="1:4" ht="12.75" customHeight="1">
      <c r="A19" s="15" t="s">
        <v>147</v>
      </c>
      <c r="B19" s="16"/>
      <c r="C19" s="17">
        <f>SUM(C20:C21)</f>
        <v>50</v>
      </c>
      <c r="D19" s="17">
        <f>SUM(D20:D21)</f>
        <v>51</v>
      </c>
    </row>
    <row r="20" spans="1:4" ht="12.75" customHeight="1">
      <c r="A20" s="18" t="s">
        <v>232</v>
      </c>
      <c r="B20" s="16"/>
      <c r="C20" s="19">
        <v>50</v>
      </c>
      <c r="D20" s="19">
        <v>0</v>
      </c>
    </row>
    <row r="21" spans="1:4" ht="12.75" customHeight="1">
      <c r="A21" s="18" t="s">
        <v>231</v>
      </c>
      <c r="B21" s="16"/>
      <c r="C21" s="19">
        <v>0</v>
      </c>
      <c r="D21" s="19">
        <v>51</v>
      </c>
    </row>
    <row r="22" spans="1:4" ht="12.75" customHeight="1">
      <c r="A22" s="18"/>
      <c r="B22" s="16"/>
      <c r="C22" s="19"/>
      <c r="D22" s="19"/>
    </row>
    <row r="23" spans="1:4" ht="12.75" customHeight="1">
      <c r="A23" s="15" t="s">
        <v>49</v>
      </c>
      <c r="B23" s="16" t="s">
        <v>136</v>
      </c>
      <c r="C23" s="17">
        <f>SUM(C24:C30)</f>
        <v>35</v>
      </c>
      <c r="D23" s="17">
        <f>SUM(D24:D30)</f>
        <v>35</v>
      </c>
    </row>
    <row r="24" spans="1:4" ht="12.75" customHeight="1" hidden="1">
      <c r="A24" s="18" t="s">
        <v>152</v>
      </c>
      <c r="B24" s="16"/>
      <c r="C24" s="19">
        <v>0</v>
      </c>
      <c r="D24" s="19">
        <v>0</v>
      </c>
    </row>
    <row r="25" spans="1:4" ht="12.75" customHeight="1" hidden="1">
      <c r="A25" s="18" t="s">
        <v>153</v>
      </c>
      <c r="B25" s="16"/>
      <c r="C25" s="19">
        <v>0</v>
      </c>
      <c r="D25" s="19">
        <v>0</v>
      </c>
    </row>
    <row r="26" spans="1:4" ht="12.75" customHeight="1" hidden="1">
      <c r="A26" s="18" t="s">
        <v>154</v>
      </c>
      <c r="B26" s="16"/>
      <c r="C26" s="19">
        <v>0</v>
      </c>
      <c r="D26" s="19">
        <v>0</v>
      </c>
    </row>
    <row r="27" spans="1:4" ht="12.75" customHeight="1" hidden="1">
      <c r="A27" s="18" t="s">
        <v>155</v>
      </c>
      <c r="B27" s="16"/>
      <c r="C27" s="19">
        <v>0</v>
      </c>
      <c r="D27" s="19">
        <v>0</v>
      </c>
    </row>
    <row r="28" spans="1:4" ht="12.75" customHeight="1" hidden="1">
      <c r="A28" s="18" t="s">
        <v>156</v>
      </c>
      <c r="B28" s="16"/>
      <c r="C28" s="19">
        <v>0</v>
      </c>
      <c r="D28" s="19">
        <v>0</v>
      </c>
    </row>
    <row r="29" spans="1:4" ht="12.75" customHeight="1" hidden="1">
      <c r="A29" s="18" t="s">
        <v>157</v>
      </c>
      <c r="B29" s="16"/>
      <c r="C29" s="19">
        <v>0</v>
      </c>
      <c r="D29" s="19">
        <v>0</v>
      </c>
    </row>
    <row r="30" spans="1:4" ht="12.75" customHeight="1">
      <c r="A30" s="18" t="s">
        <v>193</v>
      </c>
      <c r="B30" s="16"/>
      <c r="C30" s="19">
        <v>35</v>
      </c>
      <c r="D30" s="19">
        <v>35</v>
      </c>
    </row>
    <row r="31" spans="1:4" s="23" customFormat="1" ht="12.75" customHeight="1">
      <c r="A31" s="20" t="s">
        <v>2</v>
      </c>
      <c r="B31" s="21"/>
      <c r="C31" s="22">
        <f>SUM(C9,C19,C23)</f>
        <v>1686</v>
      </c>
      <c r="D31" s="22">
        <f>SUM(D9,D19,D23)</f>
        <v>1712</v>
      </c>
    </row>
    <row r="32" spans="1:4" ht="12.75" customHeight="1">
      <c r="A32" s="24" t="s">
        <v>50</v>
      </c>
      <c r="B32" s="4"/>
      <c r="C32" s="25"/>
      <c r="D32" s="25"/>
    </row>
    <row r="33" spans="1:4" ht="12.75" customHeight="1">
      <c r="A33" s="26" t="s">
        <v>51</v>
      </c>
      <c r="B33" s="6" t="s">
        <v>135</v>
      </c>
      <c r="C33" s="17">
        <f>SUM(C34:C37)</f>
        <v>22</v>
      </c>
      <c r="D33" s="17">
        <f>SUM(D34:D37)</f>
        <v>22</v>
      </c>
    </row>
    <row r="34" spans="1:4" ht="12.75" customHeight="1">
      <c r="A34" s="27" t="s">
        <v>47</v>
      </c>
      <c r="B34" s="6"/>
      <c r="C34" s="19">
        <v>19</v>
      </c>
      <c r="D34" s="19">
        <v>19</v>
      </c>
    </row>
    <row r="35" spans="1:4" ht="12.75" customHeight="1">
      <c r="A35" s="27" t="s">
        <v>194</v>
      </c>
      <c r="B35" s="6"/>
      <c r="C35" s="19">
        <v>3</v>
      </c>
      <c r="D35" s="19">
        <v>3</v>
      </c>
    </row>
    <row r="36" spans="1:4" ht="12.75" customHeight="1" hidden="1">
      <c r="A36" s="27" t="s">
        <v>158</v>
      </c>
      <c r="B36" s="6"/>
      <c r="C36" s="19">
        <v>0</v>
      </c>
      <c r="D36" s="19">
        <v>0</v>
      </c>
    </row>
    <row r="37" spans="1:4" ht="12.75" customHeight="1" hidden="1">
      <c r="A37" s="27" t="s">
        <v>159</v>
      </c>
      <c r="B37" s="6"/>
      <c r="C37" s="19">
        <v>0</v>
      </c>
      <c r="D37" s="19">
        <v>0</v>
      </c>
    </row>
    <row r="38" spans="1:4" ht="12.75" customHeight="1">
      <c r="A38" s="27"/>
      <c r="B38" s="6"/>
      <c r="C38" s="19"/>
      <c r="D38" s="19"/>
    </row>
    <row r="39" spans="1:4" ht="12.75" customHeight="1">
      <c r="A39" s="26" t="s">
        <v>63</v>
      </c>
      <c r="B39" s="6" t="s">
        <v>136</v>
      </c>
      <c r="C39" s="17">
        <f>SUM(C40:C45)</f>
        <v>23</v>
      </c>
      <c r="D39" s="17">
        <f>SUM(D40:D45)</f>
        <v>23</v>
      </c>
    </row>
    <row r="40" spans="1:4" ht="12.75" customHeight="1" hidden="1">
      <c r="A40" s="27" t="s">
        <v>160</v>
      </c>
      <c r="B40" s="6"/>
      <c r="C40" s="19">
        <v>0</v>
      </c>
      <c r="D40" s="19">
        <v>0</v>
      </c>
    </row>
    <row r="41" spans="1:4" ht="12.75" customHeight="1">
      <c r="A41" s="27" t="s">
        <v>195</v>
      </c>
      <c r="B41" s="6"/>
      <c r="C41" s="19">
        <v>22</v>
      </c>
      <c r="D41" s="19">
        <v>22</v>
      </c>
    </row>
    <row r="42" spans="1:4" ht="12.75" customHeight="1" hidden="1">
      <c r="A42" s="27" t="s">
        <v>161</v>
      </c>
      <c r="B42" s="6"/>
      <c r="C42" s="19">
        <v>0</v>
      </c>
      <c r="D42" s="19">
        <v>0</v>
      </c>
    </row>
    <row r="43" spans="1:4" ht="12.75" customHeight="1" hidden="1">
      <c r="A43" s="27" t="s">
        <v>162</v>
      </c>
      <c r="B43" s="6"/>
      <c r="C43" s="19">
        <v>0</v>
      </c>
      <c r="D43" s="19">
        <v>0</v>
      </c>
    </row>
    <row r="44" spans="1:4" ht="12.75" customHeight="1" hidden="1">
      <c r="A44" s="27" t="s">
        <v>163</v>
      </c>
      <c r="B44" s="6"/>
      <c r="C44" s="19">
        <v>0</v>
      </c>
      <c r="D44" s="19">
        <v>0</v>
      </c>
    </row>
    <row r="45" spans="1:4" ht="12.75" customHeight="1">
      <c r="A45" s="27" t="s">
        <v>196</v>
      </c>
      <c r="B45" s="6"/>
      <c r="C45" s="19">
        <v>1</v>
      </c>
      <c r="D45" s="19">
        <v>1</v>
      </c>
    </row>
    <row r="46" spans="1:4" ht="12.75" customHeight="1">
      <c r="A46" s="27"/>
      <c r="B46" s="6"/>
      <c r="C46" s="19"/>
      <c r="D46" s="19"/>
    </row>
    <row r="47" spans="1:4" ht="12.75" customHeight="1">
      <c r="A47" s="26" t="s">
        <v>54</v>
      </c>
      <c r="B47" s="6" t="s">
        <v>137</v>
      </c>
      <c r="C47" s="17">
        <v>1</v>
      </c>
      <c r="D47" s="17">
        <v>1</v>
      </c>
    </row>
    <row r="48" spans="1:4" ht="12.75" customHeight="1" hidden="1">
      <c r="A48" s="26" t="s">
        <v>55</v>
      </c>
      <c r="B48" s="6"/>
      <c r="C48" s="17">
        <v>0</v>
      </c>
      <c r="D48" s="17">
        <v>0</v>
      </c>
    </row>
    <row r="49" spans="1:4" ht="12.75" customHeight="1" hidden="1">
      <c r="A49" s="26" t="s">
        <v>56</v>
      </c>
      <c r="B49" s="6"/>
      <c r="C49" s="17">
        <v>0</v>
      </c>
      <c r="D49" s="17">
        <v>0</v>
      </c>
    </row>
    <row r="50" spans="1:4" s="23" customFormat="1" ht="12.75" customHeight="1">
      <c r="A50" s="20" t="s">
        <v>4</v>
      </c>
      <c r="B50" s="21"/>
      <c r="C50" s="22">
        <f>SUM(C33,C39,C47,C48,C49)</f>
        <v>46</v>
      </c>
      <c r="D50" s="22">
        <f>SUM(D33,D39,D47,D48,D49)</f>
        <v>46</v>
      </c>
    </row>
    <row r="51" spans="1:4" ht="12.75" customHeight="1">
      <c r="A51" s="28" t="s">
        <v>57</v>
      </c>
      <c r="B51" s="29"/>
      <c r="C51" s="30">
        <f>C31+C50</f>
        <v>1732</v>
      </c>
      <c r="D51" s="30">
        <f>D31+D50</f>
        <v>1758</v>
      </c>
    </row>
    <row r="52" spans="1:4" ht="12.75" customHeight="1">
      <c r="A52" s="31" t="s">
        <v>6</v>
      </c>
      <c r="B52" s="9"/>
      <c r="C52" s="32"/>
      <c r="D52" s="33"/>
    </row>
    <row r="53" spans="1:4" ht="12.75" customHeight="1">
      <c r="A53" s="34" t="s">
        <v>59</v>
      </c>
      <c r="B53" s="4" t="s">
        <v>140</v>
      </c>
      <c r="C53" s="35">
        <v>58</v>
      </c>
      <c r="D53" s="35">
        <v>58</v>
      </c>
    </row>
    <row r="54" spans="1:4" ht="12.75" customHeight="1">
      <c r="A54" s="26" t="s">
        <v>62</v>
      </c>
      <c r="B54" s="6"/>
      <c r="C54" s="17">
        <f>SUM(C55:C57)</f>
        <v>1969</v>
      </c>
      <c r="D54" s="17">
        <f>SUM(D55:D57)</f>
        <v>1969</v>
      </c>
    </row>
    <row r="55" spans="1:4" ht="12.75" customHeight="1">
      <c r="A55" s="27" t="s">
        <v>76</v>
      </c>
      <c r="B55" s="6"/>
      <c r="C55" s="19">
        <v>14</v>
      </c>
      <c r="D55" s="19">
        <v>14</v>
      </c>
    </row>
    <row r="56" spans="1:4" ht="12.75" customHeight="1">
      <c r="A56" s="27" t="s">
        <v>148</v>
      </c>
      <c r="B56" s="6"/>
      <c r="C56" s="19">
        <v>1449</v>
      </c>
      <c r="D56" s="19">
        <v>1449</v>
      </c>
    </row>
    <row r="57" spans="1:4" ht="12.75" customHeight="1">
      <c r="A57" s="27" t="s">
        <v>61</v>
      </c>
      <c r="B57" s="6"/>
      <c r="C57" s="19">
        <v>506</v>
      </c>
      <c r="D57" s="19">
        <v>506</v>
      </c>
    </row>
    <row r="58" spans="1:4" ht="12.75" customHeight="1">
      <c r="A58" s="27"/>
      <c r="B58" s="6"/>
      <c r="C58" s="19"/>
      <c r="D58" s="19"/>
    </row>
    <row r="59" spans="1:4" ht="12.75" customHeight="1">
      <c r="A59" s="26" t="s">
        <v>174</v>
      </c>
      <c r="B59" s="6"/>
      <c r="C59" s="17">
        <f>SUM(C60,C61)</f>
        <v>-334</v>
      </c>
      <c r="D59" s="17">
        <f>SUM(D60,D61)</f>
        <v>-299</v>
      </c>
    </row>
    <row r="60" spans="1:4" ht="12.75" customHeight="1">
      <c r="A60" s="27" t="s">
        <v>197</v>
      </c>
      <c r="B60" s="6"/>
      <c r="C60" s="36">
        <v>8</v>
      </c>
      <c r="D60" s="36">
        <v>8</v>
      </c>
    </row>
    <row r="61" spans="1:4" ht="12.75" customHeight="1">
      <c r="A61" s="27" t="s">
        <v>198</v>
      </c>
      <c r="B61" s="6"/>
      <c r="C61" s="36">
        <v>-342</v>
      </c>
      <c r="D61" s="36">
        <v>-307</v>
      </c>
    </row>
    <row r="62" spans="1:4" ht="12.75" customHeight="1">
      <c r="A62" s="26" t="s">
        <v>60</v>
      </c>
      <c r="B62" s="6"/>
      <c r="C62" s="17">
        <v>-29</v>
      </c>
      <c r="D62" s="17">
        <v>-37</v>
      </c>
    </row>
    <row r="63" spans="1:4" ht="12.75" customHeight="1">
      <c r="A63" s="28" t="s">
        <v>65</v>
      </c>
      <c r="B63" s="29"/>
      <c r="C63" s="30">
        <f>SUM(C53,C54,C59,C62)</f>
        <v>1664</v>
      </c>
      <c r="D63" s="30">
        <f>SUM(D53,D54,D59,D62)</f>
        <v>1691</v>
      </c>
    </row>
    <row r="64" spans="1:4" ht="12.75" customHeight="1">
      <c r="A64" s="31" t="s">
        <v>5</v>
      </c>
      <c r="B64" s="9"/>
      <c r="C64" s="32"/>
      <c r="D64" s="33"/>
    </row>
    <row r="65" spans="1:4" ht="12.75" customHeight="1">
      <c r="A65" s="12" t="s">
        <v>58</v>
      </c>
      <c r="B65" s="4" t="s">
        <v>138</v>
      </c>
      <c r="C65" s="37"/>
      <c r="D65" s="37"/>
    </row>
    <row r="66" spans="1:4" ht="12.75" customHeight="1" hidden="1">
      <c r="A66" s="38" t="s">
        <v>52</v>
      </c>
      <c r="B66" s="6"/>
      <c r="C66" s="39">
        <v>0</v>
      </c>
      <c r="D66" s="39">
        <v>0</v>
      </c>
    </row>
    <row r="67" spans="1:4" ht="12.75" customHeight="1" hidden="1">
      <c r="A67" s="18" t="s">
        <v>130</v>
      </c>
      <c r="B67" s="6"/>
      <c r="C67" s="39">
        <v>0</v>
      </c>
      <c r="D67" s="39">
        <v>0</v>
      </c>
    </row>
    <row r="68" spans="1:4" ht="12.75" customHeight="1" hidden="1">
      <c r="A68" s="18" t="s">
        <v>67</v>
      </c>
      <c r="B68" s="6"/>
      <c r="C68" s="39">
        <v>0</v>
      </c>
      <c r="D68" s="39">
        <v>0</v>
      </c>
    </row>
    <row r="69" spans="1:4" ht="12.75" customHeight="1" hidden="1">
      <c r="A69" s="18" t="s">
        <v>68</v>
      </c>
      <c r="B69" s="6"/>
      <c r="C69" s="39">
        <v>0</v>
      </c>
      <c r="D69" s="39">
        <v>0</v>
      </c>
    </row>
    <row r="70" spans="1:4" ht="12.75" customHeight="1">
      <c r="A70" s="40" t="s">
        <v>66</v>
      </c>
      <c r="B70" s="21"/>
      <c r="C70" s="41">
        <f>SUM(C66,C67,C68)</f>
        <v>0</v>
      </c>
      <c r="D70" s="41">
        <f>SUM(D66,D67,D68)</f>
        <v>0</v>
      </c>
    </row>
    <row r="71" spans="1:4" ht="12.75" customHeight="1">
      <c r="A71" s="42" t="s">
        <v>64</v>
      </c>
      <c r="B71" s="6" t="s">
        <v>139</v>
      </c>
      <c r="C71" s="25"/>
      <c r="D71" s="25"/>
    </row>
    <row r="72" spans="1:4" ht="12.75" customHeight="1" hidden="1">
      <c r="A72" s="26" t="s">
        <v>166</v>
      </c>
      <c r="B72" s="6"/>
      <c r="C72" s="17">
        <v>0</v>
      </c>
      <c r="D72" s="17">
        <v>0</v>
      </c>
    </row>
    <row r="73" spans="1:4" ht="12.75" customHeight="1">
      <c r="A73" s="26" t="s">
        <v>167</v>
      </c>
      <c r="B73" s="6"/>
      <c r="C73" s="17">
        <v>15</v>
      </c>
      <c r="D73" s="17">
        <v>8</v>
      </c>
    </row>
    <row r="74" spans="1:4" ht="12.75" customHeight="1">
      <c r="A74" s="26" t="s">
        <v>168</v>
      </c>
      <c r="B74" s="6"/>
      <c r="C74" s="17">
        <v>15</v>
      </c>
      <c r="D74" s="17">
        <v>21</v>
      </c>
    </row>
    <row r="75" spans="1:4" ht="12.75" customHeight="1">
      <c r="A75" s="26" t="s">
        <v>169</v>
      </c>
      <c r="B75" s="6"/>
      <c r="C75" s="17">
        <v>2</v>
      </c>
      <c r="D75" s="17">
        <f>2+1</f>
        <v>3</v>
      </c>
    </row>
    <row r="76" spans="1:4" ht="12.75" customHeight="1">
      <c r="A76" s="26" t="s">
        <v>170</v>
      </c>
      <c r="B76" s="6"/>
      <c r="C76" s="17">
        <f>SUM(C77:C80)</f>
        <v>14</v>
      </c>
      <c r="D76" s="17">
        <f>SUM(D77:D80)</f>
        <v>7</v>
      </c>
    </row>
    <row r="77" spans="1:4" ht="12.75" customHeight="1" hidden="1">
      <c r="A77" s="43" t="s">
        <v>164</v>
      </c>
      <c r="B77" s="6"/>
      <c r="C77" s="36">
        <v>0</v>
      </c>
      <c r="D77" s="36">
        <v>0</v>
      </c>
    </row>
    <row r="78" spans="1:4" ht="12.75" customHeight="1">
      <c r="A78" s="43" t="s">
        <v>199</v>
      </c>
      <c r="B78" s="6"/>
      <c r="C78" s="36">
        <v>1</v>
      </c>
      <c r="D78" s="36">
        <v>3</v>
      </c>
    </row>
    <row r="79" spans="1:4" ht="12.75" customHeight="1">
      <c r="A79" s="43" t="s">
        <v>200</v>
      </c>
      <c r="B79" s="6"/>
      <c r="C79" s="36">
        <v>12</v>
      </c>
      <c r="D79" s="36">
        <v>3</v>
      </c>
    </row>
    <row r="80" spans="1:4" ht="12.75" customHeight="1">
      <c r="A80" s="43" t="s">
        <v>218</v>
      </c>
      <c r="B80" s="6"/>
      <c r="C80" s="36">
        <v>1</v>
      </c>
      <c r="D80" s="36">
        <v>1</v>
      </c>
    </row>
    <row r="81" spans="1:4" ht="12.75" customHeight="1">
      <c r="A81" s="27"/>
      <c r="B81" s="6"/>
      <c r="C81" s="19"/>
      <c r="D81" s="19"/>
    </row>
    <row r="82" spans="1:4" ht="12.75" customHeight="1">
      <c r="A82" s="26" t="s">
        <v>173</v>
      </c>
      <c r="B82" s="6"/>
      <c r="C82" s="17">
        <v>7</v>
      </c>
      <c r="D82" s="17">
        <v>9</v>
      </c>
    </row>
    <row r="83" spans="1:4" ht="12.75" customHeight="1" hidden="1">
      <c r="A83" s="27" t="s">
        <v>69</v>
      </c>
      <c r="B83" s="6"/>
      <c r="C83" s="19">
        <v>0</v>
      </c>
      <c r="D83" s="19">
        <v>0</v>
      </c>
    </row>
    <row r="84" spans="1:4" ht="12.75" customHeight="1">
      <c r="A84" s="27"/>
      <c r="B84" s="6"/>
      <c r="C84" s="19"/>
      <c r="D84" s="19"/>
    </row>
    <row r="85" spans="1:4" ht="12.75" customHeight="1" hidden="1">
      <c r="A85" s="26" t="s">
        <v>171</v>
      </c>
      <c r="B85" s="6"/>
      <c r="C85" s="17">
        <v>0</v>
      </c>
      <c r="D85" s="17">
        <v>0</v>
      </c>
    </row>
    <row r="86" spans="1:4" ht="12.75" customHeight="1">
      <c r="A86" s="26" t="s">
        <v>172</v>
      </c>
      <c r="B86" s="6"/>
      <c r="C86" s="17">
        <f>SUM(C87:C89)</f>
        <v>15</v>
      </c>
      <c r="D86" s="17">
        <f>SUM(D87:D89)</f>
        <v>19</v>
      </c>
    </row>
    <row r="87" spans="1:4" ht="12.75" customHeight="1">
      <c r="A87" s="27" t="s">
        <v>201</v>
      </c>
      <c r="B87" s="6"/>
      <c r="C87" s="19">
        <v>0</v>
      </c>
      <c r="D87" s="19">
        <v>4</v>
      </c>
    </row>
    <row r="88" spans="1:4" ht="12.75" customHeight="1">
      <c r="A88" s="27" t="s">
        <v>202</v>
      </c>
      <c r="B88" s="6"/>
      <c r="C88" s="19">
        <v>15</v>
      </c>
      <c r="D88" s="19">
        <v>15</v>
      </c>
    </row>
    <row r="89" spans="1:4" ht="12.75" customHeight="1" hidden="1">
      <c r="A89" s="27" t="s">
        <v>165</v>
      </c>
      <c r="B89" s="6"/>
      <c r="C89" s="19">
        <v>0</v>
      </c>
      <c r="D89" s="19">
        <v>0</v>
      </c>
    </row>
    <row r="90" spans="1:4" s="23" customFormat="1" ht="12.75" customHeight="1">
      <c r="A90" s="20" t="s">
        <v>71</v>
      </c>
      <c r="B90" s="21"/>
      <c r="C90" s="22">
        <f>SUM(C72,C73,C74,C75,C76,C82,C85,C86)</f>
        <v>68</v>
      </c>
      <c r="D90" s="22">
        <f>SUM(D72,D73,D74,D75,D76,D82,D85,D86)</f>
        <v>67</v>
      </c>
    </row>
    <row r="91" spans="1:4" ht="12.75" customHeight="1">
      <c r="A91" s="28" t="s">
        <v>70</v>
      </c>
      <c r="B91" s="29"/>
      <c r="C91" s="30">
        <f>SUM(C70,C90)</f>
        <v>68</v>
      </c>
      <c r="D91" s="30">
        <f>SUM(D70,D90)</f>
        <v>67</v>
      </c>
    </row>
    <row r="92" spans="1:4" ht="12.75" customHeight="1">
      <c r="A92" s="28" t="s">
        <v>233</v>
      </c>
      <c r="B92" s="29"/>
      <c r="C92" s="30">
        <f>SUM(C63,C91)</f>
        <v>1732</v>
      </c>
      <c r="D92" s="30">
        <f>SUM(D63,D91)</f>
        <v>1758</v>
      </c>
    </row>
    <row r="96" spans="1:4" ht="12.75" customHeight="1">
      <c r="A96" s="2" t="s">
        <v>238</v>
      </c>
      <c r="C96" s="117" t="s">
        <v>220</v>
      </c>
      <c r="D96" s="117"/>
    </row>
    <row r="97" spans="3:4" ht="12.75" customHeight="1">
      <c r="C97" s="116" t="s">
        <v>73</v>
      </c>
      <c r="D97" s="116"/>
    </row>
    <row r="98" spans="3:4" ht="12.75" customHeight="1">
      <c r="C98" s="45"/>
      <c r="D98" s="45"/>
    </row>
    <row r="99" spans="3:4" ht="12.75" customHeight="1">
      <c r="C99" s="45"/>
      <c r="D99" s="45"/>
    </row>
    <row r="101" spans="3:4" ht="12.75" customHeight="1">
      <c r="C101" s="117" t="s">
        <v>221</v>
      </c>
      <c r="D101" s="117"/>
    </row>
    <row r="102" spans="3:4" ht="12.75" customHeight="1">
      <c r="C102" s="116" t="s">
        <v>75</v>
      </c>
      <c r="D102" s="116"/>
    </row>
  </sheetData>
  <sheetProtection password="CF7A" sheet="1"/>
  <mergeCells count="8">
    <mergeCell ref="A1:D1"/>
    <mergeCell ref="A3:D3"/>
    <mergeCell ref="C97:D97"/>
    <mergeCell ref="C102:D102"/>
    <mergeCell ref="C96:D96"/>
    <mergeCell ref="C101:D101"/>
    <mergeCell ref="A2:D2"/>
    <mergeCell ref="A4:D4"/>
  </mergeCells>
  <printOptions horizontalCentered="1"/>
  <pageMargins left="0.5511811023622047" right="0.5511811023622047" top="0.5511811023622047" bottom="0.5511811023622047" header="0.3937007874015748" footer="0.3937007874015748"/>
  <pageSetup fitToHeight="1" fitToWidth="1" horizontalDpi="360" verticalDpi="36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1">
      <selection activeCell="A1" sqref="A1:D1"/>
    </sheetView>
  </sheetViews>
  <sheetFormatPr defaultColWidth="9.140625" defaultRowHeight="12.75" customHeight="1"/>
  <cols>
    <col min="1" max="1" width="68.7109375" style="2" customWidth="1"/>
    <col min="2" max="2" width="10.7109375" style="83" customWidth="1"/>
    <col min="3" max="4" width="14.8515625" style="2" customWidth="1"/>
    <col min="5" max="16384" width="9.140625" style="2" customWidth="1"/>
  </cols>
  <sheetData>
    <row r="1" spans="1:4" ht="12.75" customHeight="1">
      <c r="A1" s="115" t="s">
        <v>44</v>
      </c>
      <c r="B1" s="115"/>
      <c r="C1" s="115"/>
      <c r="D1" s="115"/>
    </row>
    <row r="2" spans="1:4" ht="12.75" customHeight="1">
      <c r="A2" s="115" t="s">
        <v>129</v>
      </c>
      <c r="B2" s="115"/>
      <c r="C2" s="115"/>
      <c r="D2" s="115"/>
    </row>
    <row r="3" spans="1:4" ht="12.75" customHeight="1">
      <c r="A3" s="115" t="s">
        <v>237</v>
      </c>
      <c r="B3" s="115"/>
      <c r="C3" s="115"/>
      <c r="D3" s="115"/>
    </row>
    <row r="4" spans="1:4" ht="12.75" customHeight="1">
      <c r="A4" s="118" t="s">
        <v>53</v>
      </c>
      <c r="B4" s="118"/>
      <c r="C4" s="118"/>
      <c r="D4" s="118"/>
    </row>
    <row r="5" spans="1:4" ht="12.75" customHeight="1">
      <c r="A5" s="3" t="s">
        <v>20</v>
      </c>
      <c r="B5" s="3" t="s">
        <v>36</v>
      </c>
      <c r="C5" s="3" t="s">
        <v>0</v>
      </c>
      <c r="D5" s="3" t="s">
        <v>1</v>
      </c>
    </row>
    <row r="6" spans="1:4" ht="12.75" customHeight="1">
      <c r="A6" s="46"/>
      <c r="B6" s="46"/>
      <c r="C6" s="46" t="s">
        <v>219</v>
      </c>
      <c r="D6" s="46" t="s">
        <v>143</v>
      </c>
    </row>
    <row r="7" spans="1:4" ht="12.75" customHeight="1">
      <c r="A7" s="47" t="s">
        <v>86</v>
      </c>
      <c r="B7" s="48"/>
      <c r="C7" s="49"/>
      <c r="D7" s="50"/>
    </row>
    <row r="8" spans="1:4" ht="12.75" customHeight="1">
      <c r="A8" s="51" t="s">
        <v>91</v>
      </c>
      <c r="B8" s="13" t="s">
        <v>132</v>
      </c>
      <c r="C8" s="35">
        <f>SUM(C9:C14)</f>
        <v>156</v>
      </c>
      <c r="D8" s="35">
        <f>SUM(D9:D14)</f>
        <v>133</v>
      </c>
    </row>
    <row r="9" spans="1:4" ht="12.75" customHeight="1">
      <c r="A9" s="18" t="s">
        <v>87</v>
      </c>
      <c r="B9" s="52"/>
      <c r="C9" s="19">
        <v>42</v>
      </c>
      <c r="D9" s="19">
        <v>15</v>
      </c>
    </row>
    <row r="10" spans="1:4" ht="12.75" customHeight="1">
      <c r="A10" s="18" t="s">
        <v>88</v>
      </c>
      <c r="B10" s="52"/>
      <c r="C10" s="19">
        <v>25</v>
      </c>
      <c r="D10" s="19">
        <v>19</v>
      </c>
    </row>
    <row r="11" spans="1:4" ht="12.75" customHeight="1">
      <c r="A11" s="18" t="s">
        <v>89</v>
      </c>
      <c r="B11" s="52"/>
      <c r="C11" s="19">
        <v>25</v>
      </c>
      <c r="D11" s="19">
        <v>25</v>
      </c>
    </row>
    <row r="12" spans="1:4" ht="12.75" customHeight="1">
      <c r="A12" s="18" t="s">
        <v>90</v>
      </c>
      <c r="B12" s="52"/>
      <c r="C12" s="19">
        <v>54</v>
      </c>
      <c r="D12" s="19">
        <v>62</v>
      </c>
    </row>
    <row r="13" spans="1:4" ht="12.75" customHeight="1">
      <c r="A13" s="18" t="s">
        <v>92</v>
      </c>
      <c r="B13" s="52"/>
      <c r="C13" s="19">
        <v>8</v>
      </c>
      <c r="D13" s="19">
        <v>10</v>
      </c>
    </row>
    <row r="14" spans="1:4" ht="12.75" customHeight="1">
      <c r="A14" s="18" t="s">
        <v>93</v>
      </c>
      <c r="B14" s="52"/>
      <c r="C14" s="19">
        <v>2</v>
      </c>
      <c r="D14" s="19">
        <v>2</v>
      </c>
    </row>
    <row r="15" spans="1:4" ht="12.75" customHeight="1" hidden="1">
      <c r="A15" s="18" t="s">
        <v>94</v>
      </c>
      <c r="B15" s="52"/>
      <c r="C15" s="19">
        <v>0</v>
      </c>
      <c r="D15" s="19">
        <v>0</v>
      </c>
    </row>
    <row r="16" spans="1:4" ht="12.75" customHeight="1" hidden="1">
      <c r="A16" s="18"/>
      <c r="B16" s="52"/>
      <c r="C16" s="19"/>
      <c r="D16" s="19"/>
    </row>
    <row r="17" spans="1:4" ht="12.75" customHeight="1" hidden="1">
      <c r="A17" s="53" t="s">
        <v>95</v>
      </c>
      <c r="B17" s="54"/>
      <c r="C17" s="17">
        <v>0</v>
      </c>
      <c r="D17" s="17">
        <v>0</v>
      </c>
    </row>
    <row r="18" spans="1:4" ht="12.75" customHeight="1" hidden="1">
      <c r="A18" s="53" t="s">
        <v>96</v>
      </c>
      <c r="B18" s="54"/>
      <c r="C18" s="17">
        <v>0</v>
      </c>
      <c r="D18" s="17">
        <v>0</v>
      </c>
    </row>
    <row r="19" spans="1:4" ht="12.75" customHeight="1">
      <c r="A19" s="55"/>
      <c r="B19" s="56"/>
      <c r="C19" s="19"/>
      <c r="D19" s="19"/>
    </row>
    <row r="20" spans="1:4" ht="12.75" customHeight="1">
      <c r="A20" s="57" t="s">
        <v>203</v>
      </c>
      <c r="B20" s="54"/>
      <c r="C20" s="17">
        <f>SUM(C21:C23)</f>
        <v>0</v>
      </c>
      <c r="D20" s="17">
        <f>SUM(D21:D23)</f>
        <v>1</v>
      </c>
    </row>
    <row r="21" spans="1:4" ht="12.75" customHeight="1">
      <c r="A21" s="18" t="s">
        <v>204</v>
      </c>
      <c r="B21" s="56"/>
      <c r="C21" s="19">
        <v>0</v>
      </c>
      <c r="D21" s="19">
        <v>1</v>
      </c>
    </row>
    <row r="22" spans="1:4" ht="12.75" customHeight="1" hidden="1">
      <c r="A22" s="18" t="s">
        <v>205</v>
      </c>
      <c r="B22" s="56"/>
      <c r="C22" s="19">
        <v>0</v>
      </c>
      <c r="D22" s="19">
        <v>0</v>
      </c>
    </row>
    <row r="23" spans="1:4" ht="12.75" customHeight="1" hidden="1">
      <c r="A23" s="18" t="s">
        <v>206</v>
      </c>
      <c r="B23" s="56"/>
      <c r="C23" s="19">
        <v>0</v>
      </c>
      <c r="D23" s="19">
        <v>0</v>
      </c>
    </row>
    <row r="24" spans="1:4" ht="12.75" customHeight="1" hidden="1">
      <c r="A24" s="18"/>
      <c r="B24" s="56"/>
      <c r="C24" s="19"/>
      <c r="D24" s="19"/>
    </row>
    <row r="25" spans="1:4" ht="12.75" customHeight="1" hidden="1">
      <c r="A25" s="57" t="s">
        <v>97</v>
      </c>
      <c r="B25" s="58"/>
      <c r="C25" s="59">
        <v>0</v>
      </c>
      <c r="D25" s="59">
        <v>0</v>
      </c>
    </row>
    <row r="26" spans="1:4" s="61" customFormat="1" ht="12.75" customHeight="1">
      <c r="A26" s="20" t="s">
        <v>98</v>
      </c>
      <c r="B26" s="60"/>
      <c r="C26" s="22">
        <f>SUM(C8,C17,C18,C20,C25)</f>
        <v>156</v>
      </c>
      <c r="D26" s="22">
        <f>SUM(D8,D17,D18,D20,D25)</f>
        <v>134</v>
      </c>
    </row>
    <row r="27" spans="1:4" ht="12.75" customHeight="1">
      <c r="A27" s="47" t="s">
        <v>85</v>
      </c>
      <c r="B27" s="48"/>
      <c r="C27" s="48"/>
      <c r="D27" s="62"/>
    </row>
    <row r="28" spans="1:4" ht="12.75" customHeight="1">
      <c r="A28" s="51" t="s">
        <v>77</v>
      </c>
      <c r="B28" s="13" t="s">
        <v>131</v>
      </c>
      <c r="C28" s="35">
        <f>SUM(C29:C35)</f>
        <v>124</v>
      </c>
      <c r="D28" s="35">
        <f>SUM(D29:D35)</f>
        <v>121</v>
      </c>
    </row>
    <row r="29" spans="1:4" ht="12.75" customHeight="1" hidden="1">
      <c r="A29" s="18" t="s">
        <v>175</v>
      </c>
      <c r="B29" s="63"/>
      <c r="C29" s="19">
        <v>0</v>
      </c>
      <c r="D29" s="19">
        <v>0</v>
      </c>
    </row>
    <row r="30" spans="1:4" ht="12.75" customHeight="1" hidden="1">
      <c r="A30" s="18" t="s">
        <v>176</v>
      </c>
      <c r="B30" s="63"/>
      <c r="C30" s="19">
        <v>0</v>
      </c>
      <c r="D30" s="19">
        <v>0</v>
      </c>
    </row>
    <row r="31" spans="1:4" ht="12.75" customHeight="1" hidden="1">
      <c r="A31" s="18" t="s">
        <v>177</v>
      </c>
      <c r="B31" s="63"/>
      <c r="C31" s="19">
        <v>0</v>
      </c>
      <c r="D31" s="19">
        <v>0</v>
      </c>
    </row>
    <row r="32" spans="1:4" ht="12.75" customHeight="1">
      <c r="A32" s="18" t="s">
        <v>47</v>
      </c>
      <c r="B32" s="63"/>
      <c r="C32" s="19">
        <v>0</v>
      </c>
      <c r="D32" s="19">
        <v>0</v>
      </c>
    </row>
    <row r="33" spans="1:4" ht="12.75" customHeight="1">
      <c r="A33" s="18" t="s">
        <v>178</v>
      </c>
      <c r="B33" s="63"/>
      <c r="C33" s="19">
        <v>1</v>
      </c>
      <c r="D33" s="19">
        <v>0</v>
      </c>
    </row>
    <row r="34" spans="1:4" ht="12.75" customHeight="1">
      <c r="A34" s="18" t="s">
        <v>179</v>
      </c>
      <c r="B34" s="63"/>
      <c r="C34" s="19">
        <v>88</v>
      </c>
      <c r="D34" s="19">
        <v>105</v>
      </c>
    </row>
    <row r="35" spans="1:4" ht="12.75" customHeight="1">
      <c r="A35" s="18" t="s">
        <v>180</v>
      </c>
      <c r="B35" s="63"/>
      <c r="C35" s="19">
        <v>35</v>
      </c>
      <c r="D35" s="19">
        <v>16</v>
      </c>
    </row>
    <row r="36" spans="1:4" ht="12.75" customHeight="1">
      <c r="A36" s="18"/>
      <c r="B36" s="63"/>
      <c r="C36" s="19"/>
      <c r="D36" s="19"/>
    </row>
    <row r="37" spans="1:4" ht="12.75" customHeight="1" hidden="1">
      <c r="A37" s="57" t="s">
        <v>181</v>
      </c>
      <c r="B37" s="64"/>
      <c r="C37" s="17">
        <v>0</v>
      </c>
      <c r="D37" s="17">
        <v>0</v>
      </c>
    </row>
    <row r="38" spans="1:4" ht="12.75" customHeight="1" hidden="1">
      <c r="A38" s="57" t="s">
        <v>182</v>
      </c>
      <c r="B38" s="64"/>
      <c r="C38" s="17">
        <v>0</v>
      </c>
      <c r="D38" s="17">
        <v>0</v>
      </c>
    </row>
    <row r="39" spans="1:4" ht="12.75" customHeight="1">
      <c r="A39" s="57" t="s">
        <v>183</v>
      </c>
      <c r="B39" s="64"/>
      <c r="C39" s="17">
        <f>SUM(C40,C41,C42,C44)</f>
        <v>3</v>
      </c>
      <c r="D39" s="17">
        <f>SUM(D40,D41,D42,D44)</f>
        <v>0</v>
      </c>
    </row>
    <row r="40" spans="1:4" ht="12.75" customHeight="1" hidden="1">
      <c r="A40" s="18" t="s">
        <v>184</v>
      </c>
      <c r="B40" s="63"/>
      <c r="C40" s="19">
        <v>0</v>
      </c>
      <c r="D40" s="19">
        <v>0</v>
      </c>
    </row>
    <row r="41" spans="1:4" ht="12.75" customHeight="1" hidden="1">
      <c r="A41" s="18" t="s">
        <v>185</v>
      </c>
      <c r="B41" s="63"/>
      <c r="C41" s="19">
        <v>0</v>
      </c>
      <c r="D41" s="19">
        <v>0</v>
      </c>
    </row>
    <row r="42" spans="1:4" ht="12.75" customHeight="1" hidden="1">
      <c r="A42" s="18" t="s">
        <v>186</v>
      </c>
      <c r="B42" s="63"/>
      <c r="C42" s="19">
        <v>0</v>
      </c>
      <c r="D42" s="19">
        <v>0</v>
      </c>
    </row>
    <row r="43" spans="1:4" ht="12.75" customHeight="1" hidden="1">
      <c r="A43" s="18" t="s">
        <v>78</v>
      </c>
      <c r="B43" s="63"/>
      <c r="C43" s="19">
        <v>0</v>
      </c>
      <c r="D43" s="19">
        <v>0</v>
      </c>
    </row>
    <row r="44" spans="1:4" ht="12.75" customHeight="1">
      <c r="A44" s="18" t="s">
        <v>187</v>
      </c>
      <c r="B44" s="63"/>
      <c r="C44" s="19">
        <v>3</v>
      </c>
      <c r="D44" s="19">
        <v>0</v>
      </c>
    </row>
    <row r="45" spans="1:4" ht="12.75" customHeight="1" hidden="1">
      <c r="A45" s="18"/>
      <c r="B45" s="63"/>
      <c r="C45" s="19"/>
      <c r="D45" s="19"/>
    </row>
    <row r="46" spans="1:4" ht="12.75" customHeight="1" hidden="1">
      <c r="A46" s="57" t="s">
        <v>79</v>
      </c>
      <c r="B46" s="64"/>
      <c r="C46" s="17">
        <f>SUM(C47:C49)</f>
        <v>0</v>
      </c>
      <c r="D46" s="17">
        <f>SUM(D47:D49)</f>
        <v>0</v>
      </c>
    </row>
    <row r="47" spans="1:4" ht="12.75" customHeight="1" hidden="1">
      <c r="A47" s="18" t="s">
        <v>80</v>
      </c>
      <c r="B47" s="63"/>
      <c r="C47" s="19">
        <v>0</v>
      </c>
      <c r="D47" s="19">
        <v>0</v>
      </c>
    </row>
    <row r="48" spans="1:4" ht="12.75" customHeight="1" hidden="1">
      <c r="A48" s="18" t="s">
        <v>81</v>
      </c>
      <c r="B48" s="63"/>
      <c r="C48" s="19">
        <v>0</v>
      </c>
      <c r="D48" s="19">
        <v>0</v>
      </c>
    </row>
    <row r="49" spans="1:4" ht="12.75" customHeight="1" hidden="1">
      <c r="A49" s="18" t="s">
        <v>82</v>
      </c>
      <c r="B49" s="63"/>
      <c r="C49" s="19">
        <v>0</v>
      </c>
      <c r="D49" s="19">
        <v>0</v>
      </c>
    </row>
    <row r="50" spans="1:4" ht="12.75" customHeight="1" hidden="1">
      <c r="A50" s="18"/>
      <c r="B50" s="63"/>
      <c r="C50" s="19"/>
      <c r="D50" s="19"/>
    </row>
    <row r="51" spans="1:4" ht="12.75" customHeight="1" hidden="1">
      <c r="A51" s="65" t="s">
        <v>83</v>
      </c>
      <c r="B51" s="66"/>
      <c r="C51" s="59"/>
      <c r="D51" s="59"/>
    </row>
    <row r="52" spans="1:4" ht="12.75" customHeight="1">
      <c r="A52" s="67" t="s">
        <v>84</v>
      </c>
      <c r="B52" s="68"/>
      <c r="C52" s="69">
        <f>SUM(C28,C37,C38,C39,C46,C51)</f>
        <v>127</v>
      </c>
      <c r="D52" s="69">
        <f>SUM(D28,D37,D38,D39,D46,D51)</f>
        <v>121</v>
      </c>
    </row>
    <row r="53" spans="1:4" ht="12.75" customHeight="1">
      <c r="A53" s="47" t="s">
        <v>103</v>
      </c>
      <c r="B53" s="48"/>
      <c r="C53" s="49"/>
      <c r="D53" s="50"/>
    </row>
    <row r="54" spans="1:4" ht="12.75" customHeight="1">
      <c r="A54" s="70" t="s">
        <v>99</v>
      </c>
      <c r="B54" s="3" t="s">
        <v>133</v>
      </c>
      <c r="C54" s="71">
        <f>C52-C26</f>
        <v>-29</v>
      </c>
      <c r="D54" s="71">
        <f>D52-D26</f>
        <v>-13</v>
      </c>
    </row>
    <row r="55" spans="1:4" ht="12.75" customHeight="1">
      <c r="A55" s="27"/>
      <c r="B55" s="72"/>
      <c r="C55" s="19"/>
      <c r="D55" s="19"/>
    </row>
    <row r="56" spans="1:4" ht="12.75" customHeight="1">
      <c r="A56" s="73" t="s">
        <v>100</v>
      </c>
      <c r="B56" s="74"/>
      <c r="C56" s="75">
        <f>SUM(C57,C58)</f>
        <v>0</v>
      </c>
      <c r="D56" s="75">
        <f>SUM(D57,D58)</f>
        <v>0</v>
      </c>
    </row>
    <row r="57" spans="1:4" ht="12.75" customHeight="1" hidden="1">
      <c r="A57" s="27" t="s">
        <v>207</v>
      </c>
      <c r="B57" s="72"/>
      <c r="C57" s="19">
        <v>0</v>
      </c>
      <c r="D57" s="19">
        <v>0</v>
      </c>
    </row>
    <row r="58" spans="1:4" ht="12.75" customHeight="1">
      <c r="A58" s="27" t="s">
        <v>208</v>
      </c>
      <c r="B58" s="72"/>
      <c r="C58" s="19"/>
      <c r="D58" s="19">
        <v>0</v>
      </c>
    </row>
    <row r="59" spans="1:4" ht="12.75" customHeight="1">
      <c r="A59" s="27"/>
      <c r="B59" s="72"/>
      <c r="C59" s="19"/>
      <c r="D59" s="19"/>
    </row>
    <row r="60" spans="1:4" ht="12.75" customHeight="1">
      <c r="A60" s="76" t="s">
        <v>101</v>
      </c>
      <c r="B60" s="77"/>
      <c r="C60" s="78">
        <f>C54-C56</f>
        <v>-29</v>
      </c>
      <c r="D60" s="78">
        <f>D54-D56</f>
        <v>-13</v>
      </c>
    </row>
    <row r="61" spans="1:4" ht="12.75" customHeight="1">
      <c r="A61" s="79" t="s">
        <v>102</v>
      </c>
      <c r="B61" s="80"/>
      <c r="C61" s="81">
        <f>C60</f>
        <v>-29</v>
      </c>
      <c r="D61" s="81">
        <f>D60</f>
        <v>-13</v>
      </c>
    </row>
    <row r="66" spans="1:4" ht="12.75" customHeight="1">
      <c r="A66" s="82" t="s">
        <v>238</v>
      </c>
      <c r="C66" s="119" t="s">
        <v>220</v>
      </c>
      <c r="D66" s="117"/>
    </row>
    <row r="67" spans="3:4" ht="12.75" customHeight="1">
      <c r="C67" s="116" t="s">
        <v>73</v>
      </c>
      <c r="D67" s="116"/>
    </row>
    <row r="68" spans="3:4" ht="12.75" customHeight="1">
      <c r="C68" s="45"/>
      <c r="D68" s="45"/>
    </row>
    <row r="69" spans="3:4" ht="12.75" customHeight="1">
      <c r="C69" s="45"/>
      <c r="D69" s="45"/>
    </row>
    <row r="71" spans="3:4" ht="12.75" customHeight="1">
      <c r="C71" s="119" t="s">
        <v>222</v>
      </c>
      <c r="D71" s="117"/>
    </row>
    <row r="72" spans="3:4" ht="12.75" customHeight="1">
      <c r="C72" s="116" t="s">
        <v>75</v>
      </c>
      <c r="D72" s="116"/>
    </row>
  </sheetData>
  <sheetProtection password="CF7A" sheet="1" objects="1" scenarios="1"/>
  <mergeCells count="8">
    <mergeCell ref="C71:D71"/>
    <mergeCell ref="C72:D72"/>
    <mergeCell ref="A1:D1"/>
    <mergeCell ref="A2:D2"/>
    <mergeCell ref="A3:D3"/>
    <mergeCell ref="C66:D66"/>
    <mergeCell ref="C67:D67"/>
    <mergeCell ref="A4:D4"/>
  </mergeCells>
  <printOptions horizontalCentered="1"/>
  <pageMargins left="0.76" right="0.3" top="0.984251968503937" bottom="0.984251968503937" header="0.5118110236220472" footer="0.5118110236220472"/>
  <pageSetup fitToHeight="1" fitToWidth="1" horizontalDpi="360" verticalDpi="36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A1" sqref="A1:H1"/>
    </sheetView>
  </sheetViews>
  <sheetFormatPr defaultColWidth="9.140625" defaultRowHeight="12.75" customHeight="1"/>
  <cols>
    <col min="1" max="1" width="34.00390625" style="2" customWidth="1"/>
    <col min="2" max="8" width="16.140625" style="2" customWidth="1"/>
    <col min="9" max="16384" width="9.140625" style="2" customWidth="1"/>
  </cols>
  <sheetData>
    <row r="1" spans="1:8" ht="12.75" customHeight="1">
      <c r="A1" s="115" t="s">
        <v>45</v>
      </c>
      <c r="B1" s="115"/>
      <c r="C1" s="115"/>
      <c r="D1" s="115"/>
      <c r="E1" s="115"/>
      <c r="F1" s="115"/>
      <c r="G1" s="115"/>
      <c r="H1" s="115"/>
    </row>
    <row r="2" spans="1:8" ht="12.75" customHeight="1">
      <c r="A2" s="115" t="s">
        <v>46</v>
      </c>
      <c r="B2" s="115"/>
      <c r="C2" s="115"/>
      <c r="D2" s="115"/>
      <c r="E2" s="115"/>
      <c r="F2" s="115"/>
      <c r="G2" s="115"/>
      <c r="H2" s="115"/>
    </row>
    <row r="3" spans="1:8" ht="12.75" customHeight="1">
      <c r="A3" s="115" t="s">
        <v>237</v>
      </c>
      <c r="B3" s="115"/>
      <c r="C3" s="115"/>
      <c r="D3" s="115"/>
      <c r="E3" s="115"/>
      <c r="F3" s="115"/>
      <c r="G3" s="115"/>
      <c r="H3" s="115"/>
    </row>
    <row r="4" ht="12.75" customHeight="1">
      <c r="H4" s="85" t="s">
        <v>107</v>
      </c>
    </row>
    <row r="5" spans="1:8" ht="12.75" customHeight="1">
      <c r="A5" s="70" t="s">
        <v>7</v>
      </c>
      <c r="B5" s="3" t="s">
        <v>8</v>
      </c>
      <c r="C5" s="3" t="s">
        <v>10</v>
      </c>
      <c r="D5" s="3" t="s">
        <v>104</v>
      </c>
      <c r="E5" s="3" t="s">
        <v>105</v>
      </c>
      <c r="F5" s="3" t="s">
        <v>13</v>
      </c>
      <c r="G5" s="3" t="s">
        <v>18</v>
      </c>
      <c r="H5" s="3" t="s">
        <v>14</v>
      </c>
    </row>
    <row r="6" spans="1:8" ht="12.75" customHeight="1">
      <c r="A6" s="76"/>
      <c r="B6" s="46" t="s">
        <v>9</v>
      </c>
      <c r="C6" s="46" t="s">
        <v>11</v>
      </c>
      <c r="D6" s="46" t="s">
        <v>12</v>
      </c>
      <c r="E6" s="46" t="s">
        <v>106</v>
      </c>
      <c r="F6" s="46" t="s">
        <v>12</v>
      </c>
      <c r="G6" s="5" t="s">
        <v>15</v>
      </c>
      <c r="H6" s="46"/>
    </row>
    <row r="7" spans="1:8" ht="12.75" customHeight="1">
      <c r="A7" s="79" t="s">
        <v>234</v>
      </c>
      <c r="B7" s="30">
        <v>58</v>
      </c>
      <c r="C7" s="30"/>
      <c r="D7" s="30">
        <v>14</v>
      </c>
      <c r="E7" s="30">
        <v>1449</v>
      </c>
      <c r="F7" s="86">
        <v>506</v>
      </c>
      <c r="G7" s="87">
        <v>-303</v>
      </c>
      <c r="H7" s="88">
        <f>B7+C7+D7+E7+F7+G7</f>
        <v>1724</v>
      </c>
    </row>
    <row r="8" spans="1:8" ht="12.75" customHeight="1">
      <c r="A8" s="89" t="s">
        <v>16</v>
      </c>
      <c r="B8" s="25"/>
      <c r="C8" s="25"/>
      <c r="D8" s="25"/>
      <c r="E8" s="25"/>
      <c r="F8" s="90"/>
      <c r="G8" s="91"/>
      <c r="H8" s="71"/>
    </row>
    <row r="9" spans="1:8" ht="12.75" customHeight="1">
      <c r="A9" s="27" t="s">
        <v>40</v>
      </c>
      <c r="B9" s="19"/>
      <c r="C9" s="19"/>
      <c r="D9" s="19"/>
      <c r="E9" s="19"/>
      <c r="F9" s="92"/>
      <c r="G9" s="93"/>
      <c r="H9" s="78"/>
    </row>
    <row r="10" spans="1:8" ht="12.75" customHeight="1">
      <c r="A10" s="94" t="s">
        <v>17</v>
      </c>
      <c r="B10" s="95"/>
      <c r="C10" s="95"/>
      <c r="D10" s="95"/>
      <c r="E10" s="95"/>
      <c r="F10" s="95"/>
      <c r="G10" s="96">
        <v>-36</v>
      </c>
      <c r="H10" s="88">
        <f>B10+C10+D10+E10+F10+G10</f>
        <v>-36</v>
      </c>
    </row>
    <row r="11" spans="1:8" ht="12.75" customHeight="1">
      <c r="A11" s="94" t="s">
        <v>43</v>
      </c>
      <c r="B11" s="95"/>
      <c r="C11" s="95"/>
      <c r="D11" s="95"/>
      <c r="E11" s="95"/>
      <c r="F11" s="95"/>
      <c r="G11" s="97">
        <v>4</v>
      </c>
      <c r="H11" s="88">
        <f>B11+C11+D11+E11+F11+G11</f>
        <v>4</v>
      </c>
    </row>
    <row r="12" spans="1:8" ht="12.75" customHeight="1">
      <c r="A12" s="28" t="s">
        <v>235</v>
      </c>
      <c r="B12" s="30">
        <f aca="true" t="shared" si="0" ref="B12:G12">B7+B8+B10+B11</f>
        <v>58</v>
      </c>
      <c r="C12" s="30">
        <f t="shared" si="0"/>
        <v>0</v>
      </c>
      <c r="D12" s="30">
        <f t="shared" si="0"/>
        <v>14</v>
      </c>
      <c r="E12" s="30">
        <f t="shared" si="0"/>
        <v>1449</v>
      </c>
      <c r="F12" s="30">
        <f t="shared" si="0"/>
        <v>506</v>
      </c>
      <c r="G12" s="98">
        <f t="shared" si="0"/>
        <v>-335</v>
      </c>
      <c r="H12" s="99">
        <f>B12+C12+D12+E12+F12+G12</f>
        <v>1692</v>
      </c>
    </row>
    <row r="13" spans="1:8" ht="12.75" customHeight="1">
      <c r="A13" s="89" t="s">
        <v>16</v>
      </c>
      <c r="B13" s="25"/>
      <c r="C13" s="25"/>
      <c r="D13" s="25"/>
      <c r="E13" s="25"/>
      <c r="F13" s="90"/>
      <c r="G13" s="91"/>
      <c r="H13" s="71"/>
    </row>
    <row r="14" spans="1:8" ht="12.75" customHeight="1">
      <c r="A14" s="27" t="s">
        <v>40</v>
      </c>
      <c r="B14" s="19"/>
      <c r="C14" s="19"/>
      <c r="D14" s="19"/>
      <c r="E14" s="19"/>
      <c r="F14" s="92"/>
      <c r="G14" s="93"/>
      <c r="H14" s="78"/>
    </row>
    <row r="15" spans="1:8" ht="12.75" customHeight="1">
      <c r="A15" s="94" t="s">
        <v>17</v>
      </c>
      <c r="B15" s="95"/>
      <c r="C15" s="95"/>
      <c r="D15" s="95"/>
      <c r="E15" s="95"/>
      <c r="F15" s="95"/>
      <c r="G15" s="96">
        <v>-29</v>
      </c>
      <c r="H15" s="88">
        <f>B15+C15+D15+E15+F15+G15</f>
        <v>-29</v>
      </c>
    </row>
    <row r="16" spans="1:8" ht="12.75" customHeight="1">
      <c r="A16" s="100" t="s">
        <v>43</v>
      </c>
      <c r="B16" s="95"/>
      <c r="C16" s="95"/>
      <c r="D16" s="95"/>
      <c r="E16" s="95"/>
      <c r="F16" s="95"/>
      <c r="G16" s="97">
        <v>1</v>
      </c>
      <c r="H16" s="88">
        <f>B16+C16+D16+E16+F16+G16</f>
        <v>1</v>
      </c>
    </row>
    <row r="17" spans="1:8" ht="12.75" customHeight="1">
      <c r="A17" s="28" t="s">
        <v>236</v>
      </c>
      <c r="B17" s="30">
        <f aca="true" t="shared" si="1" ref="B17:G17">B12+B13+B15+B16</f>
        <v>58</v>
      </c>
      <c r="C17" s="30">
        <f t="shared" si="1"/>
        <v>0</v>
      </c>
      <c r="D17" s="30">
        <f t="shared" si="1"/>
        <v>14</v>
      </c>
      <c r="E17" s="30">
        <f t="shared" si="1"/>
        <v>1449</v>
      </c>
      <c r="F17" s="30">
        <f t="shared" si="1"/>
        <v>506</v>
      </c>
      <c r="G17" s="98">
        <f t="shared" si="1"/>
        <v>-363</v>
      </c>
      <c r="H17" s="99">
        <f>B17+C17+D17+E17+F17+G17</f>
        <v>1664</v>
      </c>
    </row>
    <row r="23" spans="1:7" ht="12.75" customHeight="1">
      <c r="A23" s="82" t="s">
        <v>238</v>
      </c>
      <c r="C23" s="117" t="s">
        <v>72</v>
      </c>
      <c r="D23" s="117"/>
      <c r="F23" s="84"/>
      <c r="G23" s="84" t="s">
        <v>74</v>
      </c>
    </row>
    <row r="24" spans="3:7" ht="12.75" customHeight="1">
      <c r="C24" s="116" t="s">
        <v>73</v>
      </c>
      <c r="D24" s="116"/>
      <c r="F24" s="45"/>
      <c r="G24" s="45" t="s">
        <v>75</v>
      </c>
    </row>
  </sheetData>
  <sheetProtection password="CF7A" sheet="1"/>
  <mergeCells count="5">
    <mergeCell ref="C24:D24"/>
    <mergeCell ref="A1:H1"/>
    <mergeCell ref="A2:H2"/>
    <mergeCell ref="A3:H3"/>
    <mergeCell ref="C23:D23"/>
  </mergeCells>
  <printOptions horizontalCentered="1"/>
  <pageMargins left="0.75" right="0.75" top="0.5905511811023623" bottom="0.5511811023622047" header="0.5118110236220472" footer="0.5118110236220472"/>
  <pageSetup fitToHeight="1" fitToWidth="1" horizontalDpi="360" verticalDpi="36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PageLayoutView="0" workbookViewId="0" topLeftCell="A1">
      <selection activeCell="A1" sqref="A1:C1"/>
    </sheetView>
  </sheetViews>
  <sheetFormatPr defaultColWidth="9.140625" defaultRowHeight="12.75" customHeight="1"/>
  <cols>
    <col min="1" max="1" width="77.57421875" style="2" customWidth="1"/>
    <col min="2" max="4" width="18.140625" style="2" customWidth="1"/>
    <col min="5" max="16384" width="9.140625" style="2" customWidth="1"/>
  </cols>
  <sheetData>
    <row r="1" spans="1:3" ht="12.75" customHeight="1">
      <c r="A1" s="115" t="s">
        <v>37</v>
      </c>
      <c r="B1" s="115"/>
      <c r="C1" s="115"/>
    </row>
    <row r="2" spans="1:4" ht="12.75" customHeight="1">
      <c r="A2" s="115" t="s">
        <v>46</v>
      </c>
      <c r="B2" s="115"/>
      <c r="C2" s="115"/>
      <c r="D2" s="101"/>
    </row>
    <row r="3" spans="1:4" ht="12.75" customHeight="1">
      <c r="A3" s="115" t="s">
        <v>237</v>
      </c>
      <c r="B3" s="115"/>
      <c r="C3" s="115"/>
      <c r="D3" s="101"/>
    </row>
    <row r="4" ht="12.75" customHeight="1">
      <c r="C4" s="85" t="s">
        <v>108</v>
      </c>
    </row>
    <row r="5" spans="1:3" ht="12.75" customHeight="1">
      <c r="A5" s="70"/>
      <c r="B5" s="3" t="s">
        <v>0</v>
      </c>
      <c r="C5" s="3" t="s">
        <v>1</v>
      </c>
    </row>
    <row r="6" spans="1:3" ht="12.75" customHeight="1">
      <c r="A6" s="5" t="s">
        <v>109</v>
      </c>
      <c r="B6" s="5" t="s">
        <v>219</v>
      </c>
      <c r="C6" s="5" t="s">
        <v>143</v>
      </c>
    </row>
    <row r="7" spans="1:3" ht="12.75" customHeight="1">
      <c r="A7" s="76"/>
      <c r="B7" s="46"/>
      <c r="C7" s="46"/>
    </row>
    <row r="8" spans="1:3" ht="12.75" customHeight="1">
      <c r="A8" s="34" t="s">
        <v>112</v>
      </c>
      <c r="B8" s="25"/>
      <c r="C8" s="25"/>
    </row>
    <row r="9" spans="1:3" ht="12.75" customHeight="1">
      <c r="A9" s="27" t="s">
        <v>113</v>
      </c>
      <c r="B9" s="19">
        <v>144</v>
      </c>
      <c r="C9" s="19">
        <v>187</v>
      </c>
    </row>
    <row r="10" spans="1:3" ht="12.75" customHeight="1">
      <c r="A10" s="27" t="s">
        <v>124</v>
      </c>
      <c r="B10" s="19">
        <v>-63</v>
      </c>
      <c r="C10" s="19">
        <v>-84</v>
      </c>
    </row>
    <row r="11" spans="1:3" ht="12.75" customHeight="1">
      <c r="A11" s="27" t="s">
        <v>125</v>
      </c>
      <c r="B11" s="19">
        <v>-61</v>
      </c>
      <c r="C11" s="19">
        <v>-67</v>
      </c>
    </row>
    <row r="12" spans="1:3" ht="12.75" customHeight="1" hidden="1">
      <c r="A12" s="27" t="s">
        <v>209</v>
      </c>
      <c r="B12" s="19">
        <v>0</v>
      </c>
      <c r="C12" s="19">
        <v>0</v>
      </c>
    </row>
    <row r="13" spans="1:3" ht="12.75" customHeight="1" hidden="1">
      <c r="A13" s="27" t="s">
        <v>210</v>
      </c>
      <c r="B13" s="19">
        <v>0</v>
      </c>
      <c r="C13" s="19">
        <v>0</v>
      </c>
    </row>
    <row r="14" spans="1:3" ht="12.75" customHeight="1">
      <c r="A14" s="27" t="s">
        <v>212</v>
      </c>
      <c r="B14" s="19">
        <v>-21</v>
      </c>
      <c r="C14" s="19">
        <v>-20</v>
      </c>
    </row>
    <row r="15" spans="1:3" ht="12.75" customHeight="1" hidden="1">
      <c r="A15" s="27" t="s">
        <v>211</v>
      </c>
      <c r="B15" s="19">
        <v>0</v>
      </c>
      <c r="C15" s="19">
        <v>0</v>
      </c>
    </row>
    <row r="16" spans="1:3" ht="12.75" customHeight="1">
      <c r="A16" s="27" t="s">
        <v>213</v>
      </c>
      <c r="B16" s="19"/>
      <c r="C16" s="19">
        <v>0</v>
      </c>
    </row>
    <row r="17" spans="1:3" ht="12.75" customHeight="1">
      <c r="A17" s="102" t="s">
        <v>214</v>
      </c>
      <c r="B17" s="103">
        <v>-7</v>
      </c>
      <c r="C17" s="103">
        <v>-9</v>
      </c>
    </row>
    <row r="18" spans="1:3" ht="12.75" customHeight="1">
      <c r="A18" s="79" t="s">
        <v>114</v>
      </c>
      <c r="B18" s="81">
        <f>SUM(B9:B17)</f>
        <v>-8</v>
      </c>
      <c r="C18" s="81">
        <f>SUM(C9:C17)</f>
        <v>7</v>
      </c>
    </row>
    <row r="19" spans="1:3" ht="12.75" customHeight="1">
      <c r="A19" s="34" t="s">
        <v>117</v>
      </c>
      <c r="B19" s="25"/>
      <c r="C19" s="25"/>
    </row>
    <row r="20" spans="1:3" ht="12.75" customHeight="1">
      <c r="A20" s="43" t="s">
        <v>116</v>
      </c>
      <c r="B20" s="19"/>
      <c r="C20" s="19">
        <v>-1</v>
      </c>
    </row>
    <row r="21" spans="1:3" ht="12.75" customHeight="1">
      <c r="A21" s="43" t="s">
        <v>239</v>
      </c>
      <c r="B21" s="19">
        <v>1</v>
      </c>
      <c r="C21" s="19"/>
    </row>
    <row r="22" spans="1:3" ht="12.75" customHeight="1">
      <c r="A22" s="28" t="s">
        <v>115</v>
      </c>
      <c r="B22" s="81">
        <f>SUM(B20:B21)</f>
        <v>1</v>
      </c>
      <c r="C22" s="81">
        <f>SUM(C20:C21)</f>
        <v>-1</v>
      </c>
    </row>
    <row r="23" spans="1:3" ht="12.75" customHeight="1">
      <c r="A23" s="34" t="s">
        <v>118</v>
      </c>
      <c r="B23" s="25"/>
      <c r="C23" s="25"/>
    </row>
    <row r="24" spans="1:3" ht="12.75" customHeight="1">
      <c r="A24" s="43" t="s">
        <v>119</v>
      </c>
      <c r="B24" s="19">
        <v>7</v>
      </c>
      <c r="C24" s="19">
        <v>3</v>
      </c>
    </row>
    <row r="25" spans="1:3" ht="12.75" customHeight="1">
      <c r="A25" s="27" t="s">
        <v>120</v>
      </c>
      <c r="B25" s="19">
        <v>0</v>
      </c>
      <c r="C25" s="19">
        <v>0</v>
      </c>
    </row>
    <row r="26" spans="1:3" ht="12.75" customHeight="1">
      <c r="A26" s="27" t="s">
        <v>121</v>
      </c>
      <c r="B26" s="19">
        <v>0</v>
      </c>
      <c r="C26" s="19">
        <v>0</v>
      </c>
    </row>
    <row r="27" spans="1:3" ht="12.75" customHeight="1" hidden="1">
      <c r="A27" s="27" t="s">
        <v>215</v>
      </c>
      <c r="B27" s="19">
        <v>0</v>
      </c>
      <c r="C27" s="19">
        <v>0</v>
      </c>
    </row>
    <row r="28" spans="1:3" ht="12.75" customHeight="1">
      <c r="A28" s="27" t="s">
        <v>217</v>
      </c>
      <c r="B28" s="19">
        <v>0</v>
      </c>
      <c r="C28" s="19">
        <v>-8</v>
      </c>
    </row>
    <row r="29" spans="1:3" ht="12.75" customHeight="1" hidden="1">
      <c r="A29" s="102" t="s">
        <v>216</v>
      </c>
      <c r="B29" s="103">
        <v>0</v>
      </c>
      <c r="C29" s="103">
        <v>0</v>
      </c>
    </row>
    <row r="30" spans="1:3" ht="12.75" customHeight="1">
      <c r="A30" s="28" t="s">
        <v>122</v>
      </c>
      <c r="B30" s="81">
        <f>SUM(B24:B29)</f>
        <v>7</v>
      </c>
      <c r="C30" s="81">
        <f>SUM(C24:C29)</f>
        <v>-5</v>
      </c>
    </row>
    <row r="31" spans="1:3" ht="12.75" customHeight="1">
      <c r="A31" s="28" t="s">
        <v>123</v>
      </c>
      <c r="B31" s="81">
        <f>SUM(B18,B22,B30)</f>
        <v>0</v>
      </c>
      <c r="C31" s="81">
        <f>SUM(C18,C22,C30)</f>
        <v>1</v>
      </c>
    </row>
    <row r="32" spans="1:3" ht="12.75" customHeight="1">
      <c r="A32" s="28" t="s">
        <v>111</v>
      </c>
      <c r="B32" s="81">
        <v>1</v>
      </c>
      <c r="C32" s="81">
        <v>1</v>
      </c>
    </row>
    <row r="33" spans="1:3" ht="12.75" customHeight="1">
      <c r="A33" s="28" t="s">
        <v>110</v>
      </c>
      <c r="B33" s="81">
        <f>SUM(B31:B32)</f>
        <v>1</v>
      </c>
      <c r="C33" s="81">
        <f>SUM(C31:C32)</f>
        <v>2</v>
      </c>
    </row>
    <row r="34" spans="1:3" ht="12.75" customHeight="1">
      <c r="A34" s="104"/>
      <c r="B34" s="104"/>
      <c r="C34" s="104"/>
    </row>
    <row r="35" spans="1:3" ht="12.75" customHeight="1">
      <c r="A35" s="104"/>
      <c r="B35" s="104"/>
      <c r="C35" s="104"/>
    </row>
    <row r="37" spans="1:3" ht="12.75" customHeight="1">
      <c r="A37" s="82" t="s">
        <v>238</v>
      </c>
      <c r="B37" s="119" t="s">
        <v>223</v>
      </c>
      <c r="C37" s="117"/>
    </row>
    <row r="38" spans="2:3" ht="12.75" customHeight="1">
      <c r="B38" s="116" t="s">
        <v>73</v>
      </c>
      <c r="C38" s="116"/>
    </row>
    <row r="40" spans="2:3" ht="12.75" customHeight="1">
      <c r="B40" s="119" t="s">
        <v>221</v>
      </c>
      <c r="C40" s="117"/>
    </row>
    <row r="41" spans="2:3" ht="12.75" customHeight="1">
      <c r="B41" s="116" t="s">
        <v>75</v>
      </c>
      <c r="C41" s="116"/>
    </row>
  </sheetData>
  <sheetProtection password="CF7A" sheet="1"/>
  <mergeCells count="7">
    <mergeCell ref="B40:C40"/>
    <mergeCell ref="B38:C38"/>
    <mergeCell ref="B41:C41"/>
    <mergeCell ref="A1:C1"/>
    <mergeCell ref="B37:C37"/>
    <mergeCell ref="A2:C2"/>
    <mergeCell ref="A3:C3"/>
  </mergeCells>
  <printOptions horizontalCentered="1"/>
  <pageMargins left="0.75" right="0.75" top="0.8267716535433072" bottom="0.7874015748031497" header="0.5118110236220472" footer="0.5118110236220472"/>
  <pageSetup fitToHeight="1" fitToWidth="1" horizontalDpi="360" verticalDpi="36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="90" zoomScaleNormal="9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2.75" customHeight="1"/>
  <cols>
    <col min="1" max="1" width="35.00390625" style="2" bestFit="1" customWidth="1"/>
    <col min="2" max="11" width="15.57421875" style="2" customWidth="1"/>
    <col min="12" max="16384" width="9.140625" style="2" customWidth="1"/>
  </cols>
  <sheetData>
    <row r="1" spans="1:10" ht="12.75" customHeight="1">
      <c r="A1" s="120" t="s">
        <v>19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2.75" customHeight="1">
      <c r="A2" s="120" t="s">
        <v>126</v>
      </c>
      <c r="B2" s="120"/>
      <c r="C2" s="120"/>
      <c r="D2" s="120"/>
      <c r="E2" s="120"/>
      <c r="F2" s="120"/>
      <c r="G2" s="120"/>
      <c r="H2" s="120"/>
      <c r="I2" s="120"/>
      <c r="J2" s="120"/>
    </row>
    <row r="3" spans="1:10" ht="12.75" customHeight="1">
      <c r="A3" s="115" t="s">
        <v>46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ht="12.75" customHeight="1">
      <c r="A4" s="115" t="s">
        <v>237</v>
      </c>
      <c r="B4" s="115"/>
      <c r="C4" s="115"/>
      <c r="D4" s="115"/>
      <c r="E4" s="115"/>
      <c r="F4" s="115"/>
      <c r="G4" s="115"/>
      <c r="H4" s="115"/>
      <c r="I4" s="115"/>
      <c r="J4" s="115"/>
    </row>
    <row r="5" ht="12.75" customHeight="1">
      <c r="J5" s="105" t="s">
        <v>128</v>
      </c>
    </row>
    <row r="6" spans="1:11" ht="12.75" customHeight="1">
      <c r="A6" s="4" t="s">
        <v>20</v>
      </c>
      <c r="B6" s="4" t="s">
        <v>21</v>
      </c>
      <c r="C6" s="4" t="s">
        <v>22</v>
      </c>
      <c r="D6" s="4" t="s">
        <v>23</v>
      </c>
      <c r="E6" s="4" t="s">
        <v>27</v>
      </c>
      <c r="F6" s="4" t="s">
        <v>25</v>
      </c>
      <c r="G6" s="4" t="s">
        <v>42</v>
      </c>
      <c r="H6" s="4" t="s">
        <v>13</v>
      </c>
      <c r="I6" s="4" t="s">
        <v>41</v>
      </c>
      <c r="J6" s="4" t="s">
        <v>14</v>
      </c>
      <c r="K6" s="106" t="s">
        <v>141</v>
      </c>
    </row>
    <row r="7" spans="1:11" ht="12.75" customHeight="1">
      <c r="A7" s="102"/>
      <c r="B7" s="107"/>
      <c r="C7" s="107"/>
      <c r="D7" s="107" t="s">
        <v>24</v>
      </c>
      <c r="E7" s="107" t="s">
        <v>24</v>
      </c>
      <c r="F7" s="107"/>
      <c r="G7" s="107" t="s">
        <v>26</v>
      </c>
      <c r="H7" s="107"/>
      <c r="I7" s="107" t="s">
        <v>28</v>
      </c>
      <c r="J7" s="107"/>
      <c r="K7" s="108" t="s">
        <v>142</v>
      </c>
    </row>
    <row r="8" spans="1:11" ht="12.75" customHeight="1">
      <c r="A8" s="79" t="s">
        <v>227</v>
      </c>
      <c r="B8" s="95"/>
      <c r="C8" s="95"/>
      <c r="D8" s="95"/>
      <c r="E8" s="95"/>
      <c r="F8" s="95"/>
      <c r="G8" s="95"/>
      <c r="H8" s="95"/>
      <c r="I8" s="95"/>
      <c r="J8" s="95"/>
      <c r="K8" s="108" t="s">
        <v>24</v>
      </c>
    </row>
    <row r="9" spans="1:11" ht="12.75" customHeight="1">
      <c r="A9" s="94" t="s">
        <v>29</v>
      </c>
      <c r="B9" s="95">
        <v>640</v>
      </c>
      <c r="C9" s="95">
        <v>1139</v>
      </c>
      <c r="D9" s="95">
        <v>4</v>
      </c>
      <c r="E9" s="95">
        <v>3</v>
      </c>
      <c r="F9" s="95">
        <v>0</v>
      </c>
      <c r="G9" s="95">
        <v>100</v>
      </c>
      <c r="H9" s="95">
        <v>4</v>
      </c>
      <c r="I9" s="95">
        <v>0</v>
      </c>
      <c r="J9" s="95">
        <f>SUM(B9:I9)</f>
        <v>1890</v>
      </c>
      <c r="K9" s="109">
        <f>SUM(D9,E9,F9)</f>
        <v>7</v>
      </c>
    </row>
    <row r="10" spans="1:11" ht="12.75" customHeight="1">
      <c r="A10" s="94" t="s">
        <v>30</v>
      </c>
      <c r="B10" s="95"/>
      <c r="C10" s="95">
        <v>118</v>
      </c>
      <c r="D10" s="95">
        <v>3</v>
      </c>
      <c r="E10" s="95">
        <v>1</v>
      </c>
      <c r="F10" s="95">
        <v>0</v>
      </c>
      <c r="G10" s="95">
        <v>90</v>
      </c>
      <c r="H10" s="95">
        <v>2</v>
      </c>
      <c r="I10" s="95"/>
      <c r="J10" s="95">
        <f aca="true" t="shared" si="0" ref="J10:J33">SUM(B10:I10)</f>
        <v>214</v>
      </c>
      <c r="K10" s="109">
        <f aca="true" t="shared" si="1" ref="K10:K33">SUM(D10,E10,F10)</f>
        <v>4</v>
      </c>
    </row>
    <row r="11" spans="1:11" ht="12.75" customHeight="1">
      <c r="A11" s="94" t="s">
        <v>31</v>
      </c>
      <c r="B11" s="95">
        <f aca="true" t="shared" si="2" ref="B11:I11">B9-B10</f>
        <v>640</v>
      </c>
      <c r="C11" s="95">
        <f t="shared" si="2"/>
        <v>1021</v>
      </c>
      <c r="D11" s="95">
        <f t="shared" si="2"/>
        <v>1</v>
      </c>
      <c r="E11" s="95">
        <f t="shared" si="2"/>
        <v>2</v>
      </c>
      <c r="F11" s="95">
        <f t="shared" si="2"/>
        <v>0</v>
      </c>
      <c r="G11" s="95">
        <f t="shared" si="2"/>
        <v>10</v>
      </c>
      <c r="H11" s="95">
        <f t="shared" si="2"/>
        <v>2</v>
      </c>
      <c r="I11" s="95">
        <f t="shared" si="2"/>
        <v>0</v>
      </c>
      <c r="J11" s="95">
        <f t="shared" si="0"/>
        <v>1676</v>
      </c>
      <c r="K11" s="109">
        <f t="shared" si="1"/>
        <v>3</v>
      </c>
    </row>
    <row r="12" spans="1:11" ht="12.75" customHeight="1">
      <c r="A12" s="79" t="s">
        <v>228</v>
      </c>
      <c r="B12" s="95"/>
      <c r="C12" s="95"/>
      <c r="D12" s="95"/>
      <c r="E12" s="95"/>
      <c r="F12" s="95"/>
      <c r="G12" s="95"/>
      <c r="H12" s="95"/>
      <c r="I12" s="95"/>
      <c r="J12" s="95">
        <f t="shared" si="0"/>
        <v>0</v>
      </c>
      <c r="K12" s="109">
        <f t="shared" si="1"/>
        <v>0</v>
      </c>
    </row>
    <row r="13" spans="1:11" ht="12.75" customHeight="1">
      <c r="A13" s="94" t="s">
        <v>32</v>
      </c>
      <c r="B13" s="95">
        <f>B11</f>
        <v>640</v>
      </c>
      <c r="C13" s="95">
        <f aca="true" t="shared" si="3" ref="C13:I13">C11</f>
        <v>1021</v>
      </c>
      <c r="D13" s="95">
        <f t="shared" si="3"/>
        <v>1</v>
      </c>
      <c r="E13" s="95">
        <f>E11</f>
        <v>2</v>
      </c>
      <c r="F13" s="95">
        <f t="shared" si="3"/>
        <v>0</v>
      </c>
      <c r="G13" s="95">
        <f t="shared" si="3"/>
        <v>10</v>
      </c>
      <c r="H13" s="95">
        <f t="shared" si="3"/>
        <v>2</v>
      </c>
      <c r="I13" s="95">
        <f t="shared" si="3"/>
        <v>0</v>
      </c>
      <c r="J13" s="95">
        <f t="shared" si="0"/>
        <v>1676</v>
      </c>
      <c r="K13" s="109">
        <f t="shared" si="1"/>
        <v>3</v>
      </c>
    </row>
    <row r="14" spans="1:11" ht="12.75" customHeight="1">
      <c r="A14" s="94" t="s">
        <v>33</v>
      </c>
      <c r="B14" s="95"/>
      <c r="C14" s="95"/>
      <c r="D14" s="95"/>
      <c r="E14" s="95"/>
      <c r="F14" s="95"/>
      <c r="G14" s="110"/>
      <c r="H14" s="95"/>
      <c r="I14" s="95"/>
      <c r="J14" s="95">
        <f t="shared" si="0"/>
        <v>0</v>
      </c>
      <c r="K14" s="109">
        <f t="shared" si="1"/>
        <v>0</v>
      </c>
    </row>
    <row r="15" spans="1:11" ht="12.75" customHeight="1">
      <c r="A15" s="100" t="s">
        <v>38</v>
      </c>
      <c r="B15" s="110"/>
      <c r="C15" s="110"/>
      <c r="D15" s="110"/>
      <c r="E15" s="110"/>
      <c r="F15" s="110"/>
      <c r="G15" s="110"/>
      <c r="H15" s="110"/>
      <c r="I15" s="110"/>
      <c r="J15" s="95">
        <f t="shared" si="0"/>
        <v>0</v>
      </c>
      <c r="K15" s="109">
        <f t="shared" si="1"/>
        <v>0</v>
      </c>
    </row>
    <row r="16" spans="1:11" ht="12.75" customHeight="1">
      <c r="A16" s="94" t="s">
        <v>39</v>
      </c>
      <c r="B16" s="95"/>
      <c r="C16" s="95"/>
      <c r="D16" s="95"/>
      <c r="E16" s="95"/>
      <c r="F16" s="95"/>
      <c r="G16" s="95"/>
      <c r="H16" s="95"/>
      <c r="I16" s="95"/>
      <c r="J16" s="95">
        <f t="shared" si="0"/>
        <v>0</v>
      </c>
      <c r="K16" s="109">
        <f t="shared" si="1"/>
        <v>0</v>
      </c>
    </row>
    <row r="17" spans="1:11" ht="12.75" customHeight="1">
      <c r="A17" s="94" t="s">
        <v>34</v>
      </c>
      <c r="B17" s="95"/>
      <c r="C17" s="95">
        <v>45</v>
      </c>
      <c r="D17" s="95">
        <v>1</v>
      </c>
      <c r="E17" s="95">
        <v>1</v>
      </c>
      <c r="F17" s="95"/>
      <c r="G17" s="95">
        <v>3</v>
      </c>
      <c r="H17" s="95">
        <v>1</v>
      </c>
      <c r="I17" s="95"/>
      <c r="J17" s="95">
        <f t="shared" si="0"/>
        <v>51</v>
      </c>
      <c r="K17" s="109">
        <f t="shared" si="1"/>
        <v>2</v>
      </c>
    </row>
    <row r="18" spans="1:11" s="82" customFormat="1" ht="12.75" customHeight="1">
      <c r="A18" s="111" t="s">
        <v>127</v>
      </c>
      <c r="B18" s="95">
        <f aca="true" t="shared" si="4" ref="B18:I18">B13+B14-B15-B17+B16</f>
        <v>640</v>
      </c>
      <c r="C18" s="95">
        <f t="shared" si="4"/>
        <v>976</v>
      </c>
      <c r="D18" s="95">
        <f t="shared" si="4"/>
        <v>0</v>
      </c>
      <c r="E18" s="95">
        <f t="shared" si="4"/>
        <v>1</v>
      </c>
      <c r="F18" s="95">
        <f t="shared" si="4"/>
        <v>0</v>
      </c>
      <c r="G18" s="95">
        <f t="shared" si="4"/>
        <v>7</v>
      </c>
      <c r="H18" s="95">
        <f t="shared" si="4"/>
        <v>1</v>
      </c>
      <c r="I18" s="95">
        <f t="shared" si="4"/>
        <v>0</v>
      </c>
      <c r="J18" s="95">
        <f t="shared" si="0"/>
        <v>1625</v>
      </c>
      <c r="K18" s="109">
        <f t="shared" si="1"/>
        <v>1</v>
      </c>
    </row>
    <row r="19" spans="1:11" s="113" customFormat="1" ht="12.75" customHeight="1">
      <c r="A19" s="112" t="s">
        <v>144</v>
      </c>
      <c r="B19" s="110"/>
      <c r="C19" s="110"/>
      <c r="D19" s="110"/>
      <c r="E19" s="110"/>
      <c r="F19" s="110"/>
      <c r="G19" s="110"/>
      <c r="H19" s="110"/>
      <c r="I19" s="110"/>
      <c r="J19" s="95">
        <f t="shared" si="0"/>
        <v>0</v>
      </c>
      <c r="K19" s="109">
        <f t="shared" si="1"/>
        <v>0</v>
      </c>
    </row>
    <row r="20" spans="1:11" ht="12.75" customHeight="1">
      <c r="A20" s="94" t="s">
        <v>29</v>
      </c>
      <c r="B20" s="95">
        <f>B18+B21</f>
        <v>640</v>
      </c>
      <c r="C20" s="95">
        <f>C18+C21</f>
        <v>1139</v>
      </c>
      <c r="D20" s="95">
        <f aca="true" t="shared" si="5" ref="D20:I20">D18+D21</f>
        <v>4</v>
      </c>
      <c r="E20" s="95">
        <f>E18+E21</f>
        <v>3</v>
      </c>
      <c r="F20" s="95">
        <f t="shared" si="5"/>
        <v>0</v>
      </c>
      <c r="G20" s="95">
        <f t="shared" si="5"/>
        <v>100</v>
      </c>
      <c r="H20" s="95">
        <f>H18+H21</f>
        <v>4</v>
      </c>
      <c r="I20" s="95">
        <f t="shared" si="5"/>
        <v>0</v>
      </c>
      <c r="J20" s="95">
        <f t="shared" si="0"/>
        <v>1890</v>
      </c>
      <c r="K20" s="109">
        <f t="shared" si="1"/>
        <v>7</v>
      </c>
    </row>
    <row r="21" spans="1:11" ht="12.75" customHeight="1">
      <c r="A21" s="100" t="s">
        <v>30</v>
      </c>
      <c r="B21" s="110"/>
      <c r="C21" s="110">
        <f aca="true" t="shared" si="6" ref="C21:H21">C10+C17-C16</f>
        <v>163</v>
      </c>
      <c r="D21" s="110">
        <f t="shared" si="6"/>
        <v>4</v>
      </c>
      <c r="E21" s="110">
        <f>E10+E17-E16</f>
        <v>2</v>
      </c>
      <c r="F21" s="110">
        <f t="shared" si="6"/>
        <v>0</v>
      </c>
      <c r="G21" s="110">
        <f t="shared" si="6"/>
        <v>93</v>
      </c>
      <c r="H21" s="110">
        <f t="shared" si="6"/>
        <v>3</v>
      </c>
      <c r="I21" s="110"/>
      <c r="J21" s="95">
        <f t="shared" si="0"/>
        <v>265</v>
      </c>
      <c r="K21" s="109">
        <f t="shared" si="1"/>
        <v>6</v>
      </c>
    </row>
    <row r="22" spans="1:11" s="114" customFormat="1" ht="12.75" customHeight="1">
      <c r="A22" s="79" t="s">
        <v>31</v>
      </c>
      <c r="B22" s="81">
        <f aca="true" t="shared" si="7" ref="B22:I22">B20-B21</f>
        <v>640</v>
      </c>
      <c r="C22" s="81">
        <f t="shared" si="7"/>
        <v>976</v>
      </c>
      <c r="D22" s="81">
        <f t="shared" si="7"/>
        <v>0</v>
      </c>
      <c r="E22" s="81">
        <f t="shared" si="7"/>
        <v>1</v>
      </c>
      <c r="F22" s="81">
        <f t="shared" si="7"/>
        <v>0</v>
      </c>
      <c r="G22" s="81">
        <f t="shared" si="7"/>
        <v>7</v>
      </c>
      <c r="H22" s="81">
        <f t="shared" si="7"/>
        <v>1</v>
      </c>
      <c r="I22" s="81">
        <f t="shared" si="7"/>
        <v>0</v>
      </c>
      <c r="J22" s="81">
        <f t="shared" si="0"/>
        <v>1625</v>
      </c>
      <c r="K22" s="109">
        <f t="shared" si="1"/>
        <v>1</v>
      </c>
    </row>
    <row r="23" spans="1:11" ht="12.75" customHeight="1">
      <c r="A23" s="79" t="s">
        <v>229</v>
      </c>
      <c r="B23" s="95"/>
      <c r="C23" s="95"/>
      <c r="D23" s="95"/>
      <c r="E23" s="95"/>
      <c r="F23" s="95"/>
      <c r="G23" s="95"/>
      <c r="H23" s="95"/>
      <c r="I23" s="95"/>
      <c r="J23" s="95">
        <f t="shared" si="0"/>
        <v>0</v>
      </c>
      <c r="K23" s="109">
        <f t="shared" si="1"/>
        <v>0</v>
      </c>
    </row>
    <row r="24" spans="1:11" ht="12.75" customHeight="1">
      <c r="A24" s="94" t="s">
        <v>32</v>
      </c>
      <c r="B24" s="95">
        <f>B22</f>
        <v>640</v>
      </c>
      <c r="C24" s="95">
        <f aca="true" t="shared" si="8" ref="C24:I24">C22</f>
        <v>976</v>
      </c>
      <c r="D24" s="95">
        <f t="shared" si="8"/>
        <v>0</v>
      </c>
      <c r="E24" s="95">
        <f>E22</f>
        <v>1</v>
      </c>
      <c r="F24" s="95">
        <f t="shared" si="8"/>
        <v>0</v>
      </c>
      <c r="G24" s="95">
        <f t="shared" si="8"/>
        <v>7</v>
      </c>
      <c r="H24" s="95">
        <f t="shared" si="8"/>
        <v>1</v>
      </c>
      <c r="I24" s="95">
        <f t="shared" si="8"/>
        <v>0</v>
      </c>
      <c r="J24" s="95">
        <f t="shared" si="0"/>
        <v>1625</v>
      </c>
      <c r="K24" s="109">
        <f t="shared" si="1"/>
        <v>1</v>
      </c>
    </row>
    <row r="25" spans="1:11" ht="12.75" customHeight="1">
      <c r="A25" s="94" t="s">
        <v>33</v>
      </c>
      <c r="B25" s="95"/>
      <c r="C25" s="95"/>
      <c r="D25" s="95"/>
      <c r="E25" s="95"/>
      <c r="F25" s="95"/>
      <c r="G25" s="110"/>
      <c r="H25" s="95"/>
      <c r="I25" s="95"/>
      <c r="J25" s="95">
        <f t="shared" si="0"/>
        <v>0</v>
      </c>
      <c r="K25" s="109">
        <f t="shared" si="1"/>
        <v>0</v>
      </c>
    </row>
    <row r="26" spans="1:11" ht="12.75" customHeight="1">
      <c r="A26" s="100" t="s">
        <v>38</v>
      </c>
      <c r="B26" s="110"/>
      <c r="C26" s="110"/>
      <c r="D26" s="110"/>
      <c r="E26" s="110"/>
      <c r="F26" s="110"/>
      <c r="G26" s="110">
        <v>75</v>
      </c>
      <c r="H26" s="110"/>
      <c r="I26" s="110"/>
      <c r="J26" s="95">
        <f t="shared" si="0"/>
        <v>75</v>
      </c>
      <c r="K26" s="109">
        <f t="shared" si="1"/>
        <v>0</v>
      </c>
    </row>
    <row r="27" spans="1:11" ht="12.75" customHeight="1">
      <c r="A27" s="94" t="s">
        <v>39</v>
      </c>
      <c r="B27" s="95"/>
      <c r="C27" s="95"/>
      <c r="D27" s="95"/>
      <c r="E27" s="95"/>
      <c r="F27" s="95"/>
      <c r="G27" s="95">
        <v>75</v>
      </c>
      <c r="H27" s="95"/>
      <c r="I27" s="95"/>
      <c r="J27" s="95">
        <f t="shared" si="0"/>
        <v>75</v>
      </c>
      <c r="K27" s="109">
        <f t="shared" si="1"/>
        <v>0</v>
      </c>
    </row>
    <row r="28" spans="1:11" ht="12.75" customHeight="1">
      <c r="A28" s="94" t="s">
        <v>34</v>
      </c>
      <c r="B28" s="95"/>
      <c r="C28" s="95">
        <v>23</v>
      </c>
      <c r="D28" s="95"/>
      <c r="E28" s="95"/>
      <c r="F28" s="95"/>
      <c r="G28" s="95">
        <v>1</v>
      </c>
      <c r="H28" s="95"/>
      <c r="I28" s="95"/>
      <c r="J28" s="95">
        <f t="shared" si="0"/>
        <v>24</v>
      </c>
      <c r="K28" s="109">
        <f t="shared" si="1"/>
        <v>0</v>
      </c>
    </row>
    <row r="29" spans="1:11" ht="12.75" customHeight="1">
      <c r="A29" s="94" t="s">
        <v>35</v>
      </c>
      <c r="B29" s="95">
        <f aca="true" t="shared" si="9" ref="B29:I29">B24+B25-B26-B28+B27</f>
        <v>640</v>
      </c>
      <c r="C29" s="95">
        <f t="shared" si="9"/>
        <v>953</v>
      </c>
      <c r="D29" s="95">
        <f t="shared" si="9"/>
        <v>0</v>
      </c>
      <c r="E29" s="95">
        <f t="shared" si="9"/>
        <v>1</v>
      </c>
      <c r="F29" s="95">
        <f t="shared" si="9"/>
        <v>0</v>
      </c>
      <c r="G29" s="95">
        <f t="shared" si="9"/>
        <v>6</v>
      </c>
      <c r="H29" s="95">
        <f t="shared" si="9"/>
        <v>1</v>
      </c>
      <c r="I29" s="95">
        <f t="shared" si="9"/>
        <v>0</v>
      </c>
      <c r="J29" s="95">
        <f t="shared" si="0"/>
        <v>1601</v>
      </c>
      <c r="K29" s="109">
        <f t="shared" si="1"/>
        <v>1</v>
      </c>
    </row>
    <row r="30" spans="1:11" ht="12.75" customHeight="1">
      <c r="A30" s="79" t="s">
        <v>230</v>
      </c>
      <c r="B30" s="95"/>
      <c r="C30" s="95"/>
      <c r="D30" s="95"/>
      <c r="E30" s="95"/>
      <c r="F30" s="95"/>
      <c r="G30" s="95"/>
      <c r="H30" s="95"/>
      <c r="I30" s="95"/>
      <c r="J30" s="95">
        <f t="shared" si="0"/>
        <v>0</v>
      </c>
      <c r="K30" s="109">
        <f t="shared" si="1"/>
        <v>0</v>
      </c>
    </row>
    <row r="31" spans="1:11" ht="12.75" customHeight="1">
      <c r="A31" s="94" t="s">
        <v>29</v>
      </c>
      <c r="B31" s="95">
        <f aca="true" t="shared" si="10" ref="B31:G31">B29+B32</f>
        <v>640</v>
      </c>
      <c r="C31" s="95">
        <f t="shared" si="10"/>
        <v>1139</v>
      </c>
      <c r="D31" s="95">
        <f t="shared" si="10"/>
        <v>4</v>
      </c>
      <c r="E31" s="95">
        <f>E29+E32</f>
        <v>3</v>
      </c>
      <c r="F31" s="95">
        <f t="shared" si="10"/>
        <v>0</v>
      </c>
      <c r="G31" s="95">
        <f t="shared" si="10"/>
        <v>25</v>
      </c>
      <c r="H31" s="95">
        <f>H29+H32</f>
        <v>4</v>
      </c>
      <c r="I31" s="95">
        <f>I29+I32</f>
        <v>0</v>
      </c>
      <c r="J31" s="95">
        <f t="shared" si="0"/>
        <v>1815</v>
      </c>
      <c r="K31" s="109">
        <f t="shared" si="1"/>
        <v>7</v>
      </c>
    </row>
    <row r="32" spans="1:11" ht="12.75" customHeight="1">
      <c r="A32" s="94" t="s">
        <v>30</v>
      </c>
      <c r="B32" s="95"/>
      <c r="C32" s="95">
        <f aca="true" t="shared" si="11" ref="C32:H32">C21+C28-C27</f>
        <v>186</v>
      </c>
      <c r="D32" s="95">
        <f t="shared" si="11"/>
        <v>4</v>
      </c>
      <c r="E32" s="95">
        <f>E21+E28-E27</f>
        <v>2</v>
      </c>
      <c r="F32" s="95">
        <f t="shared" si="11"/>
        <v>0</v>
      </c>
      <c r="G32" s="95">
        <f t="shared" si="11"/>
        <v>19</v>
      </c>
      <c r="H32" s="95">
        <f t="shared" si="11"/>
        <v>3</v>
      </c>
      <c r="I32" s="95"/>
      <c r="J32" s="95">
        <f t="shared" si="0"/>
        <v>214</v>
      </c>
      <c r="K32" s="109">
        <f t="shared" si="1"/>
        <v>6</v>
      </c>
    </row>
    <row r="33" spans="1:11" s="114" customFormat="1" ht="12.75" customHeight="1">
      <c r="A33" s="79" t="s">
        <v>31</v>
      </c>
      <c r="B33" s="81">
        <f aca="true" t="shared" si="12" ref="B33:I33">B31-B32</f>
        <v>640</v>
      </c>
      <c r="C33" s="81">
        <f t="shared" si="12"/>
        <v>953</v>
      </c>
      <c r="D33" s="81">
        <f t="shared" si="12"/>
        <v>0</v>
      </c>
      <c r="E33" s="81">
        <f t="shared" si="12"/>
        <v>1</v>
      </c>
      <c r="F33" s="81">
        <f t="shared" si="12"/>
        <v>0</v>
      </c>
      <c r="G33" s="81">
        <f t="shared" si="12"/>
        <v>6</v>
      </c>
      <c r="H33" s="81">
        <f t="shared" si="12"/>
        <v>1</v>
      </c>
      <c r="I33" s="81">
        <f t="shared" si="12"/>
        <v>0</v>
      </c>
      <c r="J33" s="81">
        <f t="shared" si="0"/>
        <v>1601</v>
      </c>
      <c r="K33" s="109">
        <f t="shared" si="1"/>
        <v>1</v>
      </c>
    </row>
    <row r="34" spans="1:10" ht="12.75" customHeight="1">
      <c r="A34" s="104"/>
      <c r="B34" s="104"/>
      <c r="C34" s="104"/>
      <c r="D34" s="104"/>
      <c r="E34" s="104"/>
      <c r="F34" s="104"/>
      <c r="G34" s="104"/>
      <c r="H34" s="104"/>
      <c r="I34" s="104"/>
      <c r="J34" s="104"/>
    </row>
    <row r="35" spans="1:10" ht="12.75" customHeight="1">
      <c r="A35" s="104"/>
      <c r="B35" s="104"/>
      <c r="C35" s="104"/>
      <c r="D35" s="104"/>
      <c r="E35" s="104"/>
      <c r="F35" s="104"/>
      <c r="G35" s="104"/>
      <c r="H35" s="104"/>
      <c r="I35" s="104"/>
      <c r="J35" s="104"/>
    </row>
    <row r="36" spans="1:10" ht="12.75" customHeight="1">
      <c r="A36" s="104"/>
      <c r="B36" s="104"/>
      <c r="C36" s="104"/>
      <c r="D36" s="104"/>
      <c r="E36" s="104"/>
      <c r="F36" s="104"/>
      <c r="G36" s="104"/>
      <c r="H36" s="104"/>
      <c r="I36" s="104"/>
      <c r="J36" s="104"/>
    </row>
    <row r="37" spans="1:10" ht="12.75" customHeight="1">
      <c r="A37" s="104"/>
      <c r="B37" s="104"/>
      <c r="C37" s="104"/>
      <c r="D37" s="104"/>
      <c r="E37" s="104"/>
      <c r="F37" s="104"/>
      <c r="G37" s="104"/>
      <c r="H37" s="104"/>
      <c r="I37" s="104"/>
      <c r="J37" s="104"/>
    </row>
    <row r="39" spans="1:9" ht="12.75" customHeight="1">
      <c r="A39" s="82" t="s">
        <v>238</v>
      </c>
      <c r="D39" s="119" t="s">
        <v>224</v>
      </c>
      <c r="E39" s="117"/>
      <c r="F39" s="117"/>
      <c r="H39" s="119" t="s">
        <v>226</v>
      </c>
      <c r="I39" s="117"/>
    </row>
    <row r="40" spans="4:9" ht="12.75" customHeight="1">
      <c r="D40" s="116" t="s">
        <v>73</v>
      </c>
      <c r="E40" s="116"/>
      <c r="F40" s="116"/>
      <c r="H40" s="121" t="s">
        <v>225</v>
      </c>
      <c r="I40" s="116"/>
    </row>
  </sheetData>
  <sheetProtection password="CF7A" sheet="1"/>
  <mergeCells count="8">
    <mergeCell ref="A1:J1"/>
    <mergeCell ref="A2:J2"/>
    <mergeCell ref="A3:J3"/>
    <mergeCell ref="A4:J4"/>
    <mergeCell ref="D39:F39"/>
    <mergeCell ref="D40:F40"/>
    <mergeCell ref="H39:I39"/>
    <mergeCell ref="H40:I40"/>
  </mergeCells>
  <printOptions horizontalCentered="1"/>
  <pageMargins left="0.15" right="0.16" top="0.45" bottom="0.5511811023622047" header="0.31496062992125984" footer="0.3937007874015748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Meal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001</dc:creator>
  <cp:keywords/>
  <dc:description/>
  <cp:lastModifiedBy>Aleksandar Dolev</cp:lastModifiedBy>
  <cp:lastPrinted>2013-07-30T13:04:43Z</cp:lastPrinted>
  <dcterms:created xsi:type="dcterms:W3CDTF">2004-01-23T07:54:44Z</dcterms:created>
  <dcterms:modified xsi:type="dcterms:W3CDTF">2013-07-30T13:06:16Z</dcterms:modified>
  <cp:category/>
  <cp:version/>
  <cp:contentType/>
  <cp:contentStatus/>
</cp:coreProperties>
</file>