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tabRatio="826" activeTab="0"/>
  </bookViews>
  <sheets>
    <sheet name="Баланс 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3">'Собствен капитал '!$A$1:$L$41</definedName>
  </definedNames>
  <calcPr fullCalcOnLoad="1"/>
</workbook>
</file>

<file path=xl/sharedStrings.xml><?xml version="1.0" encoding="utf-8"?>
<sst xmlns="http://schemas.openxmlformats.org/spreadsheetml/2006/main" count="159" uniqueCount="124">
  <si>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</si>
  <si>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</si>
  <si>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</si>
  <si>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</si>
  <si>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</si>
  <si>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</si>
  <si>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</si>
  <si>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</si>
  <si>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</si>
  <si>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</si>
  <si>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</si>
  <si>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</si>
  <si>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</si>
  <si>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</si>
  <si>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</si>
  <si>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</si>
  <si>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-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</si>
  <si>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</si>
  <si>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</si>
  <si>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</si>
  <si>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</si>
  <si>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</si>
  <si>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</si>
  <si>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</si>
  <si>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</si>
  <si>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</si>
  <si>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</si>
  <si>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</si>
  <si>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</si>
  <si>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</si>
  <si>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</si>
  <si>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</si>
  <si>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</si>
  <si>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</si>
  <si>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</si>
  <si>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</si>
  <si>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</si>
  <si>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</si>
  <si>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</si>
  <si>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</si>
  <si>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</si>
  <si>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</si>
  <si>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</si>
  <si>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</si>
  <si>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</si>
  <si>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</si>
  <si>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</si>
  <si>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</si>
  <si>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</si>
  <si>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</si>
  <si>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Общ всеобхватен доход принадлещащ на:</t>
  </si>
  <si>
    <t>Акционерите на Армейски холдинг АД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</si>
  <si>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</si>
  <si>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</si>
  <si>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</si>
  <si>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</si>
  <si>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</si>
  <si>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</si>
  <si>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</si>
  <si>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</si>
  <si>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</si>
  <si>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</si>
  <si>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</si>
  <si>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</si>
  <si>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</si>
  <si>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</si>
  <si>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</si>
  <si>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</si>
  <si>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</si>
  <si>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</si>
  <si>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</si>
  <si>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</si>
  <si>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</si>
  <si>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</si>
  <si>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</si>
  <si>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</si>
  <si>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</si>
  <si>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</si>
  <si>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</si>
  <si>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</si>
  <si>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</si>
  <si>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</si>
  <si>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</si>
  <si>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</si>
  <si>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</si>
  <si>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</si>
  <si>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</si>
  <si>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</si>
  <si>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</si>
  <si>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</si>
  <si>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</si>
  <si>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</si>
  <si>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</si>
  <si>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</si>
  <si>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</si>
  <si>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</si>
  <si>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</si>
  <si>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</si>
  <si>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</si>
  <si>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</si>
  <si>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</si>
  <si>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</si>
  <si>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</si>
  <si>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</si>
  <si>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Приложенията на страници от 1 до 29 са неразделна част от настоящия  финансов отчет.</t>
  </si>
  <si>
    <t>Приложенията на страници от 1до 29 са неразделна част от настоящия  финансов отчет.</t>
  </si>
  <si>
    <t xml:space="preserve">                Изготвил: 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</si>
  <si>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</si>
  <si>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</si>
  <si>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</si>
  <si>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</si>
  <si>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</si>
  <si>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</si>
  <si>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</si>
  <si>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</si>
  <si>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</si>
  <si>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31.12.2021 г.</t>
  </si>
  <si>
    <t>Салдо към 1 януари 2021 год</t>
  </si>
  <si>
    <t>Салдо към 30 юни 2021 г.</t>
  </si>
  <si>
    <t>Към 30.09.2021 година</t>
  </si>
  <si>
    <t>30.09.2021 г.</t>
  </si>
  <si>
    <t>Дата: 25.11.2021 г.</t>
  </si>
  <si>
    <t>30.09.2020 г.</t>
  </si>
  <si>
    <t>Димитър  Цветанов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</si>
</sst>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d/mm/yyyy&quot; г&quot;/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\$#,##0_);&quot;($&quot;#,##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172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172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4" fontId="18" fillId="0" borderId="0" xfId="0" applyNumberFormat="1" applyFont="1" applyFill="1" applyAlignment="1">
      <alignment vertical="top" wrapText="1"/>
    </xf>
    <xf numFmtId="172" fontId="27" fillId="0" borderId="0" xfId="0" applyNumberFormat="1" applyFont="1" applyFill="1" applyAlignment="1">
      <alignment horizontal="right" vertical="top" wrapText="1"/>
    </xf>
    <xf numFmtId="172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72" fontId="28" fillId="0" borderId="0" xfId="0" applyNumberFormat="1" applyFont="1" applyFill="1" applyBorder="1" applyAlignment="1">
      <alignment horizontal="right" vertical="top" wrapText="1"/>
    </xf>
    <xf numFmtId="172" fontId="28" fillId="24" borderId="0" xfId="0" applyNumberFormat="1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vertical="top" wrapText="1"/>
    </xf>
    <xf numFmtId="172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172" fontId="27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right" vertical="center" wrapText="1"/>
    </xf>
    <xf numFmtId="174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4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 horizontal="right" vertical="center" wrapText="1"/>
    </xf>
    <xf numFmtId="172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172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172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172" fontId="18" fillId="0" borderId="0" xfId="0" applyNumberFormat="1" applyFont="1" applyFill="1" applyBorder="1" applyAlignment="1">
      <alignment vertical="top" wrapText="1"/>
    </xf>
    <xf numFmtId="172" fontId="30" fillId="0" borderId="10" xfId="0" applyNumberFormat="1" applyFont="1" applyFill="1" applyBorder="1" applyAlignment="1">
      <alignment vertical="center" wrapText="1"/>
    </xf>
    <xf numFmtId="172" fontId="30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5" fontId="23" fillId="24" borderId="0" xfId="0" applyNumberFormat="1" applyFont="1" applyFill="1" applyAlignment="1">
      <alignment wrapText="1"/>
    </xf>
    <xf numFmtId="176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7" fontId="18" fillId="24" borderId="0" xfId="0" applyNumberFormat="1" applyFont="1" applyFill="1" applyAlignment="1">
      <alignment vertical="center" wrapText="1"/>
    </xf>
    <xf numFmtId="177" fontId="27" fillId="24" borderId="0" xfId="0" applyNumberFormat="1" applyFont="1" applyFill="1" applyAlignment="1">
      <alignment horizontal="right" vertical="center" wrapText="1"/>
    </xf>
    <xf numFmtId="177" fontId="27" fillId="24" borderId="0" xfId="0" applyNumberFormat="1" applyFont="1" applyFill="1" applyAlignment="1">
      <alignment vertical="center" wrapText="1"/>
    </xf>
    <xf numFmtId="177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7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6" fontId="27" fillId="24" borderId="11" xfId="0" applyNumberFormat="1" applyFont="1" applyFill="1" applyBorder="1" applyAlignment="1">
      <alignment horizontal="right" vertical="top" wrapText="1"/>
    </xf>
    <xf numFmtId="174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4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74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6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4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174" fontId="18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179" fontId="33" fillId="0" borderId="0" xfId="0" applyNumberFormat="1" applyFont="1" applyFill="1" applyAlignment="1">
      <alignment horizontal="right" wrapText="1"/>
    </xf>
    <xf numFmtId="179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6" fontId="18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4" fontId="27" fillId="24" borderId="0" xfId="0" applyNumberFormat="1" applyFont="1" applyFill="1" applyAlignment="1">
      <alignment vertical="top" wrapText="1"/>
    </xf>
    <xf numFmtId="176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top" wrapText="1"/>
    </xf>
    <xf numFmtId="172" fontId="27" fillId="0" borderId="0" xfId="0" applyNumberFormat="1" applyFont="1" applyFill="1" applyBorder="1" applyAlignment="1">
      <alignment vertical="center" wrapText="1"/>
    </xf>
    <xf numFmtId="174" fontId="27" fillId="24" borderId="0" xfId="0" applyNumberFormat="1" applyFont="1" applyFill="1" applyAlignment="1">
      <alignment vertical="center" wrapText="1"/>
    </xf>
    <xf numFmtId="172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4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4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5" fontId="18" fillId="24" borderId="0" xfId="0" applyNumberFormat="1" applyFont="1" applyFill="1" applyAlignment="1">
      <alignment vertical="top" wrapText="1"/>
    </xf>
    <xf numFmtId="172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4" fontId="28" fillId="24" borderId="15" xfId="0" applyNumberFormat="1" applyFont="1" applyFill="1" applyBorder="1" applyAlignment="1">
      <alignment horizontal="right" vertical="center" wrapText="1"/>
    </xf>
    <xf numFmtId="172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172" fontId="27" fillId="24" borderId="16" xfId="0" applyNumberFormat="1" applyFont="1" applyFill="1" applyBorder="1" applyAlignment="1">
      <alignment horizontal="right" vertical="center" wrapText="1"/>
    </xf>
    <xf numFmtId="172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172" fontId="27" fillId="24" borderId="0" xfId="0" applyNumberFormat="1" applyFont="1" applyFill="1" applyBorder="1" applyAlignment="1">
      <alignment horizontal="right" vertical="center" wrapText="1"/>
    </xf>
    <xf numFmtId="174" fontId="27" fillId="24" borderId="0" xfId="0" applyNumberFormat="1" applyFont="1" applyFill="1" applyBorder="1" applyAlignment="1">
      <alignment horizontal="right" vertical="center" wrapText="1"/>
    </xf>
    <xf numFmtId="174" fontId="27" fillId="24" borderId="1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vertical="top" wrapText="1"/>
    </xf>
    <xf numFmtId="174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6" fontId="19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6" fontId="23" fillId="21" borderId="0" xfId="0" applyNumberFormat="1" applyFont="1" applyFill="1" applyBorder="1" applyAlignment="1">
      <alignment vertical="top" wrapText="1"/>
    </xf>
    <xf numFmtId="176" fontId="34" fillId="21" borderId="0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Alignment="1">
      <alignment vertical="top" wrapText="1"/>
    </xf>
    <xf numFmtId="176" fontId="34" fillId="21" borderId="0" xfId="0" applyNumberFormat="1" applyFont="1" applyFill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80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6" fontId="34" fillId="21" borderId="10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horizontal="center" vertical="top" wrapText="1"/>
    </xf>
    <xf numFmtId="176" fontId="24" fillId="24" borderId="0" xfId="0" applyNumberFormat="1" applyFont="1" applyFill="1" applyBorder="1" applyAlignment="1">
      <alignment vertical="top" wrapText="1"/>
    </xf>
    <xf numFmtId="176" fontId="24" fillId="24" borderId="0" xfId="0" applyNumberFormat="1" applyFont="1" applyFill="1" applyBorder="1" applyAlignment="1">
      <alignment vertical="center" wrapText="1"/>
    </xf>
    <xf numFmtId="176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6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33" fillId="0" borderId="0" xfId="0" applyFont="1" applyBorder="1" applyAlignment="1">
      <alignment horizontal="left" vertical="top" wrapText="1"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178" fontId="27" fillId="0" borderId="0" xfId="0" applyNumberFormat="1" applyFont="1" applyFill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7" fontId="23" fillId="24" borderId="14" xfId="0" applyNumberFormat="1" applyFont="1" applyFill="1" applyBorder="1" applyAlignment="1">
      <alignment vertical="top" wrapText="1"/>
    </xf>
    <xf numFmtId="174" fontId="28" fillId="0" borderId="18" xfId="0" applyNumberFormat="1" applyFont="1" applyFill="1" applyBorder="1" applyAlignment="1">
      <alignment vertical="center" wrapText="1"/>
    </xf>
    <xf numFmtId="172" fontId="28" fillId="21" borderId="19" xfId="0" applyNumberFormat="1" applyFont="1" applyFill="1" applyBorder="1" applyAlignment="1">
      <alignment horizontal="right" vertical="center" wrapText="1"/>
    </xf>
    <xf numFmtId="176" fontId="31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horizontal="right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Border="1" applyAlignment="1">
      <alignment horizontal="right" vertical="center" wrapText="1"/>
    </xf>
    <xf numFmtId="176" fontId="31" fillId="0" borderId="0" xfId="0" applyNumberFormat="1" applyFont="1" applyFill="1" applyAlignment="1">
      <alignment horizontal="right" vertical="center" wrapText="1"/>
    </xf>
    <xf numFmtId="172" fontId="29" fillId="0" borderId="0" xfId="0" applyNumberFormat="1" applyFont="1" applyFill="1" applyAlignment="1">
      <alignment horizontal="right" vertical="center" wrapText="1"/>
    </xf>
    <xf numFmtId="174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4" fontId="25" fillId="0" borderId="0" xfId="0" applyNumberFormat="1" applyFont="1" applyFill="1" applyBorder="1" applyAlignment="1">
      <alignment horizontal="right" vertical="center" wrapText="1"/>
    </xf>
    <xf numFmtId="176" fontId="24" fillId="25" borderId="12" xfId="0" applyNumberFormat="1" applyFont="1" applyFill="1" applyBorder="1" applyAlignment="1">
      <alignment horizontal="right" vertical="center" wrapText="1"/>
    </xf>
    <xf numFmtId="172" fontId="28" fillId="21" borderId="18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172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176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76" fontId="23" fillId="21" borderId="10" xfId="0" applyNumberFormat="1" applyFont="1" applyFill="1" applyBorder="1" applyAlignment="1">
      <alignment horizontal="center" vertical="top" wrapText="1"/>
    </xf>
    <xf numFmtId="176" fontId="34" fillId="21" borderId="11" xfId="0" applyNumberFormat="1" applyFont="1" applyFill="1" applyBorder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20" xfId="0" applyNumberFormat="1" applyFont="1" applyFill="1" applyBorder="1" applyAlignment="1">
      <alignment vertical="top" wrapText="1"/>
    </xf>
    <xf numFmtId="176" fontId="23" fillId="21" borderId="10" xfId="0" applyNumberFormat="1" applyFont="1" applyFill="1" applyBorder="1" applyAlignment="1">
      <alignment vertical="top" wrapText="1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34" fillId="21" borderId="21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Border="1" applyAlignment="1">
      <alignment vertical="top" wrapText="1"/>
    </xf>
    <xf numFmtId="0" fontId="25" fillId="24" borderId="16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172" fontId="28" fillId="0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center" wrapText="1"/>
    </xf>
    <xf numFmtId="49" fontId="23" fillId="21" borderId="18" xfId="0" applyNumberFormat="1" applyFont="1" applyFill="1" applyBorder="1" applyAlignment="1">
      <alignment vertical="center" wrapText="1"/>
    </xf>
    <xf numFmtId="172" fontId="28" fillId="21" borderId="18" xfId="0" applyNumberFormat="1" applyFont="1" applyFill="1" applyBorder="1" applyAlignment="1">
      <alignment vertical="center" wrapText="1"/>
    </xf>
    <xf numFmtId="172" fontId="28" fillId="24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top" wrapText="1"/>
    </xf>
    <xf numFmtId="49" fontId="23" fillId="21" borderId="18" xfId="0" applyNumberFormat="1" applyFont="1" applyFill="1" applyBorder="1" applyAlignment="1">
      <alignment vertical="top" wrapText="1"/>
    </xf>
    <xf numFmtId="172" fontId="28" fillId="21" borderId="18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48</xdr:row>
      <xdr:rowOff>38100</xdr:rowOff>
    </xdr:from>
    <xdr:to>
      <xdr:col>3</xdr:col>
      <xdr:colOff>952500</xdr:colOff>
      <xdr:row>56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3181350" y="8010525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85725</xdr:rowOff>
    </xdr:from>
    <xdr:to>
      <xdr:col>0</xdr:col>
      <xdr:colOff>2009775</xdr:colOff>
      <xdr:row>55</xdr:row>
      <xdr:rowOff>85725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058150"/>
          <a:ext cx="193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35</xdr:row>
      <xdr:rowOff>95250</xdr:rowOff>
    </xdr:from>
    <xdr:to>
      <xdr:col>3</xdr:col>
      <xdr:colOff>1047750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71800" y="7496175"/>
          <a:ext cx="2038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35</xdr:row>
      <xdr:rowOff>152400</xdr:rowOff>
    </xdr:from>
    <xdr:to>
      <xdr:col>0</xdr:col>
      <xdr:colOff>2000250</xdr:colOff>
      <xdr:row>43</xdr:row>
      <xdr:rowOff>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553325"/>
          <a:ext cx="193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133350</xdr:rowOff>
    </xdr:from>
    <xdr:to>
      <xdr:col>3</xdr:col>
      <xdr:colOff>895350</xdr:colOff>
      <xdr:row>47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52750" y="7162800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133350</xdr:rowOff>
    </xdr:from>
    <xdr:to>
      <xdr:col>0</xdr:col>
      <xdr:colOff>2095500</xdr:colOff>
      <xdr:row>45</xdr:row>
      <xdr:rowOff>66675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16280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20</xdr:row>
      <xdr:rowOff>28575</xdr:rowOff>
    </xdr:from>
    <xdr:to>
      <xdr:col>11</xdr:col>
      <xdr:colOff>352425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4743450" y="4010025"/>
          <a:ext cx="2105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19</xdr:row>
      <xdr:rowOff>190500</xdr:rowOff>
    </xdr:from>
    <xdr:to>
      <xdr:col>3</xdr:col>
      <xdr:colOff>152400</xdr:colOff>
      <xdr:row>25</xdr:row>
      <xdr:rowOff>47625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971925"/>
          <a:ext cx="1619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130" zoomScaleNormal="130" zoomScalePageLayoutView="0" workbookViewId="0" topLeftCell="A19">
      <selection activeCell="A58" sqref="A58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16384" width="9.140625" style="1" customWidth="1"/>
  </cols>
  <sheetData>
    <row r="1" spans="1:4" ht="18" customHeight="1">
      <c r="A1" s="202" t="s">
        <v>0</v>
      </c>
      <c r="B1" s="202"/>
      <c r="C1" s="202"/>
      <c r="D1" s="202"/>
    </row>
    <row r="2" spans="1:4" ht="18" customHeight="1">
      <c r="A2" s="203" t="s">
        <v>1</v>
      </c>
      <c r="B2" s="203"/>
      <c r="C2" s="203"/>
      <c r="D2" s="203"/>
    </row>
    <row r="3" spans="1:4" ht="18" customHeight="1">
      <c r="A3" s="6" t="s">
        <v>119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 t="s">
        <v>120</v>
      </c>
      <c r="D5" s="13" t="s">
        <v>116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4" ht="12.75" customHeight="1">
      <c r="A10" s="20" t="s">
        <v>7</v>
      </c>
      <c r="B10" s="21">
        <v>5</v>
      </c>
      <c r="C10" s="23">
        <v>0</v>
      </c>
      <c r="D10" s="23">
        <v>1</v>
      </c>
    </row>
    <row r="11" spans="1:4" ht="12.75" customHeight="1">
      <c r="A11" s="20" t="s">
        <v>8</v>
      </c>
      <c r="B11" s="21">
        <v>6</v>
      </c>
      <c r="C11" s="24">
        <v>1113</v>
      </c>
      <c r="D11" s="24">
        <v>1122</v>
      </c>
    </row>
    <row r="12" spans="1:4" ht="12.75" customHeight="1">
      <c r="A12" s="20" t="s">
        <v>9</v>
      </c>
      <c r="B12" s="21">
        <v>7</v>
      </c>
      <c r="C12" s="24">
        <v>107</v>
      </c>
      <c r="D12" s="24">
        <v>107</v>
      </c>
    </row>
    <row r="13" spans="1:4" ht="12.75" customHeight="1">
      <c r="A13" s="20" t="s">
        <v>101</v>
      </c>
      <c r="B13" s="21">
        <v>8</v>
      </c>
      <c r="C13" s="24">
        <v>141</v>
      </c>
      <c r="D13" s="24">
        <v>141</v>
      </c>
    </row>
    <row r="14" spans="1:4" ht="12.75" customHeight="1">
      <c r="A14" s="20" t="s">
        <v>102</v>
      </c>
      <c r="B14" s="21">
        <v>9</v>
      </c>
      <c r="C14" s="24">
        <v>61</v>
      </c>
      <c r="D14" s="24">
        <v>61</v>
      </c>
    </row>
    <row r="15" spans="1:4" ht="12.75" customHeight="1">
      <c r="A15" s="20" t="s">
        <v>30</v>
      </c>
      <c r="B15" s="21">
        <v>17</v>
      </c>
      <c r="C15" s="24">
        <v>2</v>
      </c>
      <c r="D15" s="24">
        <v>2</v>
      </c>
    </row>
    <row r="16" spans="1:4" ht="12.75" customHeight="1">
      <c r="A16" s="25" t="s">
        <v>10</v>
      </c>
      <c r="B16" s="26"/>
      <c r="C16" s="27">
        <f>SUM(C9:C15)</f>
        <v>1424</v>
      </c>
      <c r="D16" s="27">
        <f>SUM(D9:D15)</f>
        <v>1434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76">
        <v>10</v>
      </c>
      <c r="C19" s="23">
        <v>48</v>
      </c>
      <c r="D19" s="23">
        <v>56</v>
      </c>
    </row>
    <row r="20" spans="1:4" ht="12.75" customHeight="1">
      <c r="A20" s="20" t="s">
        <v>13</v>
      </c>
      <c r="B20" s="176">
        <v>11</v>
      </c>
      <c r="C20" s="23">
        <v>47</v>
      </c>
      <c r="D20" s="23">
        <v>39</v>
      </c>
    </row>
    <row r="21" spans="1:4" ht="12.75" customHeight="1">
      <c r="A21" s="20" t="s">
        <v>101</v>
      </c>
      <c r="B21" s="176">
        <v>12</v>
      </c>
      <c r="C21" s="23">
        <v>28</v>
      </c>
      <c r="D21" s="23">
        <v>28</v>
      </c>
    </row>
    <row r="22" spans="1:4" ht="12.75" customHeight="1">
      <c r="A22" s="20" t="s">
        <v>14</v>
      </c>
      <c r="B22" s="176">
        <v>13</v>
      </c>
      <c r="C22" s="23">
        <v>22</v>
      </c>
      <c r="D22" s="23">
        <v>22</v>
      </c>
    </row>
    <row r="23" spans="1:4" ht="12.75" customHeight="1">
      <c r="A23" s="34" t="s">
        <v>15</v>
      </c>
      <c r="B23" s="177">
        <v>14</v>
      </c>
      <c r="C23" s="35">
        <v>4</v>
      </c>
      <c r="D23" s="35">
        <v>4</v>
      </c>
    </row>
    <row r="24" spans="1:4" ht="12.75" customHeight="1">
      <c r="A24" s="227" t="s">
        <v>17</v>
      </c>
      <c r="B24" s="228"/>
      <c r="C24" s="229">
        <f>SUM(C19:C23)</f>
        <v>149</v>
      </c>
      <c r="D24" s="229">
        <f>SUM(D19:D23)</f>
        <v>149</v>
      </c>
    </row>
    <row r="25" spans="1:7" ht="12.75" customHeight="1">
      <c r="A25" s="230" t="s">
        <v>18</v>
      </c>
      <c r="B25" s="231"/>
      <c r="C25" s="232">
        <f>C24+C16</f>
        <v>1573</v>
      </c>
      <c r="D25" s="232">
        <f>D24+D16</f>
        <v>1583</v>
      </c>
      <c r="F25" s="4"/>
      <c r="G25" s="4"/>
    </row>
    <row r="26" spans="1:4" ht="12.75" customHeight="1">
      <c r="A26" s="36" t="s">
        <v>19</v>
      </c>
      <c r="B26" s="184"/>
      <c r="C26" s="32"/>
      <c r="D26" s="33"/>
    </row>
    <row r="27" spans="1:4" ht="12.75" customHeight="1">
      <c r="A27" s="37" t="s">
        <v>20</v>
      </c>
      <c r="B27" s="178">
        <v>15.1</v>
      </c>
      <c r="C27" s="38">
        <v>516</v>
      </c>
      <c r="D27" s="38">
        <v>516</v>
      </c>
    </row>
    <row r="28" spans="1:4" ht="12.75" customHeight="1">
      <c r="A28" s="37" t="s">
        <v>21</v>
      </c>
      <c r="B28" s="179"/>
      <c r="C28" s="38">
        <v>541</v>
      </c>
      <c r="D28" s="38">
        <v>541</v>
      </c>
    </row>
    <row r="29" spans="1:4" ht="12.75" customHeight="1">
      <c r="A29" s="37" t="s">
        <v>22</v>
      </c>
      <c r="B29" s="180"/>
      <c r="C29" s="39">
        <f>+D29+D30</f>
        <v>-417</v>
      </c>
      <c r="D29" s="39">
        <v>-377</v>
      </c>
    </row>
    <row r="30" spans="1:4" ht="12.75" customHeight="1">
      <c r="A30" s="40" t="s">
        <v>23</v>
      </c>
      <c r="B30" s="180"/>
      <c r="C30" s="41">
        <v>-75</v>
      </c>
      <c r="D30" s="41">
        <v>-40</v>
      </c>
    </row>
    <row r="31" spans="1:4" ht="12.75" customHeight="1">
      <c r="A31" s="42" t="s">
        <v>24</v>
      </c>
      <c r="B31" s="181"/>
      <c r="C31" s="43">
        <f>SUM(C27:C30)</f>
        <v>565</v>
      </c>
      <c r="D31" s="44">
        <f>SUM(D27:D30)</f>
        <v>640</v>
      </c>
    </row>
    <row r="32" spans="1:4" ht="12.75" customHeight="1">
      <c r="A32" s="45" t="s">
        <v>25</v>
      </c>
      <c r="B32" s="182"/>
      <c r="C32" s="46">
        <v>155</v>
      </c>
      <c r="D32" s="46">
        <v>155</v>
      </c>
    </row>
    <row r="33" spans="1:4" ht="12.75" customHeight="1">
      <c r="A33" s="47" t="s">
        <v>26</v>
      </c>
      <c r="B33" s="183">
        <v>15</v>
      </c>
      <c r="C33" s="48">
        <f>SUM(C31:C32)</f>
        <v>720</v>
      </c>
      <c r="D33" s="48">
        <f>SUM(D31:D32)</f>
        <v>795</v>
      </c>
    </row>
    <row r="34" spans="1:4" ht="12.75" customHeight="1">
      <c r="A34" s="28" t="s">
        <v>27</v>
      </c>
      <c r="B34" s="184"/>
      <c r="C34" s="32"/>
      <c r="D34" s="33"/>
    </row>
    <row r="35" spans="1:4" ht="12.75" customHeight="1">
      <c r="A35" s="49" t="s">
        <v>28</v>
      </c>
      <c r="B35" s="184"/>
      <c r="C35" s="32"/>
      <c r="D35" s="33"/>
    </row>
    <row r="36" spans="1:4" ht="12.75" customHeight="1">
      <c r="A36" s="37" t="s">
        <v>103</v>
      </c>
      <c r="B36" s="185">
        <v>16</v>
      </c>
      <c r="C36" s="50">
        <v>452</v>
      </c>
      <c r="D36" s="50">
        <v>540</v>
      </c>
    </row>
    <row r="37" spans="1:4" ht="12.75" customHeight="1">
      <c r="A37" s="40" t="s">
        <v>30</v>
      </c>
      <c r="B37" s="185">
        <v>17</v>
      </c>
      <c r="C37" s="50">
        <v>4</v>
      </c>
      <c r="D37" s="50">
        <v>4</v>
      </c>
    </row>
    <row r="38" spans="1:4" ht="12.75" customHeight="1">
      <c r="A38" s="42" t="s">
        <v>31</v>
      </c>
      <c r="B38" s="186"/>
      <c r="C38" s="51">
        <f>SUM(C36:C37)</f>
        <v>456</v>
      </c>
      <c r="D38" s="52">
        <f>SUM(D36:D37)</f>
        <v>544</v>
      </c>
    </row>
    <row r="39" spans="1:4" ht="12.75" customHeight="1">
      <c r="A39" s="15" t="s">
        <v>32</v>
      </c>
      <c r="B39" s="16"/>
      <c r="C39" s="19"/>
      <c r="D39" s="17"/>
    </row>
    <row r="40" spans="1:4" ht="12.75" customHeight="1">
      <c r="A40" s="37" t="s">
        <v>29</v>
      </c>
      <c r="B40" s="176">
        <v>18</v>
      </c>
      <c r="C40" s="23">
        <v>48</v>
      </c>
      <c r="D40" s="23">
        <v>20</v>
      </c>
    </row>
    <row r="41" spans="1:4" ht="12.75" customHeight="1">
      <c r="A41" s="20" t="s">
        <v>33</v>
      </c>
      <c r="B41" s="187">
        <v>19</v>
      </c>
      <c r="C41" s="23">
        <f>151+84</f>
        <v>235</v>
      </c>
      <c r="D41" s="23">
        <v>152</v>
      </c>
    </row>
    <row r="42" spans="1:4" ht="12.75" customHeight="1">
      <c r="A42" s="34" t="s">
        <v>34</v>
      </c>
      <c r="B42" s="177">
        <v>20</v>
      </c>
      <c r="C42" s="35">
        <v>114</v>
      </c>
      <c r="D42" s="35">
        <v>72</v>
      </c>
    </row>
    <row r="43" spans="1:4" ht="12.75" customHeight="1">
      <c r="A43" s="227" t="s">
        <v>35</v>
      </c>
      <c r="B43" s="228"/>
      <c r="C43" s="229">
        <f>SUM(C40:C42)</f>
        <v>397</v>
      </c>
      <c r="D43" s="233">
        <f>SUM(D40:D42)</f>
        <v>244</v>
      </c>
    </row>
    <row r="44" spans="1:4" ht="12.75" customHeight="1">
      <c r="A44" s="234" t="s">
        <v>36</v>
      </c>
      <c r="B44" s="235"/>
      <c r="C44" s="236">
        <f>C33+C38+C43</f>
        <v>1573</v>
      </c>
      <c r="D44" s="236">
        <f>D33+D38+D43</f>
        <v>1583</v>
      </c>
    </row>
    <row r="45" spans="1:4" ht="12.75" customHeight="1">
      <c r="A45" s="168" t="s">
        <v>104</v>
      </c>
      <c r="B45" s="168"/>
      <c r="C45" s="168"/>
      <c r="D45" s="168"/>
    </row>
    <row r="46" spans="1:4" ht="12.75" customHeight="1">
      <c r="A46" s="54"/>
      <c r="B46" s="54"/>
      <c r="C46" s="54"/>
      <c r="D46" s="54"/>
    </row>
    <row r="47" spans="1:4" ht="12.75" customHeight="1">
      <c r="A47" s="204" t="s">
        <v>107</v>
      </c>
      <c r="B47" s="204"/>
      <c r="C47" s="204"/>
      <c r="D47" s="4" t="s">
        <v>109</v>
      </c>
    </row>
    <row r="48" spans="1:4" ht="12.75" customHeight="1">
      <c r="A48" s="1" t="s">
        <v>115</v>
      </c>
      <c r="B48" s="1"/>
      <c r="D48" s="198" t="s">
        <v>112</v>
      </c>
    </row>
    <row r="49" spans="2:4" ht="12.75" customHeight="1">
      <c r="B49" s="160"/>
      <c r="C49" s="160"/>
      <c r="D49" s="160"/>
    </row>
    <row r="50" spans="1:4" ht="12.75" customHeight="1">
      <c r="A50" s="161"/>
      <c r="B50" s="1"/>
      <c r="C50" s="95"/>
      <c r="D50" s="95"/>
    </row>
    <row r="51" spans="2:4" ht="12.75" customHeight="1">
      <c r="B51" s="1"/>
      <c r="C51" s="95"/>
      <c r="D51" s="95"/>
    </row>
    <row r="52" spans="1:4" ht="12.75" customHeight="1">
      <c r="A52" s="166"/>
      <c r="B52" s="1"/>
      <c r="C52" s="95"/>
      <c r="D52" s="95"/>
    </row>
    <row r="53" spans="1:4" ht="12.75" customHeight="1">
      <c r="A53" s="166"/>
      <c r="B53" s="1"/>
      <c r="C53" s="95"/>
      <c r="D53" s="95"/>
    </row>
    <row r="54" spans="1:4" ht="12.75" customHeight="1">
      <c r="A54" s="166"/>
      <c r="B54" s="1"/>
      <c r="C54" s="95"/>
      <c r="D54" s="95"/>
    </row>
    <row r="55" spans="2:4" ht="12.75" customHeight="1">
      <c r="B55" s="1"/>
      <c r="C55" s="95"/>
      <c r="D55" s="95"/>
    </row>
    <row r="56" spans="1:4" ht="12.75" customHeight="1">
      <c r="A56" s="55"/>
      <c r="B56" s="1"/>
      <c r="C56" s="95"/>
      <c r="D56" s="95"/>
    </row>
    <row r="57" spans="1:4" ht="12.75" customHeight="1">
      <c r="A57" s="55" t="s">
        <v>121</v>
      </c>
      <c r="B57" s="1"/>
      <c r="C57" s="95"/>
      <c r="D57" s="95"/>
    </row>
  </sheetData>
  <sheetProtection/>
  <mergeCells count="3">
    <mergeCell ref="A1:D1"/>
    <mergeCell ref="A2:D2"/>
    <mergeCell ref="A47:C47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2"/>
  <headerFooter alignWithMargins="0"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115" zoomScaleNormal="115" zoomScalePageLayoutView="0" workbookViewId="0" topLeftCell="A20">
      <selection activeCell="A58" sqref="A58"/>
    </sheetView>
  </sheetViews>
  <sheetFormatPr defaultColWidth="9.140625" defaultRowHeight="12.75"/>
  <cols>
    <col min="1" max="1" width="32.710937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57" customFormat="1" ht="18" customHeight="1">
      <c r="A1" s="202" t="s">
        <v>0</v>
      </c>
      <c r="B1" s="202"/>
      <c r="C1" s="202"/>
      <c r="D1" s="202"/>
    </row>
    <row r="2" spans="1:4" s="57" customFormat="1" ht="18" customHeight="1">
      <c r="A2" s="207" t="s">
        <v>37</v>
      </c>
      <c r="B2" s="207"/>
      <c r="C2" s="207"/>
      <c r="D2" s="207"/>
    </row>
    <row r="3" spans="1:4" s="57" customFormat="1" ht="18" customHeight="1">
      <c r="A3" s="58" t="s">
        <v>119</v>
      </c>
      <c r="B3" s="59"/>
      <c r="C3" s="59"/>
      <c r="D3" s="59"/>
    </row>
    <row r="4" spans="1:4" ht="20.25">
      <c r="A4" s="208"/>
      <c r="B4" s="208"/>
      <c r="C4" s="208"/>
      <c r="D4" s="208"/>
    </row>
    <row r="5" spans="1:4" ht="15.75" customHeight="1">
      <c r="A5" s="60"/>
      <c r="B5" s="61" t="s">
        <v>2</v>
      </c>
      <c r="C5" s="13" t="s">
        <v>120</v>
      </c>
      <c r="D5" s="13" t="s">
        <v>122</v>
      </c>
    </row>
    <row r="6" spans="1:4" ht="15.75" customHeight="1">
      <c r="A6" s="62"/>
      <c r="B6" s="63"/>
      <c r="C6" s="64" t="s">
        <v>3</v>
      </c>
      <c r="D6" s="64" t="s">
        <v>3</v>
      </c>
    </row>
    <row r="7" spans="1:4" ht="15.75" customHeight="1">
      <c r="A7" s="65"/>
      <c r="B7" s="66"/>
      <c r="C7" s="67"/>
      <c r="D7" s="68"/>
    </row>
    <row r="8" spans="1:4" s="57" customFormat="1" ht="15.75" customHeight="1">
      <c r="A8" s="69" t="s">
        <v>38</v>
      </c>
      <c r="B8" s="172">
        <v>21.1</v>
      </c>
      <c r="C8" s="57">
        <v>120</v>
      </c>
      <c r="D8" s="70">
        <v>185</v>
      </c>
    </row>
    <row r="9" spans="1:4" s="57" customFormat="1" ht="24.75" customHeight="1">
      <c r="A9" s="69" t="s">
        <v>39</v>
      </c>
      <c r="B9" s="172">
        <v>22</v>
      </c>
      <c r="D9" s="70"/>
    </row>
    <row r="10" spans="1:4" ht="15.75" customHeight="1">
      <c r="A10" s="69" t="s">
        <v>40</v>
      </c>
      <c r="B10" s="173">
        <v>23.1</v>
      </c>
      <c r="C10" s="71">
        <v>-54</v>
      </c>
      <c r="D10" s="71">
        <v>-60</v>
      </c>
    </row>
    <row r="11" spans="1:4" ht="15.75" customHeight="1">
      <c r="A11" s="69" t="s">
        <v>41</v>
      </c>
      <c r="B11" s="173">
        <v>23.2</v>
      </c>
      <c r="C11" s="71">
        <v>-13</v>
      </c>
      <c r="D11" s="72">
        <v>-15</v>
      </c>
    </row>
    <row r="12" spans="1:4" ht="15.75" customHeight="1">
      <c r="A12" s="69" t="s">
        <v>42</v>
      </c>
      <c r="B12" s="173">
        <v>23.3</v>
      </c>
      <c r="C12" s="71">
        <v>-9</v>
      </c>
      <c r="D12" s="73">
        <v>-10</v>
      </c>
    </row>
    <row r="13" spans="1:4" ht="15.75" customHeight="1">
      <c r="A13" s="69" t="s">
        <v>43</v>
      </c>
      <c r="B13" s="173">
        <v>23.4</v>
      </c>
      <c r="C13" s="71">
        <f>-93-19</f>
        <v>-112</v>
      </c>
      <c r="D13" s="72">
        <f>-121-24</f>
        <v>-145</v>
      </c>
    </row>
    <row r="14" spans="1:4" ht="15.75" customHeight="1">
      <c r="A14" s="69" t="s">
        <v>44</v>
      </c>
      <c r="B14" s="173">
        <v>23.5</v>
      </c>
      <c r="C14" s="71">
        <v>-4</v>
      </c>
      <c r="D14" s="71">
        <v>-3</v>
      </c>
    </row>
    <row r="15" spans="1:4" ht="15.75" customHeight="1">
      <c r="A15" s="74" t="s">
        <v>45</v>
      </c>
      <c r="B15" s="174">
        <v>23.6</v>
      </c>
      <c r="C15" s="71">
        <v>-3</v>
      </c>
      <c r="D15" s="75">
        <v>-9</v>
      </c>
    </row>
    <row r="16" spans="1:4" ht="34.5" customHeight="1">
      <c r="A16" s="76" t="s">
        <v>46</v>
      </c>
      <c r="B16" s="77"/>
      <c r="C16" s="78">
        <f>SUM(C8:C15)</f>
        <v>-75</v>
      </c>
      <c r="D16" s="78">
        <f>SUM(D8:D15)</f>
        <v>-57</v>
      </c>
    </row>
    <row r="17" spans="1:4" ht="18" customHeight="1">
      <c r="A17" s="76" t="s">
        <v>47</v>
      </c>
      <c r="B17" s="79"/>
      <c r="C17" s="1">
        <v>0</v>
      </c>
      <c r="D17" s="80">
        <v>0</v>
      </c>
    </row>
    <row r="18" spans="1:4" ht="22.5" customHeight="1" thickBot="1">
      <c r="A18" s="81" t="s">
        <v>48</v>
      </c>
      <c r="B18" s="82"/>
      <c r="C18" s="189">
        <f>C16-C17</f>
        <v>-75</v>
      </c>
      <c r="D18" s="83">
        <f>D16-D17</f>
        <v>-57</v>
      </c>
    </row>
    <row r="19" spans="1:4" ht="22.5" customHeight="1" thickBot="1" thickTop="1">
      <c r="A19" s="84"/>
      <c r="B19" s="84"/>
      <c r="C19" s="188"/>
      <c r="D19" s="85"/>
    </row>
    <row r="20" spans="1:4" ht="18.75" customHeight="1" thickBot="1" thickTop="1">
      <c r="A20" s="86" t="s">
        <v>49</v>
      </c>
      <c r="B20" s="87"/>
      <c r="C20" s="88">
        <f>C18</f>
        <v>-75</v>
      </c>
      <c r="D20" s="88">
        <f>D18</f>
        <v>-57</v>
      </c>
    </row>
    <row r="22" ht="12.75">
      <c r="A22" s="89" t="s">
        <v>50</v>
      </c>
    </row>
    <row r="23" spans="1:4" ht="17.25" customHeight="1">
      <c r="A23" s="57" t="s">
        <v>51</v>
      </c>
      <c r="B23" s="57"/>
      <c r="D23" s="90"/>
    </row>
    <row r="24" spans="1:4" ht="15.75" customHeight="1">
      <c r="A24" s="45" t="s">
        <v>25</v>
      </c>
      <c r="B24" s="57"/>
      <c r="D24" s="90"/>
    </row>
    <row r="27" spans="1:4" ht="15">
      <c r="A27" s="91" t="s">
        <v>52</v>
      </c>
      <c r="B27" s="175">
        <v>15.2</v>
      </c>
      <c r="C27" s="92">
        <f>C18/'Баланс '!C27</f>
        <v>-0.14534883720930233</v>
      </c>
      <c r="D27" s="93">
        <f>D18/'Баланс '!D27</f>
        <v>-0.11046511627906977</v>
      </c>
    </row>
    <row r="29" spans="1:4" ht="12.75">
      <c r="A29" s="168" t="s">
        <v>104</v>
      </c>
      <c r="B29" s="169"/>
      <c r="C29" s="169"/>
      <c r="D29" s="169"/>
    </row>
    <row r="31" spans="1:4" ht="15.75" customHeight="1">
      <c r="A31" s="94"/>
      <c r="B31" s="209"/>
      <c r="C31" s="209"/>
      <c r="D31" s="209"/>
    </row>
    <row r="32" spans="1:4" ht="15.75" customHeight="1">
      <c r="A32" s="209"/>
      <c r="B32" s="165"/>
      <c r="C32" s="210"/>
      <c r="D32" s="210"/>
    </row>
    <row r="33" spans="1:4" ht="15.75" customHeight="1">
      <c r="A33" s="209"/>
      <c r="B33" s="165"/>
      <c r="C33" s="165"/>
      <c r="D33" s="165"/>
    </row>
    <row r="34" spans="1:4" ht="12.75" customHeight="1">
      <c r="A34" s="55" t="s">
        <v>114</v>
      </c>
      <c r="C34" s="204" t="s">
        <v>108</v>
      </c>
      <c r="D34" s="204"/>
    </row>
    <row r="35" spans="1:4" ht="12.75">
      <c r="A35" s="1" t="s">
        <v>115</v>
      </c>
      <c r="B35" s="163"/>
      <c r="C35" s="205" t="s">
        <v>113</v>
      </c>
      <c r="D35" s="205"/>
    </row>
    <row r="36" spans="2:4" ht="12.75">
      <c r="B36" s="206"/>
      <c r="C36" s="206"/>
      <c r="D36" s="206"/>
    </row>
    <row r="37" spans="2:4" ht="12.75">
      <c r="B37" s="2"/>
      <c r="C37" s="3"/>
      <c r="D37" s="4"/>
    </row>
    <row r="38" spans="2:4" ht="12.75">
      <c r="B38" s="2"/>
      <c r="C38" s="3"/>
      <c r="D38" s="4"/>
    </row>
    <row r="39" spans="1:4" ht="12.75">
      <c r="A39" s="166"/>
      <c r="B39" s="2"/>
      <c r="C39" s="3"/>
      <c r="D39" s="4"/>
    </row>
    <row r="40" spans="1:4" ht="12.75">
      <c r="A40" s="166"/>
      <c r="B40" s="2"/>
      <c r="C40" s="3"/>
      <c r="D40" s="4"/>
    </row>
    <row r="41" spans="1:4" ht="12.75">
      <c r="A41" s="166"/>
      <c r="B41" s="2"/>
      <c r="C41" s="3"/>
      <c r="D41" s="4"/>
    </row>
    <row r="42" spans="2:4" ht="12.75">
      <c r="B42" s="2"/>
      <c r="C42" s="3"/>
      <c r="D42" s="4"/>
    </row>
    <row r="43" spans="1:4" ht="12.75">
      <c r="A43" s="55"/>
      <c r="B43" s="2"/>
      <c r="C43" s="3"/>
      <c r="D43" s="4"/>
    </row>
    <row r="44" spans="2:4" ht="12.75">
      <c r="B44" s="2"/>
      <c r="C44" s="3"/>
      <c r="D44" s="4"/>
    </row>
    <row r="46" ht="12.75">
      <c r="A46" s="55" t="s">
        <v>121</v>
      </c>
    </row>
  </sheetData>
  <sheetProtection/>
  <mergeCells count="9">
    <mergeCell ref="C34:D34"/>
    <mergeCell ref="C35:D35"/>
    <mergeCell ref="B36:D36"/>
    <mergeCell ref="A1:D1"/>
    <mergeCell ref="A2:D2"/>
    <mergeCell ref="A4:D4"/>
    <mergeCell ref="B31:D31"/>
    <mergeCell ref="A32:A33"/>
    <mergeCell ref="C32:D32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115" zoomScaleNormal="115" zoomScalePageLayoutView="0" workbookViewId="0" topLeftCell="A9">
      <selection activeCell="A58" sqref="A58"/>
    </sheetView>
  </sheetViews>
  <sheetFormatPr defaultColWidth="9.140625" defaultRowHeight="12.75"/>
  <cols>
    <col min="1" max="1" width="40.7109375" style="1" customWidth="1"/>
    <col min="2" max="2" width="9.28125" style="1" customWidth="1"/>
    <col min="3" max="3" width="14.140625" style="95" customWidth="1"/>
    <col min="4" max="4" width="14.28125" style="95" customWidth="1"/>
    <col min="5" max="5" width="9.140625" style="1" customWidth="1"/>
    <col min="6" max="16384" width="9.140625" style="1" customWidth="1"/>
  </cols>
  <sheetData>
    <row r="1" spans="1:4" s="57" customFormat="1" ht="18" customHeight="1">
      <c r="A1" s="202" t="s">
        <v>0</v>
      </c>
      <c r="B1" s="202"/>
      <c r="C1" s="202"/>
      <c r="D1" s="202"/>
    </row>
    <row r="2" spans="1:4" s="57" customFormat="1" ht="18" customHeight="1">
      <c r="A2" s="212" t="s">
        <v>53</v>
      </c>
      <c r="B2" s="212"/>
      <c r="C2" s="212"/>
      <c r="D2" s="212"/>
    </row>
    <row r="3" spans="1:4" s="57" customFormat="1" ht="18" customHeight="1">
      <c r="A3" s="58" t="s">
        <v>119</v>
      </c>
      <c r="B3" s="59"/>
      <c r="C3" s="59"/>
      <c r="D3" s="96"/>
    </row>
    <row r="6" spans="2:4" ht="12.75">
      <c r="B6" s="97" t="s">
        <v>2</v>
      </c>
      <c r="C6" s="13">
        <v>44469</v>
      </c>
      <c r="D6" s="13">
        <v>44561</v>
      </c>
    </row>
    <row r="7" spans="1:4" ht="12.75">
      <c r="A7" s="11"/>
      <c r="B7" s="63"/>
      <c r="C7" s="64" t="s">
        <v>3</v>
      </c>
      <c r="D7" s="64" t="s">
        <v>3</v>
      </c>
    </row>
    <row r="8" spans="1:4" ht="21" customHeight="1">
      <c r="A8" s="98"/>
      <c r="B8" s="99"/>
      <c r="C8" s="100"/>
      <c r="D8" s="100"/>
    </row>
    <row r="9" spans="1:4" ht="15" customHeight="1">
      <c r="A9" s="101" t="s">
        <v>54</v>
      </c>
      <c r="B9" s="102"/>
      <c r="C9" s="103"/>
      <c r="D9" s="103"/>
    </row>
    <row r="10" spans="1:4" ht="15" customHeight="1">
      <c r="A10" s="104" t="s">
        <v>55</v>
      </c>
      <c r="B10" s="105"/>
      <c r="C10" s="106">
        <v>477</v>
      </c>
      <c r="D10" s="106">
        <v>516</v>
      </c>
    </row>
    <row r="11" spans="1:4" ht="15" customHeight="1">
      <c r="A11" s="104" t="s">
        <v>56</v>
      </c>
      <c r="B11" s="102"/>
      <c r="C11" s="107">
        <v>-238</v>
      </c>
      <c r="D11" s="107">
        <v>-256</v>
      </c>
    </row>
    <row r="12" spans="1:4" ht="15" customHeight="1">
      <c r="A12" s="104" t="s">
        <v>57</v>
      </c>
      <c r="B12" s="102"/>
      <c r="C12" s="108"/>
      <c r="D12" s="108"/>
    </row>
    <row r="13" spans="1:4" ht="15" customHeight="1">
      <c r="A13" s="104" t="s">
        <v>58</v>
      </c>
      <c r="B13" s="109"/>
      <c r="C13" s="107">
        <v>-236</v>
      </c>
      <c r="D13" s="107">
        <v>-242</v>
      </c>
    </row>
    <row r="14" spans="1:4" ht="15" customHeight="1">
      <c r="A14" s="104" t="s">
        <v>59</v>
      </c>
      <c r="B14" s="110"/>
      <c r="C14" s="108"/>
      <c r="D14" s="108"/>
    </row>
    <row r="15" spans="1:4" ht="15" customHeight="1">
      <c r="A15" s="111" t="s">
        <v>60</v>
      </c>
      <c r="B15" s="112"/>
      <c r="C15" s="113">
        <v>-3</v>
      </c>
      <c r="D15" s="113">
        <v>-4</v>
      </c>
    </row>
    <row r="16" spans="1:4" ht="15" customHeight="1">
      <c r="A16" s="76" t="s">
        <v>61</v>
      </c>
      <c r="B16" s="114"/>
      <c r="C16" s="115">
        <f>SUM(C9:C15)</f>
        <v>0</v>
      </c>
      <c r="D16" s="115">
        <f>SUM(D9:D15)</f>
        <v>14</v>
      </c>
    </row>
    <row r="17" spans="1:4" ht="15" customHeight="1">
      <c r="A17" s="116" t="s">
        <v>62</v>
      </c>
      <c r="B17" s="213"/>
      <c r="C17" s="117"/>
      <c r="D17" s="100"/>
    </row>
    <row r="18" spans="1:4" ht="15" customHeight="1">
      <c r="A18" s="69" t="s">
        <v>63</v>
      </c>
      <c r="B18" s="213"/>
      <c r="C18" s="118"/>
      <c r="D18" s="118"/>
    </row>
    <row r="19" spans="1:4" ht="15" customHeight="1">
      <c r="A19" s="104" t="s">
        <v>64</v>
      </c>
      <c r="B19" s="213"/>
      <c r="C19" s="118"/>
      <c r="D19" s="118"/>
    </row>
    <row r="20" spans="1:5" ht="15" customHeight="1">
      <c r="A20" s="104" t="s">
        <v>65</v>
      </c>
      <c r="B20" s="213"/>
      <c r="C20" s="38"/>
      <c r="D20" s="38"/>
      <c r="E20" s="119"/>
    </row>
    <row r="21" spans="1:5" ht="15" customHeight="1">
      <c r="A21" s="104" t="s">
        <v>66</v>
      </c>
      <c r="B21" s="213"/>
      <c r="C21" s="39"/>
      <c r="D21" s="38"/>
      <c r="E21" s="119"/>
    </row>
    <row r="22" spans="1:4" ht="12.75" customHeight="1" hidden="1">
      <c r="A22" s="104" t="s">
        <v>66</v>
      </c>
      <c r="B22" s="213"/>
      <c r="C22" s="120"/>
      <c r="D22" s="120"/>
    </row>
    <row r="23" spans="1:4" ht="15" customHeight="1">
      <c r="A23" s="121" t="s">
        <v>67</v>
      </c>
      <c r="B23" s="122"/>
      <c r="C23" s="123">
        <f>SUM(C17:C22)</f>
        <v>0</v>
      </c>
      <c r="D23" s="124">
        <f>SUM(D17:D22)</f>
        <v>0</v>
      </c>
    </row>
    <row r="24" spans="1:4" ht="15" customHeight="1">
      <c r="A24" s="125" t="s">
        <v>68</v>
      </c>
      <c r="B24" s="214"/>
      <c r="C24" s="126"/>
      <c r="D24" s="127"/>
    </row>
    <row r="25" spans="1:4" ht="15" customHeight="1">
      <c r="A25" s="128" t="s">
        <v>69</v>
      </c>
      <c r="B25" s="214"/>
      <c r="C25" s="129"/>
      <c r="D25" s="130">
        <v>1</v>
      </c>
    </row>
    <row r="26" spans="1:4" ht="15" customHeight="1">
      <c r="A26" s="128" t="s">
        <v>70</v>
      </c>
      <c r="B26" s="214"/>
      <c r="C26" s="130"/>
      <c r="D26" s="130">
        <v>0</v>
      </c>
    </row>
    <row r="27" spans="1:5" ht="15" customHeight="1">
      <c r="A27" s="111" t="s">
        <v>71</v>
      </c>
      <c r="B27" s="214"/>
      <c r="C27" s="118"/>
      <c r="D27" s="131" t="s">
        <v>16</v>
      </c>
      <c r="E27" s="132"/>
    </row>
    <row r="28" spans="1:4" ht="15" customHeight="1">
      <c r="A28" s="76" t="s">
        <v>72</v>
      </c>
      <c r="B28" s="114"/>
      <c r="C28" s="115">
        <f>SUM(C24:C27)</f>
        <v>0</v>
      </c>
      <c r="D28" s="115">
        <f>SUM(D25:D27)</f>
        <v>1</v>
      </c>
    </row>
    <row r="29" spans="1:4" ht="15" customHeight="1">
      <c r="A29" s="215" t="s">
        <v>73</v>
      </c>
      <c r="B29" s="216"/>
      <c r="C29" s="133">
        <f>C16+C23+C28</f>
        <v>0</v>
      </c>
      <c r="D29" s="134">
        <f>D16+D23+D28</f>
        <v>15</v>
      </c>
    </row>
    <row r="30" spans="1:4" ht="14.25" customHeight="1">
      <c r="A30" s="215"/>
      <c r="B30" s="216"/>
      <c r="C30" s="135">
        <v>22</v>
      </c>
      <c r="D30" s="135">
        <v>7</v>
      </c>
    </row>
    <row r="31" spans="1:6" ht="15" customHeight="1">
      <c r="A31" s="136" t="s">
        <v>74</v>
      </c>
      <c r="B31" s="137">
        <v>13</v>
      </c>
      <c r="C31" s="201">
        <f>C30+C29</f>
        <v>22</v>
      </c>
      <c r="D31" s="190">
        <f>D30+D29</f>
        <v>22</v>
      </c>
      <c r="F31" s="4"/>
    </row>
    <row r="33" spans="1:4" ht="12.75">
      <c r="A33" s="168" t="s">
        <v>104</v>
      </c>
      <c r="B33" s="169"/>
      <c r="C33" s="170"/>
      <c r="D33" s="170"/>
    </row>
    <row r="34" spans="1:4" ht="12.75">
      <c r="A34" s="168"/>
      <c r="B34" s="169"/>
      <c r="C34" s="170"/>
      <c r="D34" s="170"/>
    </row>
    <row r="35" ht="12.75">
      <c r="A35" s="53"/>
    </row>
    <row r="36" spans="1:4" ht="15.75" customHeight="1">
      <c r="A36" s="55" t="s">
        <v>107</v>
      </c>
      <c r="B36" s="211" t="s">
        <v>110</v>
      </c>
      <c r="C36" s="211"/>
      <c r="D36" s="211"/>
    </row>
    <row r="37" spans="1:5" ht="15.75" customHeight="1">
      <c r="A37" s="1" t="s">
        <v>115</v>
      </c>
      <c r="B37" s="205" t="s">
        <v>113</v>
      </c>
      <c r="C37" s="205"/>
      <c r="D37" s="205"/>
      <c r="E37" s="205"/>
    </row>
    <row r="38" spans="1:4" ht="15.75" customHeight="1">
      <c r="A38" s="94"/>
      <c r="B38" s="160"/>
      <c r="C38" s="160"/>
      <c r="D38" s="160"/>
    </row>
    <row r="39" spans="1:4" ht="15.75" customHeight="1">
      <c r="A39" s="55"/>
      <c r="B39" s="211"/>
      <c r="C39" s="211"/>
      <c r="D39" s="211"/>
    </row>
    <row r="40" spans="1:5" ht="12.75" customHeight="1">
      <c r="A40" s="161"/>
      <c r="B40" s="205"/>
      <c r="C40" s="205"/>
      <c r="D40" s="205"/>
      <c r="E40" s="205"/>
    </row>
    <row r="41" spans="1:4" ht="15">
      <c r="A41" s="55"/>
      <c r="B41" s="160"/>
      <c r="C41" s="160"/>
      <c r="D41" s="160"/>
    </row>
    <row r="44" ht="12.75">
      <c r="A44" s="166"/>
    </row>
    <row r="45" ht="12.75">
      <c r="A45" s="166"/>
    </row>
    <row r="46" ht="12.75">
      <c r="A46" s="166"/>
    </row>
    <row r="48" ht="12.75">
      <c r="A48" s="55"/>
    </row>
    <row r="49" spans="1:4" ht="12.75">
      <c r="A49" s="55" t="s">
        <v>121</v>
      </c>
      <c r="B49" s="2"/>
      <c r="C49" s="3"/>
      <c r="D49" s="4"/>
    </row>
  </sheetData>
  <sheetProtection/>
  <mergeCells count="10">
    <mergeCell ref="B39:D39"/>
    <mergeCell ref="B40:E40"/>
    <mergeCell ref="A1:D1"/>
    <mergeCell ref="A2:D2"/>
    <mergeCell ref="B17:B22"/>
    <mergeCell ref="B24:B27"/>
    <mergeCell ref="A29:A30"/>
    <mergeCell ref="B29:B30"/>
    <mergeCell ref="B36:D36"/>
    <mergeCell ref="B37:E37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115" zoomScaleNormal="115" zoomScalePageLayoutView="0" workbookViewId="0" topLeftCell="A6">
      <selection activeCell="A58" sqref="A58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421875" style="1" customWidth="1"/>
    <col min="9" max="9" width="9.421875" style="1" customWidth="1"/>
    <col min="10" max="10" width="6.710937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02" t="s">
        <v>0</v>
      </c>
      <c r="B1" s="202"/>
      <c r="C1" s="202"/>
      <c r="D1" s="202"/>
      <c r="E1" s="138"/>
      <c r="F1" s="138"/>
      <c r="G1" s="138"/>
      <c r="H1" s="138"/>
      <c r="I1" s="138"/>
      <c r="J1" s="138"/>
      <c r="K1" s="139"/>
    </row>
    <row r="2" spans="1:11" ht="13.5">
      <c r="A2" s="140" t="s">
        <v>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3.5">
      <c r="A3" s="58" t="s">
        <v>119</v>
      </c>
      <c r="B3" s="59"/>
      <c r="C3" s="59"/>
      <c r="D3" s="141"/>
      <c r="E3" s="141"/>
      <c r="F3" s="141"/>
      <c r="G3" s="141"/>
      <c r="H3" s="141"/>
      <c r="I3" s="141"/>
      <c r="J3" s="141"/>
      <c r="K3" s="141"/>
    </row>
    <row r="4" spans="1:11" ht="2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142"/>
    </row>
    <row r="5" spans="1:11" ht="20.25">
      <c r="A5" s="142"/>
      <c r="B5" s="142"/>
      <c r="C5" s="142"/>
      <c r="D5" s="142"/>
      <c r="E5" s="142"/>
      <c r="F5" s="142"/>
      <c r="G5" s="142"/>
      <c r="H5" s="142"/>
      <c r="I5" s="224" t="s">
        <v>3</v>
      </c>
      <c r="J5" s="224"/>
      <c r="K5" s="143"/>
    </row>
    <row r="6" spans="1:12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5"/>
      <c r="K6" s="145"/>
      <c r="L6" s="145"/>
    </row>
    <row r="7" spans="1:12" ht="12.75" customHeight="1">
      <c r="A7" s="146"/>
      <c r="B7" s="147" t="s">
        <v>76</v>
      </c>
      <c r="C7" s="147" t="s">
        <v>77</v>
      </c>
      <c r="D7" s="225" t="s">
        <v>21</v>
      </c>
      <c r="E7" s="225"/>
      <c r="F7" s="225"/>
      <c r="G7" s="226" t="s">
        <v>78</v>
      </c>
      <c r="H7" s="226"/>
      <c r="I7" s="147" t="s">
        <v>79</v>
      </c>
      <c r="J7" s="147" t="s">
        <v>24</v>
      </c>
      <c r="K7" s="219" t="s">
        <v>80</v>
      </c>
      <c r="L7" s="147" t="s">
        <v>24</v>
      </c>
    </row>
    <row r="8" spans="1:12" ht="12.75" customHeight="1">
      <c r="A8" s="148" t="s">
        <v>81</v>
      </c>
      <c r="B8" s="149" t="s">
        <v>82</v>
      </c>
      <c r="C8" s="149" t="s">
        <v>83</v>
      </c>
      <c r="D8" s="220" t="s">
        <v>84</v>
      </c>
      <c r="E8" s="149" t="s">
        <v>85</v>
      </c>
      <c r="F8" s="147" t="s">
        <v>86</v>
      </c>
      <c r="G8" s="221" t="s">
        <v>87</v>
      </c>
      <c r="H8" s="221"/>
      <c r="I8" s="149" t="s">
        <v>88</v>
      </c>
      <c r="J8" s="149"/>
      <c r="K8" s="219"/>
      <c r="L8" s="149" t="s">
        <v>89</v>
      </c>
    </row>
    <row r="9" spans="1:12" ht="17.25" customHeight="1">
      <c r="A9" s="222"/>
      <c r="B9" s="217" t="s">
        <v>90</v>
      </c>
      <c r="C9" s="217" t="s">
        <v>89</v>
      </c>
      <c r="D9" s="220"/>
      <c r="E9" s="147" t="s">
        <v>91</v>
      </c>
      <c r="F9" s="217" t="s">
        <v>92</v>
      </c>
      <c r="G9" s="152" t="s">
        <v>93</v>
      </c>
      <c r="H9" s="150" t="s">
        <v>94</v>
      </c>
      <c r="I9" s="147" t="s">
        <v>95</v>
      </c>
      <c r="J9" s="218"/>
      <c r="K9" s="219"/>
      <c r="L9" s="153"/>
    </row>
    <row r="10" spans="1:12" ht="12.75">
      <c r="A10" s="222"/>
      <c r="B10" s="217"/>
      <c r="C10" s="217"/>
      <c r="D10" s="154"/>
      <c r="E10" s="151"/>
      <c r="F10" s="217"/>
      <c r="G10" s="151" t="s">
        <v>96</v>
      </c>
      <c r="H10" s="151" t="s">
        <v>88</v>
      </c>
      <c r="I10" s="151" t="s">
        <v>97</v>
      </c>
      <c r="J10" s="218"/>
      <c r="K10" s="219"/>
      <c r="L10" s="153"/>
    </row>
    <row r="11" spans="1:12" ht="12.75">
      <c r="A11" s="155" t="s">
        <v>98</v>
      </c>
      <c r="B11" s="156">
        <v>1</v>
      </c>
      <c r="C11" s="156">
        <v>2</v>
      </c>
      <c r="D11" s="156"/>
      <c r="E11" s="156">
        <v>3</v>
      </c>
      <c r="F11" s="156">
        <v>4</v>
      </c>
      <c r="G11" s="156">
        <v>5</v>
      </c>
      <c r="H11" s="156">
        <v>6</v>
      </c>
      <c r="I11" s="156">
        <v>7</v>
      </c>
      <c r="J11" s="156">
        <v>8</v>
      </c>
      <c r="K11" s="156">
        <v>9</v>
      </c>
      <c r="L11" s="164">
        <v>10</v>
      </c>
    </row>
    <row r="12" spans="1:12" ht="15" customHeight="1">
      <c r="A12" s="157" t="s">
        <v>117</v>
      </c>
      <c r="B12" s="191"/>
      <c r="C12" s="192">
        <v>516</v>
      </c>
      <c r="D12" s="192">
        <v>330</v>
      </c>
      <c r="E12" s="192">
        <v>145</v>
      </c>
      <c r="F12" s="192">
        <v>66</v>
      </c>
      <c r="G12" s="192">
        <v>164</v>
      </c>
      <c r="H12" s="193">
        <v>-515</v>
      </c>
      <c r="I12" s="193">
        <v>-45</v>
      </c>
      <c r="J12" s="192">
        <f>C12+D12+E12+F12+G12+H12+I12</f>
        <v>661</v>
      </c>
      <c r="K12" s="192">
        <v>155</v>
      </c>
      <c r="L12" s="192">
        <f>SUM(J12:K12)</f>
        <v>816</v>
      </c>
    </row>
    <row r="13" spans="1:12" ht="23.25" customHeight="1">
      <c r="A13" s="158" t="s">
        <v>99</v>
      </c>
      <c r="B13" s="191"/>
      <c r="C13" s="194"/>
      <c r="D13" s="194"/>
      <c r="E13" s="194"/>
      <c r="F13" s="194"/>
      <c r="G13" s="192"/>
      <c r="H13" s="193"/>
      <c r="I13" s="192">
        <v>-19</v>
      </c>
      <c r="J13" s="192">
        <f>SUM(C13:I13)</f>
        <v>-19</v>
      </c>
      <c r="K13" s="192"/>
      <c r="L13" s="192">
        <f>SUM(J13:K13)</f>
        <v>-19</v>
      </c>
    </row>
    <row r="14" spans="1:12" ht="23.25" customHeight="1">
      <c r="A14" s="159" t="s">
        <v>49</v>
      </c>
      <c r="B14" s="195"/>
      <c r="C14" s="196"/>
      <c r="D14" s="197"/>
      <c r="E14" s="196"/>
      <c r="F14" s="196"/>
      <c r="G14" s="196"/>
      <c r="H14" s="196"/>
      <c r="I14" s="193"/>
      <c r="J14" s="192"/>
      <c r="K14" s="198"/>
      <c r="L14" s="198">
        <f>SUM(J14:K14)</f>
        <v>0</v>
      </c>
    </row>
    <row r="15" spans="1:12" ht="15" customHeight="1">
      <c r="A15" s="159" t="s">
        <v>100</v>
      </c>
      <c r="B15" s="198"/>
      <c r="C15" s="198"/>
      <c r="D15" s="198"/>
      <c r="E15" s="198"/>
      <c r="F15" s="198"/>
      <c r="G15" s="198"/>
      <c r="H15" s="198"/>
      <c r="I15" s="198"/>
      <c r="J15" s="192"/>
      <c r="K15" s="199"/>
      <c r="L15" s="199"/>
    </row>
    <row r="16" spans="1:12" ht="13.5" thickBot="1">
      <c r="A16" s="162" t="s">
        <v>118</v>
      </c>
      <c r="B16" s="200">
        <f>SUM(B12:B15)</f>
        <v>0</v>
      </c>
      <c r="C16" s="200">
        <f aca="true" t="shared" si="0" ref="C16:L16">SUM(C12:C15)</f>
        <v>516</v>
      </c>
      <c r="D16" s="200">
        <f t="shared" si="0"/>
        <v>330</v>
      </c>
      <c r="E16" s="200">
        <f t="shared" si="0"/>
        <v>145</v>
      </c>
      <c r="F16" s="200">
        <f t="shared" si="0"/>
        <v>66</v>
      </c>
      <c r="G16" s="200">
        <f t="shared" si="0"/>
        <v>164</v>
      </c>
      <c r="H16" s="200">
        <f t="shared" si="0"/>
        <v>-515</v>
      </c>
      <c r="I16" s="200">
        <f t="shared" si="0"/>
        <v>-64</v>
      </c>
      <c r="J16" s="200">
        <f t="shared" si="0"/>
        <v>642</v>
      </c>
      <c r="K16" s="200">
        <f t="shared" si="0"/>
        <v>155</v>
      </c>
      <c r="L16" s="200">
        <f t="shared" si="0"/>
        <v>797</v>
      </c>
    </row>
    <row r="17" spans="1:12" ht="13.5" thickTop="1">
      <c r="A17" s="95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12.75">
      <c r="A18" s="167" t="s">
        <v>105</v>
      </c>
      <c r="B18" s="171"/>
      <c r="C18" s="171"/>
      <c r="D18" s="171"/>
      <c r="E18" s="171"/>
      <c r="F18" s="171"/>
      <c r="G18" s="171"/>
      <c r="H18" s="171"/>
      <c r="I18" s="171"/>
      <c r="J18" s="54"/>
      <c r="K18" s="54"/>
      <c r="L18" s="54"/>
    </row>
    <row r="19" spans="1:12" ht="15.75" customHeight="1">
      <c r="A19" s="54"/>
      <c r="B19" s="94"/>
      <c r="C19" s="94"/>
      <c r="D19" s="94"/>
      <c r="F19" s="160"/>
      <c r="G19" s="160"/>
      <c r="H19" s="160"/>
      <c r="I19" s="160"/>
      <c r="J19" s="160"/>
      <c r="K19" s="160"/>
      <c r="L19" s="160"/>
    </row>
    <row r="20" spans="1:11" ht="15.75" customHeight="1">
      <c r="A20" s="94"/>
      <c r="B20" s="209"/>
      <c r="C20" s="209"/>
      <c r="D20" s="209"/>
      <c r="G20" s="211"/>
      <c r="H20" s="211"/>
      <c r="I20" s="211"/>
      <c r="J20" s="211"/>
      <c r="K20" s="211"/>
    </row>
    <row r="21" spans="1:11" ht="15.75" customHeight="1">
      <c r="A21" s="94"/>
      <c r="B21" s="94"/>
      <c r="C21" s="94"/>
      <c r="D21" s="94"/>
      <c r="F21" s="160"/>
      <c r="G21" s="160"/>
      <c r="H21" s="160"/>
      <c r="I21" s="160"/>
      <c r="J21" s="160"/>
      <c r="K21" s="160"/>
    </row>
    <row r="22" spans="1:10" ht="15.75" customHeight="1">
      <c r="A22" s="204" t="s">
        <v>106</v>
      </c>
      <c r="B22" s="204"/>
      <c r="C22" s="204"/>
      <c r="E22" s="211" t="s">
        <v>111</v>
      </c>
      <c r="F22" s="211"/>
      <c r="G22" s="211"/>
      <c r="H22" s="211"/>
      <c r="I22" s="211"/>
      <c r="J22" s="211"/>
    </row>
    <row r="23" spans="1:8" ht="15.75" customHeight="1">
      <c r="A23" s="1" t="s">
        <v>123</v>
      </c>
      <c r="E23" s="205" t="s">
        <v>112</v>
      </c>
      <c r="F23" s="205"/>
      <c r="G23" s="205"/>
      <c r="H23" s="205"/>
    </row>
    <row r="24" spans="2:5" ht="12.75" customHeight="1">
      <c r="B24" s="160"/>
      <c r="C24" s="160"/>
      <c r="D24" s="160"/>
      <c r="E24" s="160"/>
    </row>
    <row r="25" spans="3:4" ht="12.75" customHeight="1">
      <c r="C25" s="95"/>
      <c r="D25" s="95"/>
    </row>
    <row r="26" spans="3:4" ht="12.75">
      <c r="C26" s="95"/>
      <c r="D26" s="95"/>
    </row>
    <row r="27" spans="1:4" ht="12.75">
      <c r="A27" s="166"/>
      <c r="C27" s="95"/>
      <c r="D27" s="95"/>
    </row>
    <row r="28" spans="1:6" ht="12.75">
      <c r="A28" s="166"/>
      <c r="C28" s="95"/>
      <c r="D28" s="95"/>
      <c r="F28" s="56"/>
    </row>
    <row r="29" spans="1:4" ht="12.75">
      <c r="A29" s="166"/>
      <c r="C29" s="95"/>
      <c r="D29" s="95"/>
    </row>
    <row r="30" spans="3:4" ht="12.75">
      <c r="C30" s="95"/>
      <c r="D30" s="95"/>
    </row>
    <row r="31" spans="1:4" ht="12.75">
      <c r="A31" s="55"/>
      <c r="C31" s="95"/>
      <c r="D31" s="95"/>
    </row>
    <row r="32" spans="3:4" ht="12.75">
      <c r="C32" s="95"/>
      <c r="D32" s="95"/>
    </row>
    <row r="33" ht="12.75">
      <c r="A33" s="55" t="s">
        <v>121</v>
      </c>
    </row>
  </sheetData>
  <sheetProtection/>
  <mergeCells count="18">
    <mergeCell ref="A22:C22"/>
    <mergeCell ref="E22:J22"/>
    <mergeCell ref="E23:H23"/>
    <mergeCell ref="A9:A10"/>
    <mergeCell ref="B9:B10"/>
    <mergeCell ref="A1:D1"/>
    <mergeCell ref="A4:J4"/>
    <mergeCell ref="I5:J5"/>
    <mergeCell ref="D7:F7"/>
    <mergeCell ref="G7:H7"/>
    <mergeCell ref="C9:C10"/>
    <mergeCell ref="F9:F10"/>
    <mergeCell ref="J9:J10"/>
    <mergeCell ref="G20:K20"/>
    <mergeCell ref="K7:K10"/>
    <mergeCell ref="D8:D9"/>
    <mergeCell ref="G8:H8"/>
    <mergeCell ref="B20:D20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Dimitar Tsvetanov</cp:lastModifiedBy>
  <cp:lastPrinted>2021-11-29T09:05:37Z</cp:lastPrinted>
  <dcterms:created xsi:type="dcterms:W3CDTF">2013-12-19T08:50:52Z</dcterms:created>
  <dcterms:modified xsi:type="dcterms:W3CDTF">2021-11-29T09:07:13Z</dcterms:modified>
  <cp:category/>
  <cp:version/>
  <cp:contentType/>
  <cp:contentStatus/>
  <cp:revision>1</cp:revision>
</cp:coreProperties>
</file>