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2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externalReferences>
    <externalReference r:id="rId8"/>
  </externalReferences>
  <definedNames>
    <definedName name="_xlnm.Print_Area" localSheetId="1">'Balance Sheet'!$A$1:$J$69</definedName>
    <definedName name="_xlnm.Print_Titles" localSheetId="1">'Balance Sheet'!$1:$3</definedName>
    <definedName name="_xlnm.Print_Area" localSheetId="3">'Cash Flow Statement'!$A$1:$G$80</definedName>
  </definedNames>
  <calcPr fullCalcOnLoad="1"/>
</workbook>
</file>

<file path=xl/sharedStrings.xml><?xml version="1.0" encoding="utf-8"?>
<sst xmlns="http://schemas.openxmlformats.org/spreadsheetml/2006/main" count="206" uniqueCount="133">
  <si>
    <t>ТУРИН ИМОТИ АДСИЦ</t>
  </si>
  <si>
    <t xml:space="preserve">ОТЧЕТ ЗА ФИНАНСОВОТО СЪСТОЯНИЕ </t>
  </si>
  <si>
    <t>към 31 декември 2012 година</t>
  </si>
  <si>
    <t>Приложения</t>
  </si>
  <si>
    <t>31 декември 2004</t>
  </si>
  <si>
    <t>BGN '000</t>
  </si>
  <si>
    <t>АКТИВИ</t>
  </si>
  <si>
    <t>Нетекущи активи</t>
  </si>
  <si>
    <t>Инвестиционни имоти в т.ч.:</t>
  </si>
  <si>
    <t>Земи</t>
  </si>
  <si>
    <t>Сгради с прилежащи терени</t>
  </si>
  <si>
    <t>Разходи за придобиване и подобрения на инвестиционни имоти</t>
  </si>
  <si>
    <t>Машини, съоръжения и оборудване</t>
  </si>
  <si>
    <t xml:space="preserve">Общо </t>
  </si>
  <si>
    <t>Текущи активи</t>
  </si>
  <si>
    <t>Данъци за възстановяване</t>
  </si>
  <si>
    <t>Вземания от свързани лица</t>
  </si>
  <si>
    <t>Парични средства и парични еквиваленти</t>
  </si>
  <si>
    <t>Търговски и други вземания</t>
  </si>
  <si>
    <t>Общо</t>
  </si>
  <si>
    <t>ОБЩО АКТИВИ</t>
  </si>
  <si>
    <t>СОБСТВЕН КАПИТАЛ И ПАСИВИ</t>
  </si>
  <si>
    <t>Собствен капитал</t>
  </si>
  <si>
    <t>Основен (регистриран) капитал</t>
  </si>
  <si>
    <t>Резерви</t>
  </si>
  <si>
    <t>Натрупани загуби ( печалби) от минали години</t>
  </si>
  <si>
    <t>Финансов резултат печалба/ (загуба) за годината</t>
  </si>
  <si>
    <t>Нетекущи задължения</t>
  </si>
  <si>
    <t>Търговски задължения</t>
  </si>
  <si>
    <t>Текущи задължения</t>
  </si>
  <si>
    <t>Здължения за данъци и такси</t>
  </si>
  <si>
    <t>Задължения към акционерите</t>
  </si>
  <si>
    <t>Други текущи задължения</t>
  </si>
  <si>
    <t>ОБЩО ПАСИВИ</t>
  </si>
  <si>
    <t>ОБЩО СОБСТВЕН КАПИТАЛ И ПАСИВИ</t>
  </si>
  <si>
    <t>Приложенията на страници от 5 до 36 са неразделна част от финансовия отчет.</t>
  </si>
  <si>
    <t>Дата: 25.01.2013 г.</t>
  </si>
  <si>
    <t>Изпълнителен директор:</t>
  </si>
  <si>
    <t xml:space="preserve">                                         / Лукан Луканов  /</t>
  </si>
  <si>
    <t>Съставител:</t>
  </si>
  <si>
    <t xml:space="preserve">                                      / Анита Алексиева /</t>
  </si>
  <si>
    <t>ОТЧЕТ ЗА ВСЕОБХВАТНИЯ ДОХОД</t>
  </si>
  <si>
    <t>за 2012 година</t>
  </si>
  <si>
    <t>2012          BGN '000</t>
  </si>
  <si>
    <t>2011          BGN '000</t>
  </si>
  <si>
    <t>Приходи от наеми от инвестиционни имоти</t>
  </si>
  <si>
    <t>Приходи от продажби на инвестиционни имоти</t>
  </si>
  <si>
    <t>Себестойност на продадени инвестиционни имоти</t>
  </si>
  <si>
    <t>Печалба/загуба от продажба на инвестиционни имоти</t>
  </si>
  <si>
    <t>Печалба/загуба от оценка на инвестиционни имоти</t>
  </si>
  <si>
    <t>Други доходи</t>
  </si>
  <si>
    <t>Разходи за материали</t>
  </si>
  <si>
    <t>Разходи за външни услуги</t>
  </si>
  <si>
    <t>Разходи за амортизации</t>
  </si>
  <si>
    <t>Разходи за персонала</t>
  </si>
  <si>
    <t>Други разходи</t>
  </si>
  <si>
    <t>Финансови разходи</t>
  </si>
  <si>
    <t>Печалба( загуба) преди данъци върху печалбата</t>
  </si>
  <si>
    <t xml:space="preserve">Икономия от / (разход за) данъци върху печалбата </t>
  </si>
  <si>
    <t>Нетна печалба(загуба) за годината</t>
  </si>
  <si>
    <t>Друг всеобхватен доход за годината, нетно от данък</t>
  </si>
  <si>
    <t>ОБЩО ВСЕОБХВАТЕН ДОХОД ЗА ГОДИНАТА</t>
  </si>
  <si>
    <t>Основен доход на акция в лева</t>
  </si>
  <si>
    <t>Доход(Загуба)</t>
  </si>
  <si>
    <t>-</t>
  </si>
  <si>
    <t xml:space="preserve">                       / Анита Алексиева /</t>
  </si>
  <si>
    <t>ОТЧЕТ ЗА ПАРИЧНИТЕ ПОТОЦИ</t>
  </si>
  <si>
    <t>2012                  BGN '000</t>
  </si>
  <si>
    <t>2011                  BGN '000</t>
  </si>
  <si>
    <r>
      <t>Парични потоци от</t>
    </r>
    <r>
      <rPr>
        <b/>
        <sz val="11"/>
        <color indexed="11"/>
        <rFont val="Times New Roman"/>
        <family val="1"/>
      </rPr>
      <t xml:space="preserve"> </t>
    </r>
    <r>
      <rPr>
        <b/>
        <sz val="11"/>
        <rFont val="Times New Roman"/>
        <family val="1"/>
      </rPr>
      <t>оперативна</t>
    </r>
    <r>
      <rPr>
        <b/>
        <sz val="11"/>
        <color indexed="8"/>
        <rFont val="Times New Roman"/>
        <family val="1"/>
      </rPr>
      <t xml:space="preserve"> дейност</t>
    </r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</si>
  <si>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</si>
  <si>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</si>
  <si>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</si>
  <si>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върху печалбата</t>
  </si>
  <si>
    <t>Платени / възстановени данъци (без данъци върху печалбата)</t>
  </si>
  <si>
    <t>Получени лихви</t>
  </si>
  <si>
    <t xml:space="preserve">Платени банкови такси и лихви </t>
  </si>
  <si>
    <t>Други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</si>
  <si>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</si>
  <si>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</si>
  <si>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Постъпления, свързани с инвестиционни имоти</t>
  </si>
  <si>
    <t>Плащания, свързани с имоти, машини и оборудване</t>
  </si>
  <si>
    <t>Парични потоци, свързани с краткотрайни финансови активи</t>
  </si>
  <si>
    <t>Покупки на инвестиции</t>
  </si>
  <si>
    <t>Платени предоставени заеми на свързани предприятия</t>
  </si>
  <si>
    <t>Постъпления от продажба на дълготрайни активи</t>
  </si>
  <si>
    <t>Предоставени заеми</t>
  </si>
  <si>
    <t>Възстановени /платени/ предоставени заеми, в т.ч. по фин.лизинг</t>
  </si>
  <si>
    <t>Получени лихви по срочни депозити</t>
  </si>
  <si>
    <t>Постъпления от продажби на инвестиции</t>
  </si>
  <si>
    <t>Получени дивиденти от инвестиции</t>
  </si>
  <si>
    <t>Други постъпления/плащания (нетно)</t>
  </si>
  <si>
    <t>Нетни парични потоци (използвани в)/от инвестиционна дейност</t>
  </si>
  <si>
    <t>Парични потоци от финансова дейност</t>
  </si>
  <si>
    <t>Постъпления от емитиран капитал</t>
  </si>
  <si>
    <t>Постъпления от дългосрочни заеми</t>
  </si>
  <si>
    <t>Платени краткосрочни заеми</t>
  </si>
  <si>
    <t>Изплатени дивиденти</t>
  </si>
  <si>
    <t>Постъпления от емитиран капитал и ценни книжа</t>
  </si>
  <si>
    <t>Платени задължения по финансов лизинг</t>
  </si>
  <si>
    <t>Платени дългосрочни заеми</t>
  </si>
  <si>
    <t>Платени лихви и такси по заеми с инвестиционно предназначение</t>
  </si>
  <si>
    <t>Получени/Платени лихви и банкови такси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</si>
  <si>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</si>
  <si>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</si>
  <si>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01 януари</t>
  </si>
  <si>
    <t>Парични средства и парични еквиваленти на 31 декември</t>
  </si>
  <si>
    <t>Приложенията на страници от 5 до 12 са неразделна част от финансовия отчет.</t>
  </si>
  <si>
    <t xml:space="preserve">ОТЧЕТ ЗА СОБСТВЕНИЯ КАПИТАЛ </t>
  </si>
  <si>
    <t>хил. лв.</t>
  </si>
  <si>
    <t>Показатели</t>
  </si>
  <si>
    <t>Основен</t>
  </si>
  <si>
    <t>Финансов резултат</t>
  </si>
  <si>
    <t>собствен</t>
  </si>
  <si>
    <t>капитал</t>
  </si>
  <si>
    <t>печалба</t>
  </si>
  <si>
    <t>загуба</t>
  </si>
  <si>
    <t xml:space="preserve">Салдо на 15 август 2007 </t>
  </si>
  <si>
    <t>Изменение за сметка на собствениците:</t>
  </si>
  <si>
    <t>Увеличение от емитиран капитал</t>
  </si>
  <si>
    <t>Финансов резултат за текущия период</t>
  </si>
  <si>
    <t>Салдо на 31 декември 2007</t>
  </si>
  <si>
    <t xml:space="preserve">Салдо на 01 януари 2008 </t>
  </si>
  <si>
    <t>Салдо на 31 декември 2008</t>
  </si>
  <si>
    <t>Салдо на 01 януари 2011</t>
  </si>
  <si>
    <t>Разпределение на печалба</t>
  </si>
  <si>
    <t>в т.ч. за дивиденти</t>
  </si>
  <si>
    <t>Общ всеобхватен доход за годината</t>
  </si>
  <si>
    <t>Салдо на 31 декември 2011</t>
  </si>
  <si>
    <t>Салдо на 01 януари 2012</t>
  </si>
  <si>
    <t>Салдо на 31 декември 2012</t>
  </si>
  <si>
    <t xml:space="preserve">                                     / Лукан Луканов / </t>
  </si>
  <si>
    <t xml:space="preserve">                                / Анита Алексиева / 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</si>
</sst>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\ MMM\ YY"/>
    <numFmt numFmtId="166" formatCode="_(* #\,##0_);_(* \(#\,##0\);_(* \-_);_(@_)"/>
    <numFmt numFmtId="167" formatCode="##0"/>
    <numFmt numFmtId="168" formatCode="#,##0;\-#,##0"/>
    <numFmt numFmtId="169" formatCode="#,##0;[RED]\-#,##0"/>
    <numFmt numFmtId="170" formatCode="#,##0.000"/>
    <numFmt numFmtId="171" formatCode="##0.00"/>
    <numFmt numFmtId="172" formatCode="@"/>
    <numFmt numFmtId="173" formatCode="0"/>
    <numFmt numFmtId="174" formatCode="_(* #\,##0.00_);_(* \(#\,##0.00\);_(* \-??_);_(@_)"/>
    <numFmt numFmtId="175" formatCode="#\,##0;[RED]\(#\,##0\)"/>
    <numFmt numFmtId="176" formatCode="_(* #\,##0_);_(* \(#\,##0\);_(* \-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OpalB"/>
      <family val="0"/>
    </font>
    <font>
      <sz val="10"/>
      <name val="Hebar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b/>
      <i/>
      <sz val="11"/>
      <name val="Times New Roman"/>
      <family val="1"/>
    </font>
    <font>
      <b/>
      <sz val="11"/>
      <name val="Arial"/>
      <family val="2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b/>
      <sz val="11"/>
      <color indexed="11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 CYR"/>
      <family val="1"/>
    </font>
    <font>
      <i/>
      <sz val="11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5" fillId="7" borderId="2" applyNumberFormat="0" applyAlignment="0" applyProtection="0"/>
    <xf numFmtId="164" fontId="6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21" borderId="6" applyNumberFormat="0" applyAlignment="0" applyProtection="0"/>
    <xf numFmtId="164" fontId="12" fillId="21" borderId="2" applyNumberFormat="0" applyAlignment="0" applyProtection="0"/>
    <xf numFmtId="164" fontId="13" fillId="22" borderId="7" applyNumberFormat="0" applyAlignment="0" applyProtection="0"/>
    <xf numFmtId="164" fontId="14" fillId="3" borderId="0" applyNumberFormat="0" applyBorder="0" applyAlignment="0" applyProtection="0"/>
    <xf numFmtId="164" fontId="15" fillId="23" borderId="0" applyNumberFormat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0" borderId="9" applyNumberFormat="0" applyFill="0" applyAlignment="0" applyProtection="0"/>
  </cellStyleXfs>
  <cellXfs count="272">
    <xf numFmtId="164" fontId="0" fillId="0" borderId="0" xfId="0" applyAlignment="1">
      <alignment/>
    </xf>
    <xf numFmtId="164" fontId="20" fillId="0" borderId="0" xfId="0" applyFont="1" applyAlignment="1">
      <alignment/>
    </xf>
    <xf numFmtId="164" fontId="20" fillId="0" borderId="0" xfId="0" applyFont="1" applyFill="1" applyAlignment="1">
      <alignment/>
    </xf>
    <xf numFmtId="164" fontId="21" fillId="0" borderId="10" xfId="38" applyFont="1" applyBorder="1" applyAlignment="1">
      <alignment vertical="center" shrinkToFit="1"/>
      <protection/>
    </xf>
    <xf numFmtId="164" fontId="22" fillId="0" borderId="10" xfId="0" applyFont="1" applyBorder="1" applyAlignment="1">
      <alignment horizontal="left"/>
    </xf>
    <xf numFmtId="164" fontId="22" fillId="0" borderId="10" xfId="0" applyFont="1" applyFill="1" applyBorder="1" applyAlignment="1">
      <alignment/>
    </xf>
    <xf numFmtId="164" fontId="0" fillId="0" borderId="10" xfId="0" applyBorder="1" applyAlignment="1">
      <alignment horizontal="left"/>
    </xf>
    <xf numFmtId="164" fontId="22" fillId="0" borderId="0" xfId="38" applyFont="1" applyBorder="1" applyAlignment="1">
      <alignment vertical="center" shrinkToFit="1"/>
      <protection/>
    </xf>
    <xf numFmtId="164" fontId="20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2" fillId="0" borderId="0" xfId="0" applyFont="1" applyAlignment="1">
      <alignment/>
    </xf>
    <xf numFmtId="164" fontId="20" fillId="0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24" fillId="0" borderId="0" xfId="38" applyFont="1" applyAlignment="1">
      <alignment vertical="center"/>
      <protection/>
    </xf>
    <xf numFmtId="164" fontId="21" fillId="0" borderId="0" xfId="0" applyFont="1" applyFill="1" applyAlignment="1">
      <alignment/>
    </xf>
    <xf numFmtId="164" fontId="0" fillId="0" borderId="0" xfId="0" applyBorder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0" fillId="0" borderId="0" xfId="0" applyFont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5" fillId="0" borderId="0" xfId="0" applyFont="1" applyFill="1" applyAlignment="1">
      <alignment/>
    </xf>
    <xf numFmtId="164" fontId="25" fillId="0" borderId="0" xfId="0" applyFont="1" applyAlignment="1">
      <alignment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22" fillId="0" borderId="10" xfId="38" applyFont="1" applyFill="1" applyBorder="1" applyAlignment="1">
      <alignment horizontal="left" vertical="center"/>
      <protection/>
    </xf>
    <xf numFmtId="164" fontId="27" fillId="0" borderId="10" xfId="0" applyFont="1" applyBorder="1" applyAlignment="1">
      <alignment horizontal="left" vertical="center" wrapText="1"/>
    </xf>
    <xf numFmtId="164" fontId="28" fillId="0" borderId="10" xfId="0" applyFont="1" applyBorder="1" applyAlignment="1">
      <alignment horizontal="left" vertical="center"/>
    </xf>
    <xf numFmtId="164" fontId="27" fillId="0" borderId="10" xfId="0" applyFont="1" applyBorder="1" applyAlignment="1">
      <alignment horizontal="left" vertical="center"/>
    </xf>
    <xf numFmtId="164" fontId="22" fillId="0" borderId="0" xfId="38" applyFont="1" applyFill="1" applyBorder="1" applyAlignment="1">
      <alignment horizontal="left" vertical="center"/>
      <protection/>
    </xf>
    <xf numFmtId="164" fontId="27" fillId="0" borderId="0" xfId="0" applyFont="1" applyBorder="1" applyAlignment="1">
      <alignment horizontal="left" vertical="center" wrapText="1"/>
    </xf>
    <xf numFmtId="164" fontId="28" fillId="0" borderId="0" xfId="0" applyFont="1" applyBorder="1" applyAlignment="1">
      <alignment horizontal="left" vertical="center"/>
    </xf>
    <xf numFmtId="164" fontId="27" fillId="0" borderId="0" xfId="0" applyFont="1" applyBorder="1" applyAlignment="1">
      <alignment horizontal="left" vertical="center"/>
    </xf>
    <xf numFmtId="164" fontId="29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/>
    </xf>
    <xf numFmtId="164" fontId="26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4" fontId="26" fillId="0" borderId="0" xfId="0" applyFont="1" applyBorder="1" applyAlignment="1">
      <alignment vertical="center"/>
    </xf>
    <xf numFmtId="164" fontId="27" fillId="0" borderId="0" xfId="0" applyFont="1" applyBorder="1" applyAlignment="1">
      <alignment horizontal="right" vertical="center"/>
    </xf>
    <xf numFmtId="164" fontId="27" fillId="0" borderId="0" xfId="0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right" vertical="center" wrapText="1"/>
    </xf>
    <xf numFmtId="164" fontId="27" fillId="0" borderId="0" xfId="0" applyFont="1" applyBorder="1" applyAlignment="1">
      <alignment horizontal="right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left" vertical="top"/>
    </xf>
    <xf numFmtId="164" fontId="29" fillId="0" borderId="0" xfId="0" applyFont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 wrapText="1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horizontal="center" wrapText="1"/>
    </xf>
    <xf numFmtId="164" fontId="27" fillId="0" borderId="0" xfId="0" applyFont="1" applyBorder="1" applyAlignment="1">
      <alignment horizontal="center"/>
    </xf>
    <xf numFmtId="166" fontId="26" fillId="0" borderId="0" xfId="42" applyNumberFormat="1" applyFont="1" applyFill="1" applyBorder="1" applyAlignment="1">
      <alignment vertical="center"/>
      <protection/>
    </xf>
    <xf numFmtId="164" fontId="26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center" wrapText="1"/>
    </xf>
    <xf numFmtId="167" fontId="26" fillId="0" borderId="0" xfId="0" applyNumberFormat="1" applyFont="1" applyBorder="1" applyAlignment="1">
      <alignment horizontal="right"/>
    </xf>
    <xf numFmtId="164" fontId="26" fillId="0" borderId="0" xfId="0" applyFont="1" applyBorder="1" applyAlignment="1">
      <alignment horizontal="center"/>
    </xf>
    <xf numFmtId="164" fontId="26" fillId="0" borderId="0" xfId="0" applyFont="1" applyFill="1" applyBorder="1" applyAlignment="1">
      <alignment horizontal="left" vertical="center"/>
    </xf>
    <xf numFmtId="168" fontId="31" fillId="0" borderId="0" xfId="42" applyNumberFormat="1" applyFont="1" applyFill="1" applyBorder="1" applyAlignment="1">
      <alignment vertical="center"/>
      <protection/>
    </xf>
    <xf numFmtId="166" fontId="31" fillId="0" borderId="0" xfId="42" applyNumberFormat="1" applyFont="1" applyFill="1" applyBorder="1" applyAlignment="1">
      <alignment vertical="center"/>
      <protection/>
    </xf>
    <xf numFmtId="164" fontId="26" fillId="0" borderId="0" xfId="0" applyFont="1" applyFill="1" applyBorder="1" applyAlignment="1">
      <alignment horizontal="left" vertical="center" wrapText="1"/>
    </xf>
    <xf numFmtId="168" fontId="26" fillId="0" borderId="0" xfId="42" applyNumberFormat="1" applyFont="1" applyFill="1" applyBorder="1" applyAlignment="1">
      <alignment vertical="center"/>
      <protection/>
    </xf>
    <xf numFmtId="168" fontId="27" fillId="0" borderId="11" xfId="0" applyNumberFormat="1" applyFont="1" applyBorder="1" applyAlignment="1">
      <alignment/>
    </xf>
    <xf numFmtId="166" fontId="27" fillId="0" borderId="0" xfId="42" applyNumberFormat="1" applyFont="1" applyFill="1" applyBorder="1" applyAlignment="1">
      <alignment vertical="center"/>
      <protection/>
    </xf>
    <xf numFmtId="166" fontId="27" fillId="0" borderId="11" xfId="42" applyNumberFormat="1" applyFont="1" applyFill="1" applyBorder="1" applyAlignment="1">
      <alignment vertical="center"/>
      <protection/>
    </xf>
    <xf numFmtId="164" fontId="26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4" fontId="26" fillId="0" borderId="0" xfId="0" applyFont="1" applyFill="1" applyBorder="1" applyAlignment="1">
      <alignment horizontal="center"/>
    </xf>
    <xf numFmtId="166" fontId="27" fillId="0" borderId="11" xfId="0" applyNumberFormat="1" applyFont="1" applyBorder="1" applyAlignment="1">
      <alignment/>
    </xf>
    <xf numFmtId="168" fontId="27" fillId="0" borderId="12" xfId="42" applyNumberFormat="1" applyFont="1" applyFill="1" applyBorder="1" applyAlignment="1">
      <alignment vertical="center"/>
      <protection/>
    </xf>
    <xf numFmtId="166" fontId="27" fillId="23" borderId="12" xfId="42" applyNumberFormat="1" applyFont="1" applyFill="1" applyBorder="1" applyAlignment="1">
      <alignment vertical="center"/>
      <protection/>
    </xf>
    <xf numFmtId="168" fontId="27" fillId="0" borderId="0" xfId="42" applyNumberFormat="1" applyFont="1" applyFill="1" applyBorder="1" applyAlignment="1">
      <alignment vertical="center"/>
      <protection/>
    </xf>
    <xf numFmtId="166" fontId="27" fillId="23" borderId="0" xfId="42" applyNumberFormat="1" applyFont="1" applyFill="1" applyBorder="1" applyAlignment="1">
      <alignment vertical="center"/>
      <protection/>
    </xf>
    <xf numFmtId="164" fontId="29" fillId="0" borderId="0" xfId="0" applyFont="1" applyBorder="1" applyAlignment="1">
      <alignment/>
    </xf>
    <xf numFmtId="164" fontId="27" fillId="0" borderId="0" xfId="0" applyFont="1" applyFill="1" applyBorder="1" applyAlignment="1">
      <alignment horizontal="center"/>
    </xf>
    <xf numFmtId="166" fontId="27" fillId="23" borderId="11" xfId="42" applyNumberFormat="1" applyFont="1" applyFill="1" applyBorder="1" applyAlignment="1">
      <alignment vertical="center"/>
      <protection/>
    </xf>
    <xf numFmtId="164" fontId="32" fillId="0" borderId="0" xfId="0" applyFont="1" applyBorder="1" applyAlignment="1">
      <alignment horizontal="center" wrapText="1"/>
    </xf>
    <xf numFmtId="168" fontId="26" fillId="0" borderId="0" xfId="0" applyNumberFormat="1" applyFont="1" applyBorder="1" applyAlignment="1">
      <alignment horizontal="center"/>
    </xf>
    <xf numFmtId="164" fontId="26" fillId="0" borderId="0" xfId="0" applyFont="1" applyBorder="1" applyAlignment="1">
      <alignment/>
    </xf>
    <xf numFmtId="164" fontId="33" fillId="0" borderId="0" xfId="0" applyFont="1" applyBorder="1" applyAlignment="1">
      <alignment horizontal="center" wrapText="1"/>
    </xf>
    <xf numFmtId="168" fontId="27" fillId="0" borderId="11" xfId="42" applyNumberFormat="1" applyFont="1" applyFill="1" applyBorder="1" applyAlignment="1">
      <alignment vertical="center"/>
      <protection/>
    </xf>
    <xf numFmtId="168" fontId="27" fillId="0" borderId="0" xfId="0" applyNumberFormat="1" applyFont="1" applyFill="1" applyBorder="1" applyAlignment="1">
      <alignment horizontal="center"/>
    </xf>
    <xf numFmtId="164" fontId="34" fillId="0" borderId="0" xfId="0" applyFont="1" applyBorder="1" applyAlignment="1">
      <alignment horizontal="center" wrapText="1"/>
    </xf>
    <xf numFmtId="164" fontId="34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top"/>
    </xf>
    <xf numFmtId="166" fontId="26" fillId="0" borderId="0" xfId="42" applyNumberFormat="1" applyFont="1" applyFill="1" applyBorder="1" applyAlignment="1">
      <alignment/>
      <protection/>
    </xf>
    <xf numFmtId="168" fontId="27" fillId="0" borderId="10" xfId="0" applyNumberFormat="1" applyFont="1" applyBorder="1" applyAlignment="1">
      <alignment/>
    </xf>
    <xf numFmtId="166" fontId="27" fillId="0" borderId="10" xfId="0" applyNumberFormat="1" applyFont="1" applyBorder="1" applyAlignment="1">
      <alignment/>
    </xf>
    <xf numFmtId="164" fontId="35" fillId="0" borderId="0" xfId="0" applyFont="1" applyFill="1" applyBorder="1" applyAlignment="1">
      <alignment/>
    </xf>
    <xf numFmtId="164" fontId="36" fillId="0" borderId="0" xfId="0" applyFont="1" applyFill="1" applyBorder="1" applyAlignment="1">
      <alignment/>
    </xf>
    <xf numFmtId="164" fontId="35" fillId="0" borderId="0" xfId="38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wrapText="1"/>
    </xf>
    <xf numFmtId="164" fontId="34" fillId="0" borderId="0" xfId="38" applyFont="1" applyBorder="1" applyAlignment="1">
      <alignment vertical="center"/>
      <protection/>
    </xf>
    <xf numFmtId="164" fontId="31" fillId="0" borderId="0" xfId="0" applyFont="1" applyFill="1" applyAlignment="1">
      <alignment/>
    </xf>
    <xf numFmtId="164" fontId="31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/>
    </xf>
    <xf numFmtId="164" fontId="34" fillId="0" borderId="0" xfId="38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center" wrapText="1"/>
    </xf>
    <xf numFmtId="164" fontId="31" fillId="0" borderId="0" xfId="0" applyFont="1" applyFill="1" applyBorder="1" applyAlignment="1">
      <alignment horizontal="center"/>
    </xf>
    <xf numFmtId="164" fontId="31" fillId="0" borderId="0" xfId="0" applyFont="1" applyFill="1" applyBorder="1" applyAlignment="1">
      <alignment/>
    </xf>
    <xf numFmtId="164" fontId="34" fillId="0" borderId="0" xfId="0" applyFont="1" applyFill="1" applyBorder="1" applyAlignment="1">
      <alignment/>
    </xf>
    <xf numFmtId="164" fontId="31" fillId="0" borderId="0" xfId="38" applyFont="1" applyFill="1" applyBorder="1" applyAlignment="1">
      <alignment vertical="center"/>
      <protection/>
    </xf>
    <xf numFmtId="164" fontId="37" fillId="0" borderId="0" xfId="0" applyFont="1" applyFill="1" applyAlignment="1">
      <alignment/>
    </xf>
    <xf numFmtId="164" fontId="37" fillId="0" borderId="0" xfId="0" applyFont="1" applyFill="1" applyAlignment="1">
      <alignment horizontal="left"/>
    </xf>
    <xf numFmtId="164" fontId="31" fillId="0" borderId="0" xfId="39" applyFont="1" applyFill="1" applyBorder="1" applyAlignment="1">
      <alignment horizontal="center"/>
      <protection/>
    </xf>
    <xf numFmtId="164" fontId="31" fillId="0" borderId="0" xfId="39" applyFont="1" applyFill="1">
      <alignment/>
      <protection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Fill="1" applyBorder="1" applyAlignment="1">
      <alignment/>
    </xf>
    <xf numFmtId="166" fontId="20" fillId="0" borderId="0" xfId="0" applyNumberFormat="1" applyFont="1" applyBorder="1" applyAlignment="1">
      <alignment horizontal="right"/>
    </xf>
    <xf numFmtId="169" fontId="20" fillId="0" borderId="0" xfId="0" applyNumberFormat="1" applyFont="1" applyBorder="1" applyAlignment="1">
      <alignment/>
    </xf>
    <xf numFmtId="169" fontId="29" fillId="0" borderId="0" xfId="0" applyNumberFormat="1" applyFont="1" applyBorder="1" applyAlignment="1">
      <alignment horizontal="left" vertical="center"/>
    </xf>
    <xf numFmtId="164" fontId="29" fillId="0" borderId="0" xfId="0" applyFont="1" applyBorder="1" applyAlignment="1">
      <alignment horizontal="left" wrapText="1"/>
    </xf>
    <xf numFmtId="164" fontId="29" fillId="0" borderId="0" xfId="0" applyFont="1" applyBorder="1" applyAlignment="1">
      <alignment horizontal="left"/>
    </xf>
    <xf numFmtId="166" fontId="29" fillId="0" borderId="0" xfId="0" applyNumberFormat="1" applyFont="1" applyBorder="1" applyAlignment="1">
      <alignment horizontal="right"/>
    </xf>
    <xf numFmtId="169" fontId="26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right" vertical="center" wrapText="1"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Border="1" applyAlignment="1">
      <alignment horizontal="center" vertical="center"/>
    </xf>
    <xf numFmtId="169" fontId="26" fillId="0" borderId="0" xfId="0" applyNumberFormat="1" applyFont="1" applyBorder="1" applyAlignment="1">
      <alignment horizontal="right"/>
    </xf>
    <xf numFmtId="169" fontId="30" fillId="0" borderId="0" xfId="0" applyNumberFormat="1" applyFont="1" applyFill="1" applyBorder="1" applyAlignment="1">
      <alignment horizontal="right" vertical="center" wrapText="1"/>
    </xf>
    <xf numFmtId="164" fontId="26" fillId="0" borderId="0" xfId="0" applyFont="1" applyBorder="1" applyAlignment="1">
      <alignment horizontal="left" vertical="center"/>
    </xf>
    <xf numFmtId="168" fontId="40" fillId="0" borderId="10" xfId="0" applyNumberFormat="1" applyFont="1" applyBorder="1" applyAlignment="1">
      <alignment horizontal="right"/>
    </xf>
    <xf numFmtId="168" fontId="40" fillId="0" borderId="0" xfId="0" applyNumberFormat="1" applyFont="1" applyBorder="1" applyAlignment="1">
      <alignment horizontal="right"/>
    </xf>
    <xf numFmtId="167" fontId="40" fillId="0" borderId="0" xfId="0" applyNumberFormat="1" applyFont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169" fontId="27" fillId="0" borderId="11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164" fontId="27" fillId="0" borderId="0" xfId="0" applyFont="1" applyBorder="1" applyAlignment="1">
      <alignment/>
    </xf>
    <xf numFmtId="168" fontId="27" fillId="0" borderId="11" xfId="0" applyNumberFormat="1" applyFont="1" applyFill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8" fontId="26" fillId="0" borderId="0" xfId="0" applyNumberFormat="1" applyFont="1" applyBorder="1" applyAlignment="1">
      <alignment horizontal="right"/>
    </xf>
    <xf numFmtId="164" fontId="41" fillId="0" borderId="0" xfId="0" applyFont="1" applyFill="1" applyBorder="1" applyAlignment="1">
      <alignment horizontal="left" vertical="center" wrapText="1"/>
    </xf>
    <xf numFmtId="169" fontId="26" fillId="0" borderId="0" xfId="0" applyNumberFormat="1" applyFont="1" applyFill="1" applyBorder="1" applyAlignment="1">
      <alignment horizontal="right"/>
    </xf>
    <xf numFmtId="169" fontId="27" fillId="0" borderId="11" xfId="0" applyNumberFormat="1" applyFont="1" applyFill="1" applyBorder="1" applyAlignment="1">
      <alignment/>
    </xf>
    <xf numFmtId="168" fontId="27" fillId="0" borderId="11" xfId="0" applyNumberFormat="1" applyFont="1" applyFill="1" applyBorder="1" applyAlignment="1">
      <alignment/>
    </xf>
    <xf numFmtId="168" fontId="20" fillId="0" borderId="0" xfId="0" applyNumberFormat="1" applyFont="1" applyBorder="1" applyAlignment="1">
      <alignment/>
    </xf>
    <xf numFmtId="170" fontId="26" fillId="0" borderId="0" xfId="0" applyNumberFormat="1" applyFont="1" applyFill="1" applyBorder="1" applyAlignment="1">
      <alignment horizontal="right"/>
    </xf>
    <xf numFmtId="171" fontId="26" fillId="0" borderId="0" xfId="0" applyNumberFormat="1" applyFont="1" applyFill="1" applyBorder="1" applyAlignment="1">
      <alignment horizontal="right"/>
    </xf>
    <xf numFmtId="164" fontId="26" fillId="0" borderId="0" xfId="38" applyFont="1" applyFill="1" applyBorder="1" applyAlignment="1">
      <alignment vertical="center"/>
      <protection/>
    </xf>
    <xf numFmtId="164" fontId="24" fillId="0" borderId="0" xfId="39" applyFont="1" applyFill="1">
      <alignment/>
      <protection/>
    </xf>
    <xf numFmtId="164" fontId="26" fillId="0" borderId="0" xfId="39" applyFont="1" applyFill="1" applyAlignment="1">
      <alignment horizontal="center"/>
      <protection/>
    </xf>
    <xf numFmtId="166" fontId="26" fillId="0" borderId="0" xfId="39" applyNumberFormat="1" applyFont="1" applyFill="1" applyBorder="1" applyAlignment="1">
      <alignment horizontal="right"/>
      <protection/>
    </xf>
    <xf numFmtId="164" fontId="26" fillId="0" borderId="0" xfId="39" applyFont="1" applyFill="1" applyBorder="1" applyAlignment="1">
      <alignment horizontal="center"/>
      <protection/>
    </xf>
    <xf numFmtId="164" fontId="26" fillId="0" borderId="0" xfId="39" applyFont="1" applyFill="1">
      <alignment/>
      <protection/>
    </xf>
    <xf numFmtId="164" fontId="21" fillId="0" borderId="10" xfId="39" applyFont="1" applyFill="1" applyBorder="1" applyAlignment="1">
      <alignment horizontal="center"/>
      <protection/>
    </xf>
    <xf numFmtId="166" fontId="21" fillId="0" borderId="10" xfId="39" applyNumberFormat="1" applyFont="1" applyFill="1" applyBorder="1" applyAlignment="1">
      <alignment horizontal="right"/>
      <protection/>
    </xf>
    <xf numFmtId="164" fontId="21" fillId="0" borderId="0" xfId="39" applyFont="1" applyFill="1" applyBorder="1" applyAlignment="1">
      <alignment horizontal="center"/>
      <protection/>
    </xf>
    <xf numFmtId="164" fontId="0" fillId="0" borderId="0" xfId="0" applyFill="1" applyBorder="1" applyAlignment="1">
      <alignment horizontal="left" vertical="center"/>
    </xf>
    <xf numFmtId="164" fontId="26" fillId="0" borderId="0" xfId="39" applyFont="1" applyFill="1" applyBorder="1" applyAlignment="1">
      <alignment vertical="center"/>
      <protection/>
    </xf>
    <xf numFmtId="164" fontId="0" fillId="0" borderId="0" xfId="0" applyBorder="1" applyAlignment="1">
      <alignment horizontal="left" vertical="center"/>
    </xf>
    <xf numFmtId="166" fontId="41" fillId="0" borderId="0" xfId="41" applyNumberFormat="1" applyFont="1" applyFill="1" applyBorder="1" applyAlignment="1">
      <alignment horizontal="right" vertical="center" wrapText="1"/>
      <protection/>
    </xf>
    <xf numFmtId="164" fontId="29" fillId="0" borderId="0" xfId="0" applyFont="1" applyAlignment="1">
      <alignment vertical="center"/>
    </xf>
    <xf numFmtId="172" fontId="41" fillId="0" borderId="0" xfId="41" applyNumberFormat="1" applyFont="1" applyFill="1" applyBorder="1" applyAlignment="1">
      <alignment horizontal="right" vertical="center" wrapText="1"/>
      <protection/>
    </xf>
    <xf numFmtId="164" fontId="27" fillId="0" borderId="0" xfId="43" applyFont="1" applyFill="1" applyBorder="1" applyAlignment="1">
      <alignment horizontal="right" vertical="center"/>
      <protection/>
    </xf>
    <xf numFmtId="164" fontId="26" fillId="0" borderId="0" xfId="43" applyFont="1" applyFill="1" applyBorder="1" applyAlignment="1">
      <alignment horizontal="left" vertical="center"/>
      <protection/>
    </xf>
    <xf numFmtId="165" fontId="41" fillId="0" borderId="0" xfId="38" applyNumberFormat="1" applyFont="1" applyFill="1" applyBorder="1" applyAlignment="1">
      <alignment horizontal="center" vertical="center" wrapText="1"/>
      <protection/>
    </xf>
    <xf numFmtId="166" fontId="30" fillId="0" borderId="0" xfId="0" applyNumberFormat="1" applyFont="1" applyBorder="1" applyAlignment="1">
      <alignment horizontal="right" vertical="top" wrapText="1"/>
    </xf>
    <xf numFmtId="164" fontId="41" fillId="0" borderId="0" xfId="39" applyFont="1" applyFill="1" applyBorder="1" applyAlignment="1">
      <alignment vertical="top" wrapText="1"/>
      <protection/>
    </xf>
    <xf numFmtId="166" fontId="26" fillId="0" borderId="0" xfId="39" applyNumberFormat="1" applyFont="1" applyFill="1" applyBorder="1" applyAlignment="1">
      <alignment horizontal="right"/>
      <protection/>
    </xf>
    <xf numFmtId="166" fontId="26" fillId="0" borderId="0" xfId="39" applyNumberFormat="1" applyFont="1" applyFill="1" applyBorder="1">
      <alignment/>
      <protection/>
    </xf>
    <xf numFmtId="164" fontId="27" fillId="0" borderId="0" xfId="43" applyFont="1" applyFill="1" applyBorder="1" applyAlignment="1">
      <alignment horizontal="center" vertical="center"/>
      <protection/>
    </xf>
    <xf numFmtId="166" fontId="26" fillId="0" borderId="0" xfId="39" applyNumberFormat="1" applyFont="1" applyFill="1" applyBorder="1">
      <alignment/>
      <protection/>
    </xf>
    <xf numFmtId="166" fontId="26" fillId="0" borderId="0" xfId="39" applyNumberFormat="1" applyFont="1" applyFill="1">
      <alignment/>
      <protection/>
    </xf>
    <xf numFmtId="164" fontId="36" fillId="0" borderId="0" xfId="39" applyFont="1" applyFill="1" applyBorder="1" applyAlignment="1">
      <alignment vertical="top" wrapText="1"/>
      <protection/>
    </xf>
    <xf numFmtId="168" fontId="26" fillId="0" borderId="0" xfId="39" applyNumberFormat="1" applyFont="1" applyFill="1" applyBorder="1" applyAlignment="1">
      <alignment horizontal="right"/>
      <protection/>
    </xf>
    <xf numFmtId="168" fontId="26" fillId="0" borderId="0" xfId="39" applyNumberFormat="1" applyFont="1" applyFill="1" applyBorder="1">
      <alignment/>
      <protection/>
    </xf>
    <xf numFmtId="164" fontId="27" fillId="0" borderId="0" xfId="39" applyFont="1" applyFill="1" applyBorder="1" applyAlignment="1">
      <alignment horizontal="center"/>
      <protection/>
    </xf>
    <xf numFmtId="168" fontId="26" fillId="0" borderId="0" xfId="39" applyNumberFormat="1" applyFont="1" applyFill="1" applyBorder="1" applyAlignment="1">
      <alignment horizontal="right"/>
      <protection/>
    </xf>
    <xf numFmtId="168" fontId="26" fillId="0" borderId="0" xfId="39" applyNumberFormat="1" applyFont="1" applyFill="1" applyBorder="1">
      <alignment/>
      <protection/>
    </xf>
    <xf numFmtId="164" fontId="26" fillId="0" borderId="0" xfId="43" applyFont="1" applyFill="1" applyBorder="1" applyAlignment="1">
      <alignment horizontal="center" vertical="center"/>
      <protection/>
    </xf>
    <xf numFmtId="164" fontId="27" fillId="0" borderId="0" xfId="39" applyFont="1" applyFill="1">
      <alignment/>
      <protection/>
    </xf>
    <xf numFmtId="168" fontId="26" fillId="0" borderId="0" xfId="39" applyNumberFormat="1" applyFont="1" applyFill="1" applyBorder="1" applyAlignment="1">
      <alignment horizontal="right" vertical="top"/>
      <protection/>
    </xf>
    <xf numFmtId="168" fontId="26" fillId="0" borderId="0" xfId="39" applyNumberFormat="1" applyFont="1" applyFill="1" applyBorder="1" applyAlignment="1">
      <alignment vertical="top"/>
      <protection/>
    </xf>
    <xf numFmtId="164" fontId="41" fillId="0" borderId="0" xfId="40" applyFont="1" applyFill="1" applyBorder="1" applyAlignment="1">
      <alignment horizontal="left" wrapText="1"/>
      <protection/>
    </xf>
    <xf numFmtId="168" fontId="27" fillId="0" borderId="11" xfId="39" applyNumberFormat="1" applyFont="1" applyFill="1" applyBorder="1" applyAlignment="1">
      <alignment horizontal="right"/>
      <protection/>
    </xf>
    <xf numFmtId="168" fontId="27" fillId="0" borderId="0" xfId="39" applyNumberFormat="1" applyFont="1" applyFill="1" applyBorder="1" applyAlignment="1">
      <alignment horizontal="right"/>
      <protection/>
    </xf>
    <xf numFmtId="164" fontId="26" fillId="0" borderId="0" xfId="39" applyFont="1" applyFill="1" applyBorder="1" applyAlignment="1">
      <alignment horizontal="center"/>
      <protection/>
    </xf>
    <xf numFmtId="166" fontId="26" fillId="0" borderId="0" xfId="39" applyNumberFormat="1" applyFont="1" applyFill="1">
      <alignment/>
      <protection/>
    </xf>
    <xf numFmtId="164" fontId="26" fillId="0" borderId="0" xfId="39" applyFont="1" applyFill="1">
      <alignment/>
      <protection/>
    </xf>
    <xf numFmtId="168" fontId="26" fillId="0" borderId="0" xfId="39" applyNumberFormat="1" applyFont="1" applyFill="1" applyAlignment="1">
      <alignment horizontal="right"/>
      <protection/>
    </xf>
    <xf numFmtId="168" fontId="26" fillId="0" borderId="0" xfId="39" applyNumberFormat="1" applyFont="1" applyFill="1" applyBorder="1" applyAlignment="1">
      <alignment horizontal="center"/>
      <protection/>
    </xf>
    <xf numFmtId="164" fontId="36" fillId="0" borderId="0" xfId="39" applyFont="1" applyFill="1" applyBorder="1" applyAlignment="1">
      <alignment vertical="top"/>
      <protection/>
    </xf>
    <xf numFmtId="168" fontId="27" fillId="0" borderId="0" xfId="39" applyNumberFormat="1" applyFont="1" applyFill="1" applyBorder="1">
      <alignment/>
      <protection/>
    </xf>
    <xf numFmtId="164" fontId="41" fillId="0" borderId="0" xfId="39" applyFont="1" applyFill="1" applyBorder="1" applyAlignment="1">
      <alignment vertical="top"/>
      <protection/>
    </xf>
    <xf numFmtId="166" fontId="27" fillId="0" borderId="0" xfId="39" applyNumberFormat="1" applyFont="1" applyFill="1" applyBorder="1" applyAlignment="1">
      <alignment horizontal="right"/>
      <protection/>
    </xf>
    <xf numFmtId="166" fontId="27" fillId="0" borderId="0" xfId="39" applyNumberFormat="1" applyFont="1" applyFill="1" applyBorder="1">
      <alignment/>
      <protection/>
    </xf>
    <xf numFmtId="168" fontId="26" fillId="0" borderId="0" xfId="39" applyNumberFormat="1" applyFont="1" applyFill="1" applyBorder="1" applyAlignment="1">
      <alignment horizontal="center"/>
      <protection/>
    </xf>
    <xf numFmtId="164" fontId="26" fillId="0" borderId="0" xfId="39" applyFont="1" applyFill="1" applyBorder="1">
      <alignment/>
      <protection/>
    </xf>
    <xf numFmtId="164" fontId="36" fillId="0" borderId="0" xfId="41" applyFont="1" applyBorder="1">
      <alignment/>
      <protection/>
    </xf>
    <xf numFmtId="164" fontId="36" fillId="0" borderId="0" xfId="39" applyFont="1" applyBorder="1" applyAlignment="1">
      <alignment vertical="top" wrapText="1"/>
      <protection/>
    </xf>
    <xf numFmtId="168" fontId="36" fillId="0" borderId="0" xfId="39" applyNumberFormat="1" applyFont="1" applyFill="1" applyBorder="1" applyAlignment="1">
      <alignment horizontal="right" vertical="top" wrapText="1"/>
      <protection/>
    </xf>
    <xf numFmtId="168" fontId="36" fillId="0" borderId="0" xfId="39" applyNumberFormat="1" applyFont="1" applyFill="1" applyBorder="1" applyAlignment="1">
      <alignment vertical="top" wrapText="1"/>
      <protection/>
    </xf>
    <xf numFmtId="164" fontId="36" fillId="0" borderId="0" xfId="39" applyFont="1" applyAlignment="1">
      <alignment vertical="top" wrapText="1"/>
      <protection/>
    </xf>
    <xf numFmtId="164" fontId="27" fillId="0" borderId="0" xfId="39" applyFont="1" applyFill="1" applyBorder="1" applyAlignment="1">
      <alignment horizontal="center"/>
      <protection/>
    </xf>
    <xf numFmtId="168" fontId="27" fillId="0" borderId="0" xfId="39" applyNumberFormat="1" applyFont="1" applyFill="1" applyBorder="1" applyAlignment="1">
      <alignment horizontal="center"/>
      <protection/>
    </xf>
    <xf numFmtId="164" fontId="27" fillId="0" borderId="0" xfId="39" applyFont="1" applyFill="1">
      <alignment/>
      <protection/>
    </xf>
    <xf numFmtId="164" fontId="27" fillId="0" borderId="0" xfId="39" applyFont="1" applyFill="1" applyBorder="1">
      <alignment/>
      <protection/>
    </xf>
    <xf numFmtId="164" fontId="34" fillId="0" borderId="0" xfId="39" applyFont="1" applyFill="1" applyBorder="1">
      <alignment/>
      <protection/>
    </xf>
    <xf numFmtId="166" fontId="34" fillId="0" borderId="0" xfId="39" applyNumberFormat="1" applyFont="1" applyFill="1" applyBorder="1" applyAlignment="1">
      <alignment horizontal="right"/>
      <protection/>
    </xf>
    <xf numFmtId="164" fontId="43" fillId="0" borderId="0" xfId="0" applyFont="1" applyFill="1" applyBorder="1" applyAlignment="1">
      <alignment/>
    </xf>
    <xf numFmtId="164" fontId="44" fillId="0" borderId="0" xfId="38" applyFont="1" applyFill="1" applyBorder="1" applyAlignment="1">
      <alignment vertical="center"/>
      <protection/>
    </xf>
    <xf numFmtId="164" fontId="29" fillId="0" borderId="0" xfId="0" applyFont="1" applyAlignment="1">
      <alignment/>
    </xf>
    <xf numFmtId="164" fontId="26" fillId="0" borderId="0" xfId="41" applyNumberFormat="1" applyFont="1" applyFill="1" applyBorder="1" applyAlignment="1" applyProtection="1">
      <alignment vertical="top"/>
      <protection/>
    </xf>
    <xf numFmtId="164" fontId="26" fillId="0" borderId="0" xfId="38" applyFont="1" applyFill="1" applyBorder="1" applyAlignment="1">
      <alignment horizontal="left" vertical="center"/>
      <protection/>
    </xf>
    <xf numFmtId="164" fontId="0" fillId="0" borderId="0" xfId="0" applyFont="1" applyBorder="1" applyAlignment="1">
      <alignment horizontal="left" vertical="center"/>
    </xf>
    <xf numFmtId="164" fontId="38" fillId="0" borderId="0" xfId="0" applyFont="1" applyAlignment="1">
      <alignment horizontal="left"/>
    </xf>
    <xf numFmtId="164" fontId="26" fillId="0" borderId="0" xfId="0" applyFont="1" applyAlignment="1">
      <alignment/>
    </xf>
    <xf numFmtId="164" fontId="26" fillId="0" borderId="13" xfId="0" applyFont="1" applyBorder="1" applyAlignment="1">
      <alignment/>
    </xf>
    <xf numFmtId="164" fontId="27" fillId="0" borderId="0" xfId="0" applyFont="1" applyAlignment="1">
      <alignment horizontal="right"/>
    </xf>
    <xf numFmtId="164" fontId="27" fillId="0" borderId="14" xfId="0" applyFont="1" applyBorder="1" applyAlignment="1">
      <alignment/>
    </xf>
    <xf numFmtId="164" fontId="27" fillId="0" borderId="14" xfId="0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4" fontId="29" fillId="0" borderId="14" xfId="0" applyFont="1" applyBorder="1" applyAlignment="1">
      <alignment/>
    </xf>
    <xf numFmtId="164" fontId="27" fillId="0" borderId="14" xfId="0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7" fillId="0" borderId="0" xfId="0" applyFont="1" applyBorder="1" applyAlignment="1">
      <alignment horizontal="left"/>
    </xf>
    <xf numFmtId="164" fontId="27" fillId="0" borderId="10" xfId="0" applyFont="1" applyBorder="1" applyAlignment="1">
      <alignment wrapText="1"/>
    </xf>
    <xf numFmtId="164" fontId="27" fillId="0" borderId="10" xfId="0" applyFont="1" applyBorder="1" applyAlignment="1">
      <alignment horizontal="center" wrapText="1"/>
    </xf>
    <xf numFmtId="164" fontId="27" fillId="0" borderId="0" xfId="0" applyFont="1" applyBorder="1" applyAlignment="1">
      <alignment horizontal="center" wrapText="1"/>
    </xf>
    <xf numFmtId="164" fontId="26" fillId="0" borderId="15" xfId="0" applyFont="1" applyBorder="1" applyAlignment="1">
      <alignment/>
    </xf>
    <xf numFmtId="164" fontId="38" fillId="0" borderId="15" xfId="0" applyFont="1" applyBorder="1" applyAlignment="1">
      <alignment horizontal="center"/>
    </xf>
    <xf numFmtId="164" fontId="38" fillId="0" borderId="0" xfId="0" applyFont="1" applyBorder="1" applyAlignment="1">
      <alignment horizontal="center"/>
    </xf>
    <xf numFmtId="173" fontId="27" fillId="0" borderId="0" xfId="0" applyNumberFormat="1" applyFont="1" applyBorder="1" applyAlignment="1">
      <alignment horizontal="left" wrapText="1"/>
    </xf>
    <xf numFmtId="167" fontId="45" fillId="0" borderId="11" xfId="0" applyNumberFormat="1" applyFont="1" applyBorder="1" applyAlignment="1">
      <alignment horizontal="center"/>
    </xf>
    <xf numFmtId="167" fontId="45" fillId="0" borderId="0" xfId="0" applyNumberFormat="1" applyFont="1" applyBorder="1" applyAlignment="1">
      <alignment horizontal="center"/>
    </xf>
    <xf numFmtId="168" fontId="45" fillId="0" borderId="11" xfId="0" applyNumberFormat="1" applyFont="1" applyBorder="1" applyAlignment="1">
      <alignment horizontal="center"/>
    </xf>
    <xf numFmtId="168" fontId="45" fillId="0" borderId="0" xfId="0" applyNumberFormat="1" applyFont="1" applyBorder="1" applyAlignment="1">
      <alignment horizontal="center"/>
    </xf>
    <xf numFmtId="168" fontId="45" fillId="0" borderId="10" xfId="0" applyNumberFormat="1" applyFont="1" applyBorder="1" applyAlignment="1">
      <alignment horizontal="center"/>
    </xf>
    <xf numFmtId="168" fontId="27" fillId="0" borderId="11" xfId="15" applyNumberFormat="1" applyFont="1" applyFill="1" applyBorder="1" applyAlignment="1" applyProtection="1">
      <alignment horizontal="center" vertical="center"/>
      <protection/>
    </xf>
    <xf numFmtId="168" fontId="27" fillId="0" borderId="0" xfId="15" applyNumberFormat="1" applyFont="1" applyFill="1" applyBorder="1" applyAlignment="1" applyProtection="1">
      <alignment horizontal="center" vertical="center"/>
      <protection/>
    </xf>
    <xf numFmtId="168" fontId="26" fillId="0" borderId="11" xfId="15" applyNumberFormat="1" applyFont="1" applyFill="1" applyBorder="1" applyAlignment="1" applyProtection="1">
      <alignment horizontal="center" vertical="center"/>
      <protection/>
    </xf>
    <xf numFmtId="164" fontId="27" fillId="0" borderId="0" xfId="41" applyNumberFormat="1" applyFont="1" applyFill="1" applyBorder="1" applyAlignment="1" applyProtection="1">
      <alignment vertical="center"/>
      <protection/>
    </xf>
    <xf numFmtId="168" fontId="27" fillId="0" borderId="0" xfId="15" applyNumberFormat="1" applyFont="1" applyFill="1" applyBorder="1" applyAlignment="1" applyProtection="1">
      <alignment horizontal="right" vertical="center"/>
      <protection/>
    </xf>
    <xf numFmtId="168" fontId="27" fillId="0" borderId="0" xfId="15" applyNumberFormat="1" applyFont="1" applyFill="1" applyBorder="1" applyAlignment="1" applyProtection="1">
      <alignment vertical="center"/>
      <protection/>
    </xf>
    <xf numFmtId="168" fontId="26" fillId="0" borderId="10" xfId="15" applyNumberFormat="1" applyFont="1" applyFill="1" applyBorder="1" applyAlignment="1" applyProtection="1">
      <alignment horizontal="right" vertical="center"/>
      <protection/>
    </xf>
    <xf numFmtId="168" fontId="26" fillId="0" borderId="10" xfId="15" applyNumberFormat="1" applyFont="1" applyFill="1" applyBorder="1" applyAlignment="1" applyProtection="1">
      <alignment horizontal="center" vertical="center"/>
      <protection/>
    </xf>
    <xf numFmtId="168" fontId="27" fillId="0" borderId="10" xfId="15" applyNumberFormat="1" applyFont="1" applyFill="1" applyBorder="1" applyAlignment="1" applyProtection="1">
      <alignment horizontal="center" vertical="center"/>
      <protection/>
    </xf>
    <xf numFmtId="168" fontId="27" fillId="0" borderId="10" xfId="15" applyNumberFormat="1" applyFont="1" applyFill="1" applyBorder="1" applyAlignment="1" applyProtection="1">
      <alignment vertical="center"/>
      <protection/>
    </xf>
    <xf numFmtId="168" fontId="27" fillId="0" borderId="0" xfId="41" applyNumberFormat="1" applyFont="1" applyFill="1" applyBorder="1" applyAlignment="1" applyProtection="1">
      <alignment vertical="center"/>
      <protection/>
    </xf>
    <xf numFmtId="168" fontId="27" fillId="0" borderId="10" xfId="41" applyNumberFormat="1" applyFont="1" applyFill="1" applyBorder="1" applyAlignment="1" applyProtection="1">
      <alignment vertical="center"/>
      <protection/>
    </xf>
    <xf numFmtId="164" fontId="26" fillId="0" borderId="0" xfId="41" applyNumberFormat="1" applyFont="1" applyFill="1" applyBorder="1" applyAlignment="1" applyProtection="1">
      <alignment vertical="center" wrapText="1"/>
      <protection/>
    </xf>
    <xf numFmtId="168" fontId="26" fillId="0" borderId="0" xfId="15" applyNumberFormat="1" applyFont="1" applyFill="1" applyBorder="1" applyAlignment="1" applyProtection="1">
      <alignment horizontal="center" vertical="center"/>
      <protection/>
    </xf>
    <xf numFmtId="168" fontId="26" fillId="0" borderId="0" xfId="15" applyNumberFormat="1" applyFont="1" applyFill="1" applyBorder="1" applyAlignment="1" applyProtection="1">
      <alignment vertical="center"/>
      <protection/>
    </xf>
    <xf numFmtId="168" fontId="26" fillId="0" borderId="0" xfId="41" applyNumberFormat="1" applyFont="1" applyFill="1" applyBorder="1" applyAlignment="1" applyProtection="1">
      <alignment vertical="center"/>
      <protection/>
    </xf>
    <xf numFmtId="173" fontId="27" fillId="0" borderId="0" xfId="0" applyNumberFormat="1" applyFont="1" applyBorder="1" applyAlignment="1">
      <alignment horizontal="left" vertical="center" wrapText="1"/>
    </xf>
    <xf numFmtId="174" fontId="45" fillId="0" borderId="11" xfId="15" applyFont="1" applyFill="1" applyBorder="1" applyAlignment="1" applyProtection="1">
      <alignment horizontal="center" vertical="center"/>
      <protection/>
    </xf>
    <xf numFmtId="167" fontId="45" fillId="0" borderId="0" xfId="0" applyNumberFormat="1" applyFont="1" applyBorder="1" applyAlignment="1">
      <alignment horizontal="center" vertical="center"/>
    </xf>
    <xf numFmtId="173" fontId="27" fillId="0" borderId="13" xfId="0" applyNumberFormat="1" applyFont="1" applyBorder="1" applyAlignment="1">
      <alignment horizontal="left" wrapText="1"/>
    </xf>
    <xf numFmtId="167" fontId="45" fillId="0" borderId="15" xfId="0" applyNumberFormat="1" applyFont="1" applyBorder="1" applyAlignment="1">
      <alignment horizontal="center"/>
    </xf>
    <xf numFmtId="175" fontId="45" fillId="0" borderId="0" xfId="0" applyNumberFormat="1" applyFont="1" applyBorder="1" applyAlignment="1">
      <alignment horizontal="center"/>
    </xf>
    <xf numFmtId="168" fontId="45" fillId="0" borderId="15" xfId="0" applyNumberFormat="1" applyFont="1" applyBorder="1" applyAlignment="1">
      <alignment horizontal="center"/>
    </xf>
    <xf numFmtId="168" fontId="45" fillId="0" borderId="13" xfId="0" applyNumberFormat="1" applyFont="1" applyBorder="1" applyAlignment="1">
      <alignment horizontal="center"/>
    </xf>
    <xf numFmtId="164" fontId="27" fillId="0" borderId="0" xfId="43" applyFont="1" applyBorder="1" applyAlignment="1">
      <alignment horizontal="left" vertical="center"/>
      <protection/>
    </xf>
    <xf numFmtId="164" fontId="27" fillId="0" borderId="0" xfId="43" applyFont="1" applyBorder="1" applyAlignment="1">
      <alignment horizontal="right" vertical="center"/>
      <protection/>
    </xf>
    <xf numFmtId="176" fontId="26" fillId="0" borderId="0" xfId="15" applyNumberFormat="1" applyFont="1" applyFill="1" applyBorder="1" applyAlignment="1" applyProtection="1">
      <alignment vertical="center"/>
      <protection/>
    </xf>
    <xf numFmtId="164" fontId="26" fillId="0" borderId="0" xfId="41" applyNumberFormat="1" applyFont="1" applyFill="1" applyBorder="1" applyAlignment="1" applyProtection="1">
      <alignment vertical="center"/>
      <protection/>
    </xf>
    <xf numFmtId="175" fontId="45" fillId="0" borderId="11" xfId="0" applyNumberFormat="1" applyFont="1" applyBorder="1" applyAlignment="1">
      <alignment horizontal="center" vertical="center"/>
    </xf>
    <xf numFmtId="173" fontId="27" fillId="0" borderId="0" xfId="0" applyNumberFormat="1" applyFont="1" applyBorder="1" applyAlignment="1">
      <alignment horizontal="left" wrapText="1"/>
    </xf>
    <xf numFmtId="175" fontId="45" fillId="0" borderId="0" xfId="0" applyNumberFormat="1" applyFont="1" applyBorder="1" applyAlignment="1">
      <alignment horizontal="right"/>
    </xf>
    <xf numFmtId="168" fontId="45" fillId="0" borderId="0" xfId="0" applyNumberFormat="1" applyFont="1" applyBorder="1" applyAlignment="1">
      <alignment horizontal="right"/>
    </xf>
    <xf numFmtId="168" fontId="26" fillId="0" borderId="0" xfId="15" applyNumberFormat="1" applyFont="1" applyFill="1" applyBorder="1" applyAlignment="1" applyProtection="1">
      <alignment horizontal="center" vertical="center"/>
      <protection/>
    </xf>
    <xf numFmtId="174" fontId="45" fillId="0" borderId="16" xfId="15" applyFont="1" applyFill="1" applyBorder="1" applyAlignment="1" applyProtection="1">
      <alignment horizontal="center" vertical="center"/>
      <protection/>
    </xf>
    <xf numFmtId="167" fontId="45" fillId="0" borderId="16" xfId="0" applyNumberFormat="1" applyFont="1" applyBorder="1" applyAlignment="1">
      <alignment horizontal="center"/>
    </xf>
    <xf numFmtId="175" fontId="45" fillId="0" borderId="16" xfId="0" applyNumberFormat="1" applyFont="1" applyBorder="1" applyAlignment="1">
      <alignment horizontal="center" vertical="center"/>
    </xf>
    <xf numFmtId="164" fontId="40" fillId="0" borderId="0" xfId="0" applyFont="1" applyAlignment="1">
      <alignment/>
    </xf>
    <xf numFmtId="164" fontId="46" fillId="0" borderId="0" xfId="0" applyFont="1" applyAlignment="1">
      <alignment/>
    </xf>
    <xf numFmtId="173" fontId="26" fillId="0" borderId="0" xfId="0" applyNumberFormat="1" applyFont="1" applyAlignment="1">
      <alignment/>
    </xf>
    <xf numFmtId="164" fontId="34" fillId="0" borderId="0" xfId="0" applyFont="1" applyAlignment="1">
      <alignment/>
    </xf>
  </cellXfs>
  <cellStyles count="5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BAL" xfId="38"/>
    <cellStyle name="Normal_Financial statements 2000 Alcomet" xfId="39"/>
    <cellStyle name="Normal_Financial statements 2000 Alcomet 2" xfId="40"/>
    <cellStyle name="Normal_Financial statements_bg model 2002" xfId="41"/>
    <cellStyle name="Normal_P&amp;L" xfId="42"/>
    <cellStyle name="Normal_P&amp;L_Financial statements_bg model 200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Свързана клетка" xfId="65"/>
    <cellStyle name="Сума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amenov\Local%20Settings\Temporary%20Internet%20Files\Content.IE5\OY3LCKIK\FS_TURIN30092010L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alance Sheet"/>
      <sheetName val="Income Statement"/>
      <sheetName val="Cash Flow Statement"/>
      <sheetName val="Equity Statement "/>
    </sheetNames>
    <sheetDataSet>
      <sheetData sheetId="1">
        <row r="1">
          <cell r="A1" t="str">
            <v>ТУРИН ИМОТИ АДСИЦ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workbookViewId="0" topLeftCell="A1">
      <selection activeCell="E8" sqref="E8"/>
    </sheetView>
  </sheetViews>
  <sheetFormatPr defaultColWidth="1.1484375" defaultRowHeight="12.75" customHeight="1" zeroHeight="1"/>
  <cols>
    <col min="1" max="2" width="9.28125" style="1" customWidth="1"/>
    <col min="3" max="3" width="11.57421875" style="1" customWidth="1"/>
    <col min="4" max="4" width="9.28125" style="1" customWidth="1"/>
    <col min="5" max="5" width="9.28125" style="2" customWidth="1"/>
    <col min="6" max="9" width="9.28125" style="1" customWidth="1"/>
    <col min="10" max="16384" width="0" style="1" hidden="1" customWidth="1"/>
  </cols>
  <sheetData>
    <row r="1" spans="1:5" s="6" customFormat="1" ht="18.75" customHeight="1">
      <c r="A1" s="3" t="s">
        <v>0</v>
      </c>
      <c r="B1" s="3"/>
      <c r="C1" s="3"/>
      <c r="D1" s="4"/>
      <c r="E1" s="5"/>
    </row>
    <row r="2" ht="12.75" customHeight="1"/>
    <row r="3" ht="12.75" customHeight="1"/>
    <row r="4" ht="12.75" customHeight="1"/>
    <row r="5" ht="12.75" customHeight="1"/>
    <row r="6" ht="12.75" customHeight="1"/>
    <row r="7" spans="1:6" s="10" customFormat="1" ht="18.75" customHeight="1">
      <c r="A7" s="7"/>
      <c r="B7" s="7"/>
      <c r="C7" s="7"/>
      <c r="D7" s="8"/>
      <c r="E7" s="9"/>
      <c r="F7" s="8"/>
    </row>
    <row r="8" spans="1:6" s="13" customFormat="1" ht="17.25" customHeight="1">
      <c r="A8" s="11"/>
      <c r="B8" s="1"/>
      <c r="C8" s="1"/>
      <c r="D8" s="12"/>
      <c r="E8" s="9"/>
      <c r="F8" s="9"/>
    </row>
    <row r="9" spans="1:6" s="10" customFormat="1" ht="18.75" customHeight="1">
      <c r="A9" s="11"/>
      <c r="B9" s="1"/>
      <c r="C9" s="1"/>
      <c r="D9" s="8"/>
      <c r="E9" s="9"/>
      <c r="F9" s="8"/>
    </row>
    <row r="10" spans="1:3" s="8" customFormat="1" ht="18.75" customHeight="1">
      <c r="A10" s="11"/>
      <c r="B10" s="1"/>
      <c r="C10" s="1"/>
    </row>
    <row r="11" spans="1:3" s="8" customFormat="1" ht="15.75" customHeight="1">
      <c r="A11" s="14"/>
      <c r="B11" s="1"/>
      <c r="C11" s="1"/>
    </row>
    <row r="12" spans="1:7" s="2" customFormat="1" ht="18.75" customHeight="1">
      <c r="A12" s="1"/>
      <c r="B12" s="1"/>
      <c r="C12" s="1"/>
      <c r="G12" s="15"/>
    </row>
    <row r="13" spans="1:7" s="2" customFormat="1" ht="18.75" customHeight="1">
      <c r="A13" s="11"/>
      <c r="B13" s="16"/>
      <c r="C13" s="16"/>
      <c r="D13" s="9"/>
      <c r="E13" s="9"/>
      <c r="G13" s="15"/>
    </row>
    <row r="14" spans="1:7" s="2" customFormat="1" ht="18.75" customHeight="1">
      <c r="A14" s="11"/>
      <c r="B14" s="1"/>
      <c r="C14" s="1"/>
      <c r="D14" s="9"/>
      <c r="E14" s="17"/>
      <c r="G14" s="15"/>
    </row>
    <row r="15" spans="1:7" s="2" customFormat="1" ht="18.75" customHeight="1">
      <c r="A15" s="11"/>
      <c r="B15" s="1"/>
      <c r="C15" s="1"/>
      <c r="D15" s="9"/>
      <c r="E15" s="17"/>
      <c r="G15" s="15"/>
    </row>
    <row r="16" spans="1:7" s="2" customFormat="1" ht="18.75" customHeight="1">
      <c r="A16" s="11"/>
      <c r="B16" s="1"/>
      <c r="C16" s="1"/>
      <c r="D16" s="9"/>
      <c r="E16" s="17"/>
      <c r="G16" s="15"/>
    </row>
    <row r="17" spans="1:6" s="13" customFormat="1" ht="18.75" customHeight="1">
      <c r="A17" s="18"/>
      <c r="B17" s="2"/>
      <c r="C17" s="2"/>
      <c r="D17" s="12"/>
      <c r="E17" s="9"/>
      <c r="F17" s="12"/>
    </row>
    <row r="18" spans="1:7" s="2" customFormat="1" ht="18.75" customHeight="1">
      <c r="A18" s="11"/>
      <c r="B18" s="1"/>
      <c r="C18" s="1"/>
      <c r="D18" s="9"/>
      <c r="E18" s="15"/>
      <c r="F18" s="17"/>
      <c r="G18" s="15"/>
    </row>
    <row r="19" spans="1:7" s="2" customFormat="1" ht="18.75" customHeight="1">
      <c r="A19" s="11"/>
      <c r="B19" s="1"/>
      <c r="C19" s="1"/>
      <c r="D19" s="9"/>
      <c r="E19" s="15"/>
      <c r="F19" s="17"/>
      <c r="G19" s="15"/>
    </row>
    <row r="20" spans="1:6" s="13" customFormat="1" ht="19.5" customHeight="1">
      <c r="A20" s="19"/>
      <c r="B20" s="19"/>
      <c r="C20" s="19"/>
      <c r="D20" s="12"/>
      <c r="E20" s="12"/>
      <c r="F20" s="12"/>
    </row>
    <row r="21" spans="1:6" s="20" customFormat="1" ht="18.75" customHeight="1">
      <c r="A21" s="11"/>
      <c r="B21" s="1"/>
      <c r="C21" s="1"/>
      <c r="D21" s="12"/>
      <c r="E21" s="9"/>
      <c r="F21" s="13"/>
    </row>
    <row r="22" spans="1:6" s="20" customFormat="1" ht="18.75" customHeight="1">
      <c r="A22" s="11"/>
      <c r="B22" s="1"/>
      <c r="C22" s="1"/>
      <c r="D22" s="13"/>
      <c r="E22" s="9"/>
      <c r="F22" s="12"/>
    </row>
    <row r="23" s="2" customFormat="1" ht="18.75" customHeight="1">
      <c r="G23" s="15"/>
    </row>
    <row r="24" spans="1:6" s="2" customFormat="1" ht="18.75" customHeight="1">
      <c r="A24" s="11"/>
      <c r="B24" s="1"/>
      <c r="C24" s="1"/>
      <c r="D24" s="9"/>
      <c r="F24" s="18"/>
    </row>
    <row r="25" spans="1:6" s="2" customFormat="1" ht="18.75" customHeight="1">
      <c r="A25" s="11"/>
      <c r="B25" s="1"/>
      <c r="C25" s="1"/>
      <c r="D25" s="9"/>
      <c r="F25" s="18"/>
    </row>
    <row r="26" spans="1:8" s="2" customFormat="1" ht="18.75" customHeight="1">
      <c r="A26" s="11"/>
      <c r="B26" s="1"/>
      <c r="C26" s="1"/>
      <c r="E26" s="9"/>
      <c r="G26" s="15"/>
      <c r="H26" s="15"/>
    </row>
    <row r="27" spans="1:9" s="2" customFormat="1" ht="18.75" customHeight="1">
      <c r="A27" s="11"/>
      <c r="B27" s="1"/>
      <c r="C27" s="1"/>
      <c r="D27" s="21"/>
      <c r="E27" s="9"/>
      <c r="I27" s="15"/>
    </row>
    <row r="28" s="2" customFormat="1" ht="19.5" customHeight="1"/>
    <row r="29" s="2" customFormat="1" ht="17.25" customHeight="1"/>
    <row r="30" spans="1:6" ht="18.75" customHeight="1">
      <c r="A30" s="11"/>
      <c r="D30" s="22"/>
      <c r="F30" s="18"/>
    </row>
    <row r="31" spans="1:9" ht="18.75" customHeight="1">
      <c r="A31" s="11"/>
      <c r="E31" s="17"/>
      <c r="G31" s="2"/>
      <c r="H31" s="2"/>
      <c r="I31" s="2"/>
    </row>
    <row r="32" spans="1:6" ht="18.75" customHeight="1">
      <c r="A32" s="11"/>
      <c r="F32" s="11"/>
    </row>
    <row r="33" spans="1:6" ht="18.75" customHeight="1">
      <c r="A33" s="11"/>
      <c r="F33" s="11"/>
    </row>
    <row r="34" spans="1:6" ht="18.75" customHeight="1">
      <c r="A34" s="11"/>
      <c r="F34" s="11"/>
    </row>
    <row r="35" spans="1:6" ht="18.75" customHeight="1">
      <c r="A35" s="11"/>
      <c r="F35" s="11"/>
    </row>
    <row r="36" spans="1:6" ht="18.75" customHeight="1">
      <c r="A36" s="11"/>
      <c r="F36" s="11"/>
    </row>
    <row r="37" spans="1:6" ht="18.75" customHeight="1">
      <c r="A37" s="11"/>
      <c r="F37" s="11"/>
    </row>
    <row r="38" spans="1:6" ht="18.75" customHeight="1">
      <c r="A38" s="11"/>
      <c r="F38" s="11"/>
    </row>
    <row r="39" spans="1:6" ht="18.75" customHeight="1">
      <c r="A39" s="11"/>
      <c r="F39" s="1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 selectLockedCells="1" selectUnlockedCells="1"/>
  <mergeCells count="2">
    <mergeCell ref="A1:C1"/>
    <mergeCell ref="A7:C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0"/>
  <sheetViews>
    <sheetView view="pageBreakPreview" zoomScaleSheetLayoutView="100" workbookViewId="0" topLeftCell="A29">
      <selection activeCell="A63" sqref="A63"/>
    </sheetView>
  </sheetViews>
  <sheetFormatPr defaultColWidth="9.140625" defaultRowHeight="12.75"/>
  <cols>
    <col min="1" max="1" width="46.140625" style="23" customWidth="1"/>
    <col min="2" max="2" width="0" style="24" hidden="1" customWidth="1"/>
    <col min="3" max="3" width="14.421875" style="24" customWidth="1"/>
    <col min="4" max="4" width="18.28125" style="25" customWidth="1"/>
    <col min="5" max="5" width="5.57421875" style="26" customWidth="1"/>
    <col min="6" max="6" width="17.57421875" style="23" customWidth="1"/>
    <col min="7" max="8" width="0" style="23" hidden="1" customWidth="1"/>
    <col min="9" max="9" width="9.140625" style="23" customWidth="1"/>
    <col min="10" max="10" width="1.57421875" style="23" customWidth="1"/>
    <col min="11" max="16384" width="9.140625" style="23" customWidth="1"/>
  </cols>
  <sheetData>
    <row r="1" spans="1:7" ht="18.75">
      <c r="A1" s="27" t="s">
        <v>0</v>
      </c>
      <c r="B1" s="28"/>
      <c r="C1" s="28"/>
      <c r="D1" s="29"/>
      <c r="E1" s="30"/>
      <c r="F1" s="30"/>
      <c r="G1" s="30"/>
    </row>
    <row r="2" spans="1:7" s="35" customFormat="1" ht="18.75">
      <c r="A2" s="31" t="s">
        <v>1</v>
      </c>
      <c r="B2" s="32"/>
      <c r="C2" s="32"/>
      <c r="D2" s="33"/>
      <c r="E2" s="34"/>
      <c r="F2" s="34"/>
      <c r="G2" s="34"/>
    </row>
    <row r="3" spans="1:7" ht="15" customHeight="1">
      <c r="A3" s="36" t="s">
        <v>2</v>
      </c>
      <c r="B3" s="37"/>
      <c r="C3" s="37"/>
      <c r="D3" s="38"/>
      <c r="E3" s="36"/>
      <c r="F3" s="36"/>
      <c r="G3" s="36"/>
    </row>
    <row r="4" spans="1:7" ht="15" customHeight="1">
      <c r="A4" s="39"/>
      <c r="B4" s="40"/>
      <c r="C4" s="40"/>
      <c r="D4" s="41"/>
      <c r="E4" s="39"/>
      <c r="F4" s="39"/>
      <c r="G4" s="39"/>
    </row>
    <row r="5" spans="2:7" s="42" customFormat="1" ht="29.25" customHeight="1">
      <c r="B5" s="43" t="s">
        <v>3</v>
      </c>
      <c r="C5" s="44" t="s">
        <v>3</v>
      </c>
      <c r="D5" s="45">
        <v>41274</v>
      </c>
      <c r="E5" s="44"/>
      <c r="F5" s="45">
        <v>40908</v>
      </c>
      <c r="G5" s="46" t="s">
        <v>4</v>
      </c>
    </row>
    <row r="6" spans="2:7" s="42" customFormat="1" ht="14.25" customHeight="1">
      <c r="B6" s="47"/>
      <c r="C6" s="47"/>
      <c r="D6" s="46" t="s">
        <v>5</v>
      </c>
      <c r="E6" s="44"/>
      <c r="F6" s="46" t="s">
        <v>5</v>
      </c>
      <c r="G6" s="46" t="s">
        <v>5</v>
      </c>
    </row>
    <row r="7" spans="1:7" ht="15" customHeight="1">
      <c r="A7" s="48" t="s">
        <v>6</v>
      </c>
      <c r="B7" s="49"/>
      <c r="C7" s="49"/>
      <c r="D7" s="50"/>
      <c r="E7" s="50"/>
      <c r="F7" s="50"/>
      <c r="G7" s="51"/>
    </row>
    <row r="8" spans="1:7" ht="9.75" customHeight="1">
      <c r="A8" s="48"/>
      <c r="B8" s="49"/>
      <c r="C8" s="49"/>
      <c r="D8" s="50"/>
      <c r="E8" s="50"/>
      <c r="F8" s="50"/>
      <c r="G8" s="51"/>
    </row>
    <row r="9" spans="1:7" ht="15">
      <c r="A9" s="52" t="s">
        <v>7</v>
      </c>
      <c r="B9" s="53"/>
      <c r="C9" s="53"/>
      <c r="D9" s="54"/>
      <c r="E9" s="54"/>
      <c r="F9" s="54"/>
      <c r="G9" s="55"/>
    </row>
    <row r="10" spans="1:7" ht="15">
      <c r="A10" s="56" t="s">
        <v>8</v>
      </c>
      <c r="B10" s="53"/>
      <c r="C10" s="57">
        <v>5</v>
      </c>
      <c r="D10" s="58">
        <v>2755</v>
      </c>
      <c r="E10" s="59"/>
      <c r="F10" s="58">
        <v>2756</v>
      </c>
      <c r="G10" s="55"/>
    </row>
    <row r="11" spans="1:9" ht="15">
      <c r="A11" s="60" t="s">
        <v>9</v>
      </c>
      <c r="B11" s="24">
        <v>10</v>
      </c>
      <c r="D11" s="61">
        <v>526</v>
      </c>
      <c r="E11" s="62"/>
      <c r="F11" s="61">
        <v>526</v>
      </c>
      <c r="G11" s="55">
        <v>1724</v>
      </c>
      <c r="H11" s="55"/>
      <c r="I11" s="55"/>
    </row>
    <row r="12" spans="1:9" ht="15">
      <c r="A12" s="60" t="s">
        <v>10</v>
      </c>
      <c r="D12" s="61">
        <f>1911+110</f>
        <v>2021</v>
      </c>
      <c r="E12" s="62"/>
      <c r="F12" s="61">
        <f>1912+110</f>
        <v>2022</v>
      </c>
      <c r="G12" s="55"/>
      <c r="H12" s="55"/>
      <c r="I12" s="55"/>
    </row>
    <row r="13" spans="1:9" ht="30">
      <c r="A13" s="63" t="s">
        <v>11</v>
      </c>
      <c r="D13" s="61">
        <f>8+200</f>
        <v>208</v>
      </c>
      <c r="E13" s="62"/>
      <c r="F13" s="61">
        <f>8+200</f>
        <v>208</v>
      </c>
      <c r="G13" s="55"/>
      <c r="H13" s="55"/>
      <c r="I13" s="55"/>
    </row>
    <row r="14" spans="1:9" ht="15">
      <c r="A14" s="60" t="s">
        <v>12</v>
      </c>
      <c r="D14" s="64">
        <v>7</v>
      </c>
      <c r="E14" s="55"/>
      <c r="F14" s="64">
        <f>9</f>
        <v>9</v>
      </c>
      <c r="G14" s="55"/>
      <c r="H14" s="55"/>
      <c r="I14" s="55"/>
    </row>
    <row r="15" spans="1:9" ht="15">
      <c r="A15" s="34" t="s">
        <v>13</v>
      </c>
      <c r="D15" s="65">
        <f>SUM(D11:D14)</f>
        <v>2762</v>
      </c>
      <c r="E15" s="66"/>
      <c r="F15" s="65">
        <f>SUM(F11:F14)</f>
        <v>2765</v>
      </c>
      <c r="G15" s="67">
        <f>SUM(G11:G11)</f>
        <v>1724</v>
      </c>
      <c r="H15" s="66"/>
      <c r="I15" s="66"/>
    </row>
    <row r="16" spans="1:9" ht="15">
      <c r="A16" s="34"/>
      <c r="D16" s="54"/>
      <c r="E16" s="66"/>
      <c r="F16" s="54"/>
      <c r="G16" s="66"/>
      <c r="H16" s="66"/>
      <c r="I16" s="66"/>
    </row>
    <row r="17" spans="1:9" ht="19.5" customHeight="1">
      <c r="A17" s="34" t="s">
        <v>14</v>
      </c>
      <c r="B17" s="53"/>
      <c r="C17" s="53"/>
      <c r="D17" s="54"/>
      <c r="E17" s="54"/>
      <c r="F17" s="54"/>
      <c r="G17" s="66"/>
      <c r="I17" s="68"/>
    </row>
    <row r="18" spans="1:7" ht="15" hidden="1">
      <c r="A18" s="36" t="s">
        <v>15</v>
      </c>
      <c r="D18" s="64"/>
      <c r="F18" s="64"/>
      <c r="G18" s="55"/>
    </row>
    <row r="19" spans="1:8" ht="15" hidden="1">
      <c r="A19" s="60" t="s">
        <v>16</v>
      </c>
      <c r="B19" s="69">
        <v>13</v>
      </c>
      <c r="C19" s="69">
        <v>7</v>
      </c>
      <c r="D19" s="64"/>
      <c r="E19" s="70"/>
      <c r="F19" s="64"/>
      <c r="G19" s="55"/>
      <c r="H19" s="42"/>
    </row>
    <row r="20" spans="1:8" ht="15">
      <c r="A20" s="36" t="s">
        <v>17</v>
      </c>
      <c r="B20" s="24">
        <v>15</v>
      </c>
      <c r="C20" s="24">
        <v>6</v>
      </c>
      <c r="D20" s="64">
        <v>10</v>
      </c>
      <c r="F20" s="64">
        <v>11</v>
      </c>
      <c r="G20" s="55"/>
      <c r="H20" s="42"/>
    </row>
    <row r="21" spans="1:8" ht="15" hidden="1">
      <c r="A21" s="36" t="s">
        <v>15</v>
      </c>
      <c r="D21" s="64"/>
      <c r="F21" s="64"/>
      <c r="G21" s="55"/>
      <c r="H21" s="42"/>
    </row>
    <row r="22" spans="1:7" ht="15">
      <c r="A22" s="36" t="s">
        <v>18</v>
      </c>
      <c r="B22" s="24">
        <v>13</v>
      </c>
      <c r="D22" s="64">
        <v>5</v>
      </c>
      <c r="F22" s="64">
        <v>5</v>
      </c>
      <c r="G22" s="55">
        <v>0</v>
      </c>
    </row>
    <row r="23" spans="1:7" ht="15">
      <c r="A23" s="34" t="s">
        <v>19</v>
      </c>
      <c r="D23" s="65">
        <f>SUM(D18:D22)</f>
        <v>15</v>
      </c>
      <c r="F23" s="65">
        <f>SUM(F18:F22)</f>
        <v>16</v>
      </c>
      <c r="G23" s="71">
        <f>SUM(G22:G22)</f>
        <v>0</v>
      </c>
    </row>
    <row r="24" spans="1:6" ht="15">
      <c r="A24" s="34"/>
      <c r="D24" s="26"/>
      <c r="F24" s="26"/>
    </row>
    <row r="25" spans="1:7" ht="15.75">
      <c r="A25" s="48" t="s">
        <v>20</v>
      </c>
      <c r="B25" s="53"/>
      <c r="C25" s="53"/>
      <c r="D25" s="72">
        <f>D15+D23</f>
        <v>2777</v>
      </c>
      <c r="E25" s="54"/>
      <c r="F25" s="72">
        <f>F15+F23</f>
        <v>2781</v>
      </c>
      <c r="G25" s="73" t="e">
        <f>G23+#REF!</f>
        <v>#VALUE!</v>
      </c>
    </row>
    <row r="26" spans="1:7" ht="15.75">
      <c r="A26" s="48"/>
      <c r="B26" s="53"/>
      <c r="C26" s="53"/>
      <c r="D26" s="74"/>
      <c r="E26" s="54"/>
      <c r="F26" s="74"/>
      <c r="G26" s="75"/>
    </row>
    <row r="27" spans="1:7" ht="15">
      <c r="A27" s="48"/>
      <c r="B27" s="53"/>
      <c r="C27" s="53"/>
      <c r="D27" s="74"/>
      <c r="E27" s="54"/>
      <c r="F27" s="74"/>
      <c r="G27" s="75"/>
    </row>
    <row r="28" spans="1:6" ht="15">
      <c r="A28" s="36"/>
      <c r="D28" s="26"/>
      <c r="F28" s="26"/>
    </row>
    <row r="29" spans="1:7" s="42" customFormat="1" ht="15">
      <c r="A29" s="48" t="s">
        <v>21</v>
      </c>
      <c r="B29" s="47"/>
      <c r="C29" s="47"/>
      <c r="D29" s="44"/>
      <c r="E29" s="44"/>
      <c r="F29" s="44"/>
      <c r="G29" s="47"/>
    </row>
    <row r="30" spans="1:8" ht="11.25" customHeight="1">
      <c r="A30" s="76"/>
      <c r="B30" s="49"/>
      <c r="C30" s="49"/>
      <c r="D30" s="50"/>
      <c r="E30" s="50"/>
      <c r="F30" s="50"/>
      <c r="G30" s="49"/>
      <c r="H30" s="49"/>
    </row>
    <row r="31" spans="1:7" ht="18" customHeight="1">
      <c r="A31" s="34" t="s">
        <v>22</v>
      </c>
      <c r="B31" s="24">
        <v>16</v>
      </c>
      <c r="D31" s="54"/>
      <c r="E31" s="54"/>
      <c r="F31" s="54"/>
      <c r="G31" s="66"/>
    </row>
    <row r="32" spans="1:7" ht="15">
      <c r="A32" s="36" t="s">
        <v>23</v>
      </c>
      <c r="D32" s="64">
        <v>650</v>
      </c>
      <c r="F32" s="64">
        <v>650</v>
      </c>
      <c r="G32" s="55">
        <v>0</v>
      </c>
    </row>
    <row r="33" spans="1:7" ht="15">
      <c r="A33" s="36" t="s">
        <v>24</v>
      </c>
      <c r="D33" s="64">
        <v>240</v>
      </c>
      <c r="F33" s="64">
        <v>240</v>
      </c>
      <c r="G33" s="55"/>
    </row>
    <row r="34" spans="1:7" ht="15">
      <c r="A34" s="36" t="s">
        <v>25</v>
      </c>
      <c r="D34" s="64">
        <f>-49+7</f>
        <v>-42</v>
      </c>
      <c r="F34" s="64">
        <v>-49</v>
      </c>
      <c r="G34" s="55"/>
    </row>
    <row r="35" spans="1:7" ht="16.5" customHeight="1">
      <c r="A35" s="36" t="s">
        <v>26</v>
      </c>
      <c r="D35" s="64">
        <v>-4</v>
      </c>
      <c r="F35" s="64">
        <v>7</v>
      </c>
      <c r="G35" s="55">
        <v>0</v>
      </c>
    </row>
    <row r="36" spans="1:7" ht="15">
      <c r="A36" s="34" t="s">
        <v>13</v>
      </c>
      <c r="B36" s="53"/>
      <c r="C36" s="57">
        <v>7</v>
      </c>
      <c r="D36" s="65">
        <f>SUM(D32:D35)</f>
        <v>844</v>
      </c>
      <c r="E36" s="77"/>
      <c r="F36" s="65">
        <f>SUM(F32:F35)</f>
        <v>848</v>
      </c>
      <c r="G36" s="78">
        <f>SUM(G32:G35)</f>
        <v>0</v>
      </c>
    </row>
    <row r="37" spans="1:6" ht="15">
      <c r="A37" s="36"/>
      <c r="D37" s="26"/>
      <c r="F37" s="26"/>
    </row>
    <row r="38" spans="1:8" ht="14.25" customHeight="1">
      <c r="A38" s="52" t="s">
        <v>27</v>
      </c>
      <c r="B38" s="79"/>
      <c r="C38" s="26"/>
      <c r="D38" s="80"/>
      <c r="E38" s="80"/>
      <c r="F38" s="80"/>
      <c r="G38" s="81"/>
      <c r="H38" s="81"/>
    </row>
    <row r="39" spans="1:8" ht="15">
      <c r="A39" s="37" t="s">
        <v>28</v>
      </c>
      <c r="B39" s="79">
        <v>17</v>
      </c>
      <c r="C39" s="26">
        <v>8</v>
      </c>
      <c r="D39" s="64">
        <v>330</v>
      </c>
      <c r="E39" s="80"/>
      <c r="F39" s="64">
        <v>330</v>
      </c>
      <c r="G39" s="55"/>
      <c r="H39" s="55">
        <v>0</v>
      </c>
    </row>
    <row r="40" spans="1:8" ht="15">
      <c r="A40" s="34" t="s">
        <v>19</v>
      </c>
      <c r="B40" s="82"/>
      <c r="C40" s="54"/>
      <c r="D40" s="83">
        <f>SUM(D39:D39)</f>
        <v>330</v>
      </c>
      <c r="E40" s="84"/>
      <c r="F40" s="83">
        <f>SUM(F39:F39)</f>
        <v>330</v>
      </c>
      <c r="G40" s="66"/>
      <c r="H40" s="78">
        <f>SUM(H39:H39)</f>
        <v>0</v>
      </c>
    </row>
    <row r="41" spans="1:6" ht="15">
      <c r="A41" s="34"/>
      <c r="D41" s="26"/>
      <c r="F41" s="26"/>
    </row>
    <row r="42" spans="1:6" ht="17.25" customHeight="1">
      <c r="A42" s="34" t="s">
        <v>29</v>
      </c>
      <c r="B42" s="85"/>
      <c r="C42" s="85"/>
      <c r="D42" s="86"/>
      <c r="E42" s="86"/>
      <c r="F42" s="86"/>
    </row>
    <row r="43" spans="1:8" ht="18" customHeight="1">
      <c r="A43" s="37" t="s">
        <v>28</v>
      </c>
      <c r="C43" s="24">
        <v>8</v>
      </c>
      <c r="D43" s="64">
        <v>63</v>
      </c>
      <c r="F43" s="64">
        <f>390-330</f>
        <v>60</v>
      </c>
      <c r="G43" s="55">
        <v>0</v>
      </c>
      <c r="H43" s="42"/>
    </row>
    <row r="44" spans="1:8" ht="15" hidden="1">
      <c r="A44" s="37" t="s">
        <v>28</v>
      </c>
      <c r="D44" s="64"/>
      <c r="F44" s="64"/>
      <c r="G44" s="55"/>
      <c r="H44" s="42"/>
    </row>
    <row r="45" spans="1:8" ht="15">
      <c r="A45" s="37" t="s">
        <v>30</v>
      </c>
      <c r="B45" s="40">
        <v>23</v>
      </c>
      <c r="C45" s="40">
        <v>9</v>
      </c>
      <c r="D45" s="64">
        <v>3</v>
      </c>
      <c r="E45" s="87"/>
      <c r="F45" s="64">
        <v>6</v>
      </c>
      <c r="G45" s="88">
        <v>0</v>
      </c>
      <c r="H45" s="81"/>
    </row>
    <row r="46" spans="1:8" ht="15">
      <c r="A46" s="37" t="s">
        <v>31</v>
      </c>
      <c r="B46" s="40"/>
      <c r="C46" s="40">
        <v>10</v>
      </c>
      <c r="D46" s="64">
        <v>1536</v>
      </c>
      <c r="E46" s="87"/>
      <c r="F46" s="64">
        <v>1536</v>
      </c>
      <c r="G46" s="88"/>
      <c r="H46" s="81"/>
    </row>
    <row r="47" spans="1:8" ht="15">
      <c r="A47" s="36" t="s">
        <v>32</v>
      </c>
      <c r="C47" s="24">
        <v>10</v>
      </c>
      <c r="D47" s="64">
        <v>1</v>
      </c>
      <c r="F47" s="64">
        <v>1</v>
      </c>
      <c r="G47" s="55"/>
      <c r="H47" s="42"/>
    </row>
    <row r="48" spans="1:7" ht="15">
      <c r="A48" s="34" t="s">
        <v>19</v>
      </c>
      <c r="B48" s="53"/>
      <c r="C48" s="53"/>
      <c r="D48" s="65">
        <f>SUM(D43:D47)</f>
        <v>1603</v>
      </c>
      <c r="E48" s="77"/>
      <c r="F48" s="65">
        <f>SUM(F43:F47)</f>
        <v>1603</v>
      </c>
      <c r="G48" s="78">
        <f>SUM(G43:G45)</f>
        <v>0</v>
      </c>
    </row>
    <row r="49" spans="1:6" ht="15">
      <c r="A49" s="36"/>
      <c r="D49" s="26"/>
      <c r="F49" s="26"/>
    </row>
    <row r="50" spans="1:7" ht="15">
      <c r="A50" s="48" t="s">
        <v>33</v>
      </c>
      <c r="D50" s="89">
        <f>D48+D39</f>
        <v>1933</v>
      </c>
      <c r="E50" s="80"/>
      <c r="F50" s="89">
        <f>F48+F39</f>
        <v>1933</v>
      </c>
      <c r="G50" s="90" t="e">
        <f>G48+#REF!+#REF!</f>
        <v>#VALUE!</v>
      </c>
    </row>
    <row r="51" spans="1:6" ht="15">
      <c r="A51" s="36"/>
      <c r="D51" s="26"/>
      <c r="F51" s="26"/>
    </row>
    <row r="52" spans="1:7" ht="15.75">
      <c r="A52" s="48" t="s">
        <v>34</v>
      </c>
      <c r="B52" s="53"/>
      <c r="C52" s="53"/>
      <c r="D52" s="72">
        <f>D50+D36</f>
        <v>2777</v>
      </c>
      <c r="E52" s="54"/>
      <c r="F52" s="72">
        <f>F50+F36</f>
        <v>2781</v>
      </c>
      <c r="G52" s="73" t="e">
        <f>G50+G36</f>
        <v>#VALUE!</v>
      </c>
    </row>
    <row r="53" spans="1:7" ht="15.75">
      <c r="A53" s="48"/>
      <c r="B53" s="53"/>
      <c r="C53" s="53"/>
      <c r="D53" s="66"/>
      <c r="E53" s="77"/>
      <c r="F53" s="66"/>
      <c r="G53" s="75"/>
    </row>
    <row r="54" spans="1:4" ht="15">
      <c r="A54" s="91" t="s">
        <v>35</v>
      </c>
      <c r="D54" s="26"/>
    </row>
    <row r="55" spans="1:4" ht="15">
      <c r="A55" s="92"/>
      <c r="D55" s="26"/>
    </row>
    <row r="56" spans="1:10" ht="15">
      <c r="A56" s="93" t="s">
        <v>36</v>
      </c>
      <c r="D56" s="94"/>
      <c r="E56" s="94"/>
      <c r="F56" s="94"/>
      <c r="G56" s="94"/>
      <c r="H56" s="94"/>
      <c r="I56" s="94"/>
      <c r="J56" s="94"/>
    </row>
    <row r="57" spans="1:10" ht="15">
      <c r="A57" s="95"/>
      <c r="D57" s="96"/>
      <c r="E57" s="97"/>
      <c r="F57" s="97"/>
      <c r="G57" s="98"/>
      <c r="H57" s="98"/>
      <c r="I57" s="98"/>
      <c r="J57" s="98"/>
    </row>
    <row r="58" spans="1:10" ht="15">
      <c r="A58" s="99" t="s">
        <v>37</v>
      </c>
      <c r="D58" s="96"/>
      <c r="E58" s="97"/>
      <c r="F58" s="97"/>
      <c r="G58" s="98"/>
      <c r="H58" s="98"/>
      <c r="I58" s="98"/>
      <c r="J58" s="98"/>
    </row>
    <row r="59" spans="1:10" ht="15">
      <c r="A59" s="99" t="s">
        <v>38</v>
      </c>
      <c r="D59" s="94"/>
      <c r="E59" s="94"/>
      <c r="F59" s="94"/>
      <c r="G59" s="94"/>
      <c r="H59" s="94"/>
      <c r="I59" s="94"/>
      <c r="J59" s="94"/>
    </row>
    <row r="60" spans="1:10" ht="15">
      <c r="A60" s="99"/>
      <c r="D60" s="100"/>
      <c r="E60" s="101"/>
      <c r="F60" s="101"/>
      <c r="G60" s="102"/>
      <c r="H60" s="102"/>
      <c r="I60" s="102"/>
      <c r="J60" s="102"/>
    </row>
    <row r="61" spans="1:10" ht="15">
      <c r="A61" s="99" t="s">
        <v>39</v>
      </c>
      <c r="D61" s="94"/>
      <c r="E61" s="94"/>
      <c r="F61" s="94"/>
      <c r="G61" s="94"/>
      <c r="H61" s="94"/>
      <c r="I61" s="94"/>
      <c r="J61" s="94"/>
    </row>
    <row r="62" spans="1:10" ht="15">
      <c r="A62" s="103" t="s">
        <v>40</v>
      </c>
      <c r="D62" s="104"/>
      <c r="E62" s="105"/>
      <c r="F62" s="101"/>
      <c r="G62" s="102"/>
      <c r="H62" s="102"/>
      <c r="I62" s="102"/>
      <c r="J62" s="102"/>
    </row>
    <row r="63" spans="4:10" ht="15">
      <c r="D63" s="94"/>
      <c r="E63" s="106"/>
      <c r="F63" s="101"/>
      <c r="G63" s="102"/>
      <c r="H63" s="102"/>
      <c r="I63" s="102"/>
      <c r="J63" s="102"/>
    </row>
    <row r="64" spans="4:10" ht="15">
      <c r="D64" s="94"/>
      <c r="E64" s="94"/>
      <c r="F64" s="94"/>
      <c r="G64" s="94"/>
      <c r="H64" s="94"/>
      <c r="I64" s="94"/>
      <c r="J64" s="94"/>
    </row>
    <row r="65" spans="4:10" ht="15">
      <c r="D65" s="104"/>
      <c r="E65" s="104"/>
      <c r="F65" s="104"/>
      <c r="G65" s="107"/>
      <c r="H65" s="108"/>
      <c r="I65" s="108"/>
      <c r="J65" s="108"/>
    </row>
    <row r="66" spans="4:10" ht="15">
      <c r="D66" s="94"/>
      <c r="E66" s="106"/>
      <c r="F66" s="101"/>
      <c r="G66" s="102"/>
      <c r="H66" s="102"/>
      <c r="I66" s="102"/>
      <c r="J66" s="102"/>
    </row>
    <row r="67" spans="4:10" ht="15">
      <c r="D67" s="94"/>
      <c r="E67" s="94"/>
      <c r="F67" s="94"/>
      <c r="G67" s="94"/>
      <c r="H67" s="94"/>
      <c r="I67" s="94"/>
      <c r="J67" s="94"/>
    </row>
    <row r="68" spans="4:10" ht="15">
      <c r="D68" s="104"/>
      <c r="E68" s="104"/>
      <c r="F68" s="104"/>
      <c r="G68" s="107"/>
      <c r="H68" s="108"/>
      <c r="I68" s="108"/>
      <c r="J68" s="108"/>
    </row>
    <row r="69" ht="15">
      <c r="D69" s="26"/>
    </row>
    <row r="70" ht="15">
      <c r="D70" s="26"/>
    </row>
    <row r="71" ht="15">
      <c r="D71" s="26"/>
    </row>
    <row r="72" ht="15">
      <c r="D72" s="26"/>
    </row>
    <row r="73" ht="15">
      <c r="D73" s="26"/>
    </row>
    <row r="74" ht="15">
      <c r="D74" s="26"/>
    </row>
    <row r="75" ht="15">
      <c r="D75" s="26"/>
    </row>
    <row r="76" ht="15">
      <c r="D76" s="26"/>
    </row>
    <row r="77" ht="15">
      <c r="D77" s="26"/>
    </row>
    <row r="78" ht="15">
      <c r="D78" s="26"/>
    </row>
    <row r="79" ht="15">
      <c r="D79" s="26"/>
    </row>
    <row r="80" ht="15">
      <c r="D80" s="26"/>
    </row>
    <row r="81" ht="15">
      <c r="D81" s="26"/>
    </row>
    <row r="82" ht="15">
      <c r="D82" s="26"/>
    </row>
    <row r="83" ht="15">
      <c r="D83" s="26"/>
    </row>
    <row r="84" ht="15">
      <c r="D84" s="26"/>
    </row>
    <row r="85" ht="15">
      <c r="D85" s="26"/>
    </row>
    <row r="86" ht="15">
      <c r="D86" s="26"/>
    </row>
    <row r="87" ht="15">
      <c r="D87" s="26"/>
    </row>
    <row r="88" ht="15">
      <c r="D88" s="26"/>
    </row>
    <row r="89" ht="15">
      <c r="D89" s="26"/>
    </row>
    <row r="90" ht="15">
      <c r="D90" s="26"/>
    </row>
    <row r="91" ht="15">
      <c r="D91" s="26"/>
    </row>
    <row r="92" ht="15">
      <c r="D92" s="26"/>
    </row>
    <row r="93" ht="15">
      <c r="D93" s="26"/>
    </row>
    <row r="94" ht="15">
      <c r="D94" s="26"/>
    </row>
    <row r="95" ht="15">
      <c r="D95" s="26"/>
    </row>
    <row r="96" ht="15">
      <c r="D96" s="26"/>
    </row>
    <row r="97" ht="15">
      <c r="D97" s="26"/>
    </row>
    <row r="98" ht="15">
      <c r="D98" s="26"/>
    </row>
    <row r="99" ht="15">
      <c r="D99" s="26"/>
    </row>
    <row r="100" ht="15">
      <c r="D100" s="26"/>
    </row>
    <row r="101" ht="15">
      <c r="D101" s="26"/>
    </row>
    <row r="102" ht="15">
      <c r="D102" s="26"/>
    </row>
    <row r="103" ht="15">
      <c r="D103" s="26"/>
    </row>
    <row r="104" ht="15">
      <c r="D104" s="26"/>
    </row>
    <row r="105" ht="15">
      <c r="D105" s="26"/>
    </row>
    <row r="106" ht="15">
      <c r="D106" s="26"/>
    </row>
    <row r="107" ht="15">
      <c r="D107" s="26"/>
    </row>
    <row r="108" ht="15">
      <c r="D108" s="26"/>
    </row>
    <row r="109" ht="15">
      <c r="D109" s="26"/>
    </row>
    <row r="110" ht="15">
      <c r="D110" s="26"/>
    </row>
    <row r="111" ht="15">
      <c r="D111" s="26"/>
    </row>
    <row r="112" ht="15">
      <c r="D112" s="26"/>
    </row>
    <row r="113" ht="15">
      <c r="D113" s="26"/>
    </row>
    <row r="114" ht="15">
      <c r="D114" s="26"/>
    </row>
    <row r="115" ht="15">
      <c r="D115" s="26"/>
    </row>
    <row r="116" ht="15">
      <c r="D116" s="26"/>
    </row>
    <row r="117" ht="15">
      <c r="D117" s="26"/>
    </row>
    <row r="118" ht="15">
      <c r="D118" s="26"/>
    </row>
    <row r="119" ht="15">
      <c r="D119" s="26"/>
    </row>
    <row r="120" ht="15">
      <c r="D120" s="26"/>
    </row>
    <row r="121" ht="15">
      <c r="D121" s="26"/>
    </row>
    <row r="122" ht="15">
      <c r="D122" s="26"/>
    </row>
    <row r="123" ht="15">
      <c r="D123" s="26"/>
    </row>
    <row r="124" ht="15">
      <c r="D124" s="26"/>
    </row>
    <row r="125" ht="15">
      <c r="D125" s="26"/>
    </row>
    <row r="126" ht="15">
      <c r="D126" s="26"/>
    </row>
    <row r="127" ht="15">
      <c r="D127" s="26"/>
    </row>
    <row r="128" ht="15">
      <c r="D128" s="26"/>
    </row>
    <row r="129" ht="15">
      <c r="D129" s="26"/>
    </row>
    <row r="130" ht="15">
      <c r="D130" s="26"/>
    </row>
    <row r="131" ht="15">
      <c r="D131" s="26"/>
    </row>
    <row r="132" ht="15">
      <c r="D132" s="26"/>
    </row>
    <row r="133" ht="15">
      <c r="D133" s="26"/>
    </row>
    <row r="134" ht="15">
      <c r="D134" s="26"/>
    </row>
    <row r="135" ht="15">
      <c r="D135" s="26"/>
    </row>
    <row r="136" ht="15">
      <c r="D136" s="26"/>
    </row>
    <row r="137" ht="15">
      <c r="D137" s="26"/>
    </row>
    <row r="138" ht="15">
      <c r="D138" s="26"/>
    </row>
    <row r="139" ht="15">
      <c r="D139" s="26"/>
    </row>
    <row r="140" ht="15">
      <c r="D140" s="26"/>
    </row>
    <row r="141" ht="15">
      <c r="D141" s="26"/>
    </row>
    <row r="142" ht="15">
      <c r="D142" s="26"/>
    </row>
    <row r="143" ht="15">
      <c r="D143" s="26"/>
    </row>
    <row r="144" ht="15">
      <c r="D144" s="26"/>
    </row>
    <row r="145" ht="15">
      <c r="D145" s="26"/>
    </row>
    <row r="146" ht="15">
      <c r="D146" s="26"/>
    </row>
    <row r="147" ht="15">
      <c r="D147" s="26"/>
    </row>
    <row r="148" ht="15">
      <c r="D148" s="26"/>
    </row>
    <row r="149" ht="15">
      <c r="D149" s="26"/>
    </row>
    <row r="150" ht="15">
      <c r="D150" s="26"/>
    </row>
    <row r="151" ht="15">
      <c r="D151" s="26"/>
    </row>
    <row r="152" ht="15">
      <c r="D152" s="26"/>
    </row>
    <row r="153" ht="15">
      <c r="D153" s="26"/>
    </row>
    <row r="154" ht="15">
      <c r="D154" s="26"/>
    </row>
    <row r="155" ht="15">
      <c r="D155" s="26"/>
    </row>
    <row r="156" ht="15">
      <c r="D156" s="26"/>
    </row>
    <row r="157" ht="15">
      <c r="D157" s="26"/>
    </row>
    <row r="158" ht="15">
      <c r="D158" s="26"/>
    </row>
    <row r="159" ht="15">
      <c r="D159" s="26"/>
    </row>
    <row r="160" ht="15">
      <c r="D160" s="26"/>
    </row>
    <row r="161" ht="15">
      <c r="D161" s="26"/>
    </row>
    <row r="162" ht="15">
      <c r="D162" s="26"/>
    </row>
    <row r="163" ht="15">
      <c r="D163" s="26"/>
    </row>
    <row r="164" ht="15">
      <c r="D164" s="26"/>
    </row>
    <row r="165" ht="15">
      <c r="D165" s="26"/>
    </row>
    <row r="166" ht="15">
      <c r="D166" s="26"/>
    </row>
    <row r="167" ht="15">
      <c r="D167" s="26"/>
    </row>
    <row r="168" ht="15">
      <c r="D168" s="26"/>
    </row>
    <row r="169" ht="15">
      <c r="D169" s="26"/>
    </row>
    <row r="170" ht="15">
      <c r="D170" s="26"/>
    </row>
    <row r="171" ht="15">
      <c r="D171" s="26"/>
    </row>
    <row r="172" ht="15">
      <c r="D172" s="26"/>
    </row>
    <row r="173" ht="15">
      <c r="D173" s="26"/>
    </row>
    <row r="174" ht="15">
      <c r="D174" s="26"/>
    </row>
    <row r="175" ht="15">
      <c r="D175" s="26"/>
    </row>
    <row r="176" ht="15">
      <c r="D176" s="26"/>
    </row>
    <row r="177" ht="15">
      <c r="D177" s="26"/>
    </row>
    <row r="178" ht="15">
      <c r="D178" s="26"/>
    </row>
    <row r="179" ht="15">
      <c r="D179" s="26"/>
    </row>
    <row r="180" ht="15">
      <c r="D180" s="26"/>
    </row>
    <row r="181" ht="15">
      <c r="D181" s="26"/>
    </row>
    <row r="182" ht="15">
      <c r="D182" s="26"/>
    </row>
    <row r="183" ht="15">
      <c r="D183" s="26"/>
    </row>
    <row r="184" ht="15">
      <c r="D184" s="26"/>
    </row>
    <row r="185" ht="15">
      <c r="D185" s="26"/>
    </row>
    <row r="186" ht="15">
      <c r="D186" s="26"/>
    </row>
    <row r="187" ht="15">
      <c r="D187" s="26"/>
    </row>
    <row r="188" ht="15">
      <c r="D188" s="26"/>
    </row>
    <row r="189" ht="15">
      <c r="D189" s="26"/>
    </row>
    <row r="190" ht="15">
      <c r="D190" s="26"/>
    </row>
  </sheetData>
  <sheetProtection selectLockedCells="1" selectUnlockedCells="1"/>
  <mergeCells count="7">
    <mergeCell ref="D56:J56"/>
    <mergeCell ref="D59:J59"/>
    <mergeCell ref="D61:J61"/>
    <mergeCell ref="D64:J64"/>
    <mergeCell ref="D65:F65"/>
    <mergeCell ref="D67:J67"/>
    <mergeCell ref="D68:F68"/>
  </mergeCells>
  <printOptions horizontalCentered="1"/>
  <pageMargins left="0.3541666666666667" right="0.3541666666666667" top="0.22013888888888888" bottom="0.2895833333333333" header="0.5118055555555555" footer="0.2361111111111111"/>
  <pageSetup firstPageNumber="1" useFirstPageNumber="1" horizontalDpi="300" verticalDpi="300" orientation="portrait" paperSize="9" scale="85"/>
  <headerFooter alignWithMargins="0">
    <oddFooter>&amp;R&amp;"Times New Roman,Normal"&amp;P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SheetLayoutView="100" workbookViewId="0" topLeftCell="A1">
      <selection activeCell="I16" sqref="I16"/>
    </sheetView>
  </sheetViews>
  <sheetFormatPr defaultColWidth="9.140625" defaultRowHeight="12.75"/>
  <cols>
    <col min="1" max="1" width="54.421875" style="109" customWidth="1"/>
    <col min="2" max="2" width="8.28125" style="110" customWidth="1"/>
    <col min="3" max="3" width="3.28125" style="111" customWidth="1"/>
    <col min="4" max="4" width="11.8515625" style="112" customWidth="1"/>
    <col min="5" max="5" width="2.28125" style="109" customWidth="1"/>
    <col min="6" max="6" width="10.57421875" style="113" customWidth="1"/>
    <col min="7" max="16384" width="9.140625" style="109" customWidth="1"/>
  </cols>
  <sheetData>
    <row r="1" spans="1:5" ht="18.75">
      <c r="A1" s="27" t="s">
        <v>0</v>
      </c>
      <c r="B1" s="27"/>
      <c r="C1" s="27"/>
      <c r="D1" s="27"/>
      <c r="E1" s="34"/>
    </row>
    <row r="2" spans="1:6" s="35" customFormat="1" ht="18.75">
      <c r="A2" s="31" t="s">
        <v>41</v>
      </c>
      <c r="B2" s="31"/>
      <c r="C2" s="31"/>
      <c r="D2" s="31"/>
      <c r="F2" s="114"/>
    </row>
    <row r="3" spans="1:6" s="23" customFormat="1" ht="15.75" customHeight="1">
      <c r="A3" s="36" t="s">
        <v>42</v>
      </c>
      <c r="B3" s="115"/>
      <c r="C3" s="116"/>
      <c r="D3" s="117"/>
      <c r="F3" s="118"/>
    </row>
    <row r="4" spans="1:6" s="23" customFormat="1" ht="15.75" customHeight="1">
      <c r="A4" s="36"/>
      <c r="B4" s="115"/>
      <c r="C4" s="116"/>
      <c r="D4" s="117"/>
      <c r="F4" s="118"/>
    </row>
    <row r="5" spans="1:6" s="23" customFormat="1" ht="15" customHeight="1">
      <c r="A5" s="43" t="s">
        <v>3</v>
      </c>
      <c r="B5" s="43"/>
      <c r="C5" s="44"/>
      <c r="D5" s="119" t="s">
        <v>43</v>
      </c>
      <c r="F5" s="119" t="s">
        <v>44</v>
      </c>
    </row>
    <row r="6" spans="1:6" s="23" customFormat="1" ht="18.75" customHeight="1">
      <c r="A6" s="43"/>
      <c r="B6" s="43"/>
      <c r="C6" s="50"/>
      <c r="D6" s="119"/>
      <c r="F6" s="119"/>
    </row>
    <row r="7" spans="1:6" s="23" customFormat="1" ht="22.5" customHeight="1">
      <c r="A7" s="120"/>
      <c r="B7" s="121"/>
      <c r="C7" s="50"/>
      <c r="D7" s="122"/>
      <c r="F7" s="123"/>
    </row>
    <row r="8" spans="1:6" s="23" customFormat="1" ht="15">
      <c r="A8" s="124" t="s">
        <v>45</v>
      </c>
      <c r="B8" s="54"/>
      <c r="C8" s="54"/>
      <c r="D8" s="122">
        <v>90</v>
      </c>
      <c r="F8" s="122">
        <v>86</v>
      </c>
    </row>
    <row r="9" spans="1:6" s="23" customFormat="1" ht="18" customHeight="1" hidden="1">
      <c r="A9" s="60" t="s">
        <v>46</v>
      </c>
      <c r="B9" s="26"/>
      <c r="C9" s="54"/>
      <c r="D9" s="122"/>
      <c r="F9" s="122"/>
    </row>
    <row r="10" spans="1:6" s="23" customFormat="1" ht="15" hidden="1">
      <c r="A10" s="60" t="s">
        <v>47</v>
      </c>
      <c r="B10" s="26"/>
      <c r="C10" s="54"/>
      <c r="D10" s="125"/>
      <c r="F10" s="125"/>
    </row>
    <row r="11" spans="1:6" s="23" customFormat="1" ht="15" hidden="1">
      <c r="A11" s="60" t="s">
        <v>48</v>
      </c>
      <c r="B11" s="26"/>
      <c r="C11" s="54"/>
      <c r="D11" s="126"/>
      <c r="F11" s="126"/>
    </row>
    <row r="12" spans="1:6" s="23" customFormat="1" ht="15">
      <c r="A12" s="60" t="s">
        <v>49</v>
      </c>
      <c r="B12" s="26"/>
      <c r="C12" s="54"/>
      <c r="D12" s="126">
        <v>-1</v>
      </c>
      <c r="F12" s="126">
        <f>13-1</f>
        <v>12</v>
      </c>
    </row>
    <row r="13" spans="1:6" s="23" customFormat="1" ht="15">
      <c r="A13" s="60" t="s">
        <v>50</v>
      </c>
      <c r="B13" s="26"/>
      <c r="C13" s="54"/>
      <c r="D13" s="126"/>
      <c r="F13" s="126">
        <f>1+5</f>
        <v>6</v>
      </c>
    </row>
    <row r="14" spans="1:6" s="23" customFormat="1" ht="15">
      <c r="A14" s="36" t="s">
        <v>51</v>
      </c>
      <c r="B14" s="26">
        <v>3</v>
      </c>
      <c r="C14" s="26"/>
      <c r="D14" s="126">
        <v>-2</v>
      </c>
      <c r="F14" s="126">
        <v>-1</v>
      </c>
    </row>
    <row r="15" spans="1:6" s="23" customFormat="1" ht="15">
      <c r="A15" s="36" t="s">
        <v>52</v>
      </c>
      <c r="B15" s="26">
        <v>3</v>
      </c>
      <c r="C15" s="26"/>
      <c r="D15" s="126">
        <v>-72</v>
      </c>
      <c r="F15" s="126">
        <v>-78</v>
      </c>
    </row>
    <row r="16" spans="1:6" s="23" customFormat="1" ht="15">
      <c r="A16" s="36" t="s">
        <v>53</v>
      </c>
      <c r="B16" s="26"/>
      <c r="C16" s="26"/>
      <c r="D16" s="126">
        <v>-2</v>
      </c>
      <c r="F16" s="126">
        <v>-3</v>
      </c>
    </row>
    <row r="17" spans="1:6" s="23" customFormat="1" ht="15">
      <c r="A17" s="36" t="s">
        <v>54</v>
      </c>
      <c r="B17" s="26">
        <v>4</v>
      </c>
      <c r="C17" s="26"/>
      <c r="D17" s="126">
        <v>-15</v>
      </c>
      <c r="F17" s="126">
        <v>-14</v>
      </c>
    </row>
    <row r="18" spans="1:6" s="23" customFormat="1" ht="15">
      <c r="A18" s="36" t="s">
        <v>55</v>
      </c>
      <c r="B18" s="26"/>
      <c r="C18" s="26"/>
      <c r="D18" s="126">
        <v>-1</v>
      </c>
      <c r="F18" s="126"/>
    </row>
    <row r="19" spans="1:6" s="23" customFormat="1" ht="15">
      <c r="A19" s="36"/>
      <c r="B19" s="26"/>
      <c r="C19" s="26"/>
      <c r="D19" s="127"/>
      <c r="F19" s="127"/>
    </row>
    <row r="20" spans="1:6" s="23" customFormat="1" ht="15">
      <c r="A20" s="36" t="s">
        <v>56</v>
      </c>
      <c r="B20" s="26"/>
      <c r="C20" s="26"/>
      <c r="D20" s="126">
        <v>-1</v>
      </c>
      <c r="F20" s="126">
        <v>-1</v>
      </c>
    </row>
    <row r="21" spans="1:6" s="23" customFormat="1" ht="15">
      <c r="A21" s="36"/>
      <c r="B21" s="26"/>
      <c r="C21" s="26"/>
      <c r="D21" s="128"/>
      <c r="F21" s="128"/>
    </row>
    <row r="22" spans="1:6" s="23" customFormat="1" ht="15">
      <c r="A22" s="34" t="s">
        <v>57</v>
      </c>
      <c r="B22" s="54"/>
      <c r="C22" s="54"/>
      <c r="D22" s="129">
        <f>D8+D11+D12+D13+SUM(D14:D20)</f>
        <v>-4</v>
      </c>
      <c r="F22" s="129">
        <f>F8+F11+F12+F13+SUM(F14:F20)</f>
        <v>7</v>
      </c>
    </row>
    <row r="23" spans="2:6" s="23" customFormat="1" ht="15">
      <c r="B23" s="26"/>
      <c r="C23" s="26"/>
      <c r="D23" s="128"/>
      <c r="F23" s="130"/>
    </row>
    <row r="24" spans="1:6" s="23" customFormat="1" ht="15">
      <c r="A24" s="36" t="s">
        <v>58</v>
      </c>
      <c r="B24" s="26"/>
      <c r="C24" s="26"/>
      <c r="D24" s="128"/>
      <c r="F24" s="130">
        <v>0</v>
      </c>
    </row>
    <row r="25" spans="2:6" s="23" customFormat="1" ht="15">
      <c r="B25" s="26"/>
      <c r="C25" s="26"/>
      <c r="D25" s="128"/>
      <c r="F25" s="130"/>
    </row>
    <row r="26" spans="1:6" s="23" customFormat="1" ht="15">
      <c r="A26" s="131" t="s">
        <v>59</v>
      </c>
      <c r="B26" s="54"/>
      <c r="C26" s="54"/>
      <c r="D26" s="129">
        <f>D22+D24</f>
        <v>-4</v>
      </c>
      <c r="F26" s="132">
        <f>F22+F24</f>
        <v>7</v>
      </c>
    </row>
    <row r="27" spans="2:6" s="23" customFormat="1" ht="15">
      <c r="B27" s="26"/>
      <c r="C27" s="26"/>
      <c r="D27" s="133"/>
      <c r="F27" s="134"/>
    </row>
    <row r="28" spans="1:6" ht="28.5" hidden="1">
      <c r="A28" s="135" t="s">
        <v>60</v>
      </c>
      <c r="B28" s="26"/>
      <c r="C28" s="26"/>
      <c r="D28" s="136">
        <v>0</v>
      </c>
      <c r="E28" s="23"/>
      <c r="F28" s="130">
        <v>0</v>
      </c>
    </row>
    <row r="29" spans="1:6" ht="15" hidden="1">
      <c r="A29" s="23"/>
      <c r="B29" s="26"/>
      <c r="C29" s="26"/>
      <c r="D29" s="128"/>
      <c r="F29" s="130"/>
    </row>
    <row r="30" spans="1:6" ht="19.5" customHeight="1">
      <c r="A30" s="135" t="s">
        <v>61</v>
      </c>
      <c r="B30" s="26"/>
      <c r="C30" s="26"/>
      <c r="D30" s="137">
        <f>D26+D28</f>
        <v>-4</v>
      </c>
      <c r="E30" s="23"/>
      <c r="F30" s="138">
        <f>F26+F28</f>
        <v>7</v>
      </c>
    </row>
    <row r="31" spans="1:6" ht="15" hidden="1">
      <c r="A31" s="93" t="s">
        <v>62</v>
      </c>
      <c r="B31" s="26"/>
      <c r="C31" s="26"/>
      <c r="D31" s="128"/>
      <c r="F31" s="139"/>
    </row>
    <row r="32" spans="1:6" ht="15" hidden="1">
      <c r="A32" s="93" t="s">
        <v>63</v>
      </c>
      <c r="B32" s="26">
        <v>7</v>
      </c>
      <c r="C32" s="26"/>
      <c r="D32" s="140" t="s">
        <v>64</v>
      </c>
      <c r="F32" s="141">
        <v>0.01</v>
      </c>
    </row>
    <row r="33" spans="1:4" ht="15">
      <c r="A33" s="93"/>
      <c r="B33" s="26"/>
      <c r="C33" s="26"/>
      <c r="D33" s="128"/>
    </row>
    <row r="34" spans="1:4" ht="15">
      <c r="A34" s="93"/>
      <c r="B34" s="26"/>
      <c r="C34" s="26"/>
      <c r="D34" s="128"/>
    </row>
    <row r="35" spans="1:4" ht="15">
      <c r="A35" s="93"/>
      <c r="B35" s="26"/>
      <c r="C35" s="26"/>
      <c r="D35" s="128"/>
    </row>
    <row r="36" spans="1:5" s="23" customFormat="1" ht="15">
      <c r="A36" s="91" t="s">
        <v>35</v>
      </c>
      <c r="B36" s="24"/>
      <c r="C36" s="24"/>
      <c r="D36" s="26"/>
      <c r="E36" s="26"/>
    </row>
    <row r="37" spans="1:5" s="23" customFormat="1" ht="15">
      <c r="A37" s="91"/>
      <c r="B37" s="24"/>
      <c r="C37" s="24"/>
      <c r="D37" s="26"/>
      <c r="E37" s="26"/>
    </row>
    <row r="38" spans="1:8" ht="15" customHeight="1">
      <c r="A38" s="93" t="s">
        <v>36</v>
      </c>
      <c r="B38" s="94"/>
      <c r="C38" s="94"/>
      <c r="D38" s="94"/>
      <c r="E38" s="94"/>
      <c r="F38" s="94"/>
      <c r="G38" s="94"/>
      <c r="H38" s="94"/>
    </row>
    <row r="39" spans="1:8" ht="15">
      <c r="A39" s="142"/>
      <c r="B39" s="96"/>
      <c r="C39" s="97"/>
      <c r="D39" s="97"/>
      <c r="E39" s="98"/>
      <c r="F39" s="98"/>
      <c r="G39" s="98"/>
      <c r="H39" s="98"/>
    </row>
    <row r="40" spans="1:8" ht="15">
      <c r="A40" s="99" t="s">
        <v>37</v>
      </c>
      <c r="B40" s="96"/>
      <c r="C40" s="97"/>
      <c r="D40" s="97"/>
      <c r="E40" s="98"/>
      <c r="F40" s="98"/>
      <c r="G40" s="98"/>
      <c r="H40" s="98"/>
    </row>
    <row r="41" spans="1:8" ht="15" customHeight="1">
      <c r="A41" s="99" t="s">
        <v>38</v>
      </c>
      <c r="B41" s="94"/>
      <c r="C41" s="94"/>
      <c r="D41" s="94"/>
      <c r="E41" s="94"/>
      <c r="F41" s="94"/>
      <c r="G41" s="94"/>
      <c r="H41" s="94"/>
    </row>
    <row r="42" spans="1:8" ht="15">
      <c r="A42" s="99"/>
      <c r="B42" s="100"/>
      <c r="C42" s="101"/>
      <c r="D42" s="101"/>
      <c r="E42" s="102"/>
      <c r="F42" s="102"/>
      <c r="G42" s="102"/>
      <c r="H42" s="102"/>
    </row>
    <row r="43" spans="1:8" ht="15" customHeight="1">
      <c r="A43" s="99" t="s">
        <v>39</v>
      </c>
      <c r="B43" s="94"/>
      <c r="C43" s="94"/>
      <c r="D43" s="94"/>
      <c r="E43" s="94"/>
      <c r="F43" s="94"/>
      <c r="G43" s="94"/>
      <c r="H43" s="94"/>
    </row>
    <row r="44" spans="1:8" ht="15">
      <c r="A44" s="103" t="s">
        <v>65</v>
      </c>
      <c r="B44" s="104"/>
      <c r="C44" s="105"/>
      <c r="D44" s="101"/>
      <c r="E44" s="102"/>
      <c r="F44" s="102"/>
      <c r="G44" s="102"/>
      <c r="H44" s="102"/>
    </row>
    <row r="45" spans="2:8" ht="12.75">
      <c r="B45" s="94"/>
      <c r="C45" s="106"/>
      <c r="D45" s="101"/>
      <c r="E45" s="102"/>
      <c r="F45" s="102"/>
      <c r="G45" s="102"/>
      <c r="H45" s="102"/>
    </row>
    <row r="46" spans="2:8" ht="12.75" customHeight="1">
      <c r="B46" s="94"/>
      <c r="C46" s="94"/>
      <c r="D46" s="94"/>
      <c r="E46" s="94"/>
      <c r="F46" s="94"/>
      <c r="G46" s="94"/>
      <c r="H46" s="94"/>
    </row>
    <row r="47" spans="2:8" ht="12.75">
      <c r="B47" s="104"/>
      <c r="C47" s="104"/>
      <c r="D47" s="104"/>
      <c r="E47" s="107"/>
      <c r="F47" s="108"/>
      <c r="G47" s="108"/>
      <c r="H47" s="108"/>
    </row>
    <row r="48" spans="2:8" ht="12.75">
      <c r="B48" s="94"/>
      <c r="C48" s="106"/>
      <c r="D48" s="101"/>
      <c r="E48" s="102"/>
      <c r="F48" s="102"/>
      <c r="G48" s="102"/>
      <c r="H48" s="102"/>
    </row>
    <row r="49" spans="2:8" ht="12.75">
      <c r="B49" s="94"/>
      <c r="C49" s="94"/>
      <c r="D49" s="94"/>
      <c r="E49" s="94"/>
      <c r="F49" s="94"/>
      <c r="G49" s="94"/>
      <c r="H49" s="94"/>
    </row>
    <row r="50" spans="2:8" ht="12.75">
      <c r="B50" s="104"/>
      <c r="C50" s="104"/>
      <c r="D50" s="104"/>
      <c r="E50" s="107"/>
      <c r="F50" s="108"/>
      <c r="G50" s="108"/>
      <c r="H50" s="108"/>
    </row>
    <row r="51" spans="2:8" ht="15">
      <c r="B51" s="26"/>
      <c r="C51" s="26"/>
      <c r="D51" s="23"/>
      <c r="E51" s="23"/>
      <c r="F51" s="23"/>
      <c r="G51" s="23"/>
      <c r="H51" s="23"/>
    </row>
  </sheetData>
  <sheetProtection selectLockedCells="1" selectUnlockedCells="1"/>
  <mergeCells count="11">
    <mergeCell ref="A2:D2"/>
    <mergeCell ref="A5:B6"/>
    <mergeCell ref="D5:D6"/>
    <mergeCell ref="F5:F6"/>
    <mergeCell ref="B38:H38"/>
    <mergeCell ref="B41:H41"/>
    <mergeCell ref="B43:H43"/>
    <mergeCell ref="B46:H46"/>
    <mergeCell ref="B47:D47"/>
    <mergeCell ref="B49:H49"/>
    <mergeCell ref="B50:D50"/>
  </mergeCells>
  <printOptions horizontalCentered="1"/>
  <pageMargins left="0.25" right="0.1701388888888889" top="0.5701388888888889" bottom="0.5118055555555555" header="0.5118055555555555" footer="0.25625"/>
  <pageSetup horizontalDpi="300" verticalDpi="300" orientation="portrait" scale="85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SheetLayoutView="100" workbookViewId="0" topLeftCell="A19">
      <selection activeCell="A72" sqref="A72"/>
    </sheetView>
  </sheetViews>
  <sheetFormatPr defaultColWidth="1.1484375" defaultRowHeight="12.75" customHeight="1" zeroHeight="1"/>
  <cols>
    <col min="1" max="1" width="65.28125" style="143" customWidth="1"/>
    <col min="2" max="2" width="3.00390625" style="144" customWidth="1"/>
    <col min="3" max="3" width="14.28125" style="144" customWidth="1"/>
    <col min="4" max="4" width="3.00390625" style="144" customWidth="1"/>
    <col min="5" max="5" width="14.57421875" style="145" customWidth="1"/>
    <col min="6" max="6" width="2.8515625" style="146" customWidth="1"/>
    <col min="7" max="7" width="2.00390625" style="146" customWidth="1"/>
    <col min="8" max="16384" width="0" style="147" hidden="1" customWidth="1"/>
  </cols>
  <sheetData>
    <row r="1" spans="1:6" ht="16.5" customHeight="1">
      <c r="A1" s="27" t="str">
        <f>'Balance Sheet'!A1</f>
        <v>ТУРИН ИМОТИ АДСИЦ</v>
      </c>
      <c r="B1" s="148"/>
      <c r="C1" s="148"/>
      <c r="D1" s="148"/>
      <c r="E1" s="149"/>
      <c r="F1" s="150"/>
    </row>
    <row r="2" spans="1:7" s="152" customFormat="1" ht="18" customHeight="1">
      <c r="A2" s="31" t="s">
        <v>66</v>
      </c>
      <c r="B2" s="31"/>
      <c r="C2" s="31"/>
      <c r="D2" s="31"/>
      <c r="E2" s="31"/>
      <c r="F2" s="31"/>
      <c r="G2" s="151"/>
    </row>
    <row r="3" spans="1:7" s="152" customFormat="1" ht="15" customHeight="1">
      <c r="A3" s="36" t="s">
        <v>42</v>
      </c>
      <c r="B3" s="153"/>
      <c r="C3" s="153"/>
      <c r="D3" s="153"/>
      <c r="E3" s="151"/>
      <c r="F3" s="153"/>
      <c r="G3" s="151"/>
    </row>
    <row r="4" spans="1:8" ht="28.5" customHeight="1">
      <c r="A4" s="43"/>
      <c r="B4" s="43"/>
      <c r="C4" s="154" t="s">
        <v>67</v>
      </c>
      <c r="D4" s="155"/>
      <c r="E4" s="154" t="s">
        <v>68</v>
      </c>
      <c r="F4" s="156"/>
      <c r="G4" s="154"/>
      <c r="H4" s="157"/>
    </row>
    <row r="5" spans="1:8" ht="23.25" customHeight="1">
      <c r="A5" s="158"/>
      <c r="B5" s="159"/>
      <c r="C5" s="160"/>
      <c r="D5" s="159"/>
      <c r="E5" s="160"/>
      <c r="F5" s="156"/>
      <c r="G5" s="160"/>
      <c r="H5" s="157"/>
    </row>
    <row r="6" spans="1:11" ht="13.5" customHeight="1">
      <c r="A6" s="161" t="s">
        <v>69</v>
      </c>
      <c r="B6" s="146"/>
      <c r="C6" s="162"/>
      <c r="D6" s="146"/>
      <c r="E6" s="162"/>
      <c r="F6" s="163"/>
      <c r="G6" s="162"/>
      <c r="H6" s="164"/>
      <c r="I6" s="165"/>
      <c r="J6" s="166" t="e">
        <f>+G6+I6+#REF!</f>
        <v>#VALUE!</v>
      </c>
      <c r="K6" s="166">
        <f>+G6+I6</f>
        <v>0</v>
      </c>
    </row>
    <row r="7" spans="1:11" ht="13.5" customHeight="1">
      <c r="A7" s="167" t="s">
        <v>70</v>
      </c>
      <c r="B7" s="146"/>
      <c r="C7" s="168"/>
      <c r="D7" s="146"/>
      <c r="E7" s="168">
        <v>7</v>
      </c>
      <c r="F7" s="163"/>
      <c r="G7" s="168"/>
      <c r="H7" s="164"/>
      <c r="I7" s="165"/>
      <c r="J7" s="166"/>
      <c r="K7" s="166"/>
    </row>
    <row r="8" spans="1:11" ht="13.5" customHeight="1">
      <c r="A8" s="167" t="s">
        <v>71</v>
      </c>
      <c r="B8" s="146"/>
      <c r="C8" s="168">
        <v>-70</v>
      </c>
      <c r="D8" s="146"/>
      <c r="E8" s="168">
        <v>-72</v>
      </c>
      <c r="F8" s="163"/>
      <c r="G8" s="168"/>
      <c r="H8" s="164"/>
      <c r="I8" s="165"/>
      <c r="J8" s="166"/>
      <c r="K8" s="166"/>
    </row>
    <row r="9" spans="1:14" ht="14.25" customHeight="1">
      <c r="A9" s="167" t="s">
        <v>72</v>
      </c>
      <c r="B9" s="146"/>
      <c r="C9" s="168">
        <v>-14</v>
      </c>
      <c r="D9" s="146"/>
      <c r="E9" s="168">
        <v>-13</v>
      </c>
      <c r="F9" s="169"/>
      <c r="G9" s="168"/>
      <c r="H9" s="163"/>
      <c r="I9" s="164"/>
      <c r="J9" s="165"/>
      <c r="K9" s="166"/>
      <c r="N9" s="166"/>
    </row>
    <row r="10" spans="1:11" s="174" customFormat="1" ht="13.5" customHeight="1" hidden="1">
      <c r="A10" s="167" t="s">
        <v>73</v>
      </c>
      <c r="B10" s="170"/>
      <c r="C10" s="171"/>
      <c r="D10" s="170"/>
      <c r="E10" s="171"/>
      <c r="F10" s="172"/>
      <c r="G10" s="171"/>
      <c r="H10" s="165"/>
      <c r="I10" s="173"/>
      <c r="J10" s="165"/>
      <c r="K10" s="166"/>
    </row>
    <row r="11" spans="1:11" s="174" customFormat="1" ht="13.5" customHeight="1">
      <c r="A11" s="167" t="s">
        <v>74</v>
      </c>
      <c r="B11" s="170"/>
      <c r="C11" s="171">
        <v>-28</v>
      </c>
      <c r="D11" s="170"/>
      <c r="E11" s="171">
        <v>-69</v>
      </c>
      <c r="F11" s="172"/>
      <c r="G11" s="171"/>
      <c r="H11" s="165"/>
      <c r="I11" s="173"/>
      <c r="J11" s="165"/>
      <c r="K11" s="166"/>
    </row>
    <row r="12" spans="1:11" s="174" customFormat="1" ht="13.5" customHeight="1" hidden="1">
      <c r="A12" s="167" t="s">
        <v>75</v>
      </c>
      <c r="B12" s="170"/>
      <c r="C12" s="171"/>
      <c r="D12" s="170"/>
      <c r="E12" s="171"/>
      <c r="F12" s="172"/>
      <c r="G12" s="171"/>
      <c r="H12" s="165"/>
      <c r="I12" s="173"/>
      <c r="J12" s="165"/>
      <c r="K12" s="166"/>
    </row>
    <row r="13" spans="1:11" s="174" customFormat="1" ht="15" customHeight="1">
      <c r="A13" s="167" t="s">
        <v>76</v>
      </c>
      <c r="B13" s="170"/>
      <c r="C13" s="175">
        <v>-1</v>
      </c>
      <c r="D13" s="170"/>
      <c r="E13" s="175">
        <v>-1</v>
      </c>
      <c r="F13" s="176"/>
      <c r="G13" s="175"/>
      <c r="H13" s="165"/>
      <c r="I13" s="173"/>
      <c r="J13" s="165"/>
      <c r="K13" s="166"/>
    </row>
    <row r="14" spans="1:9" ht="13.5" customHeight="1">
      <c r="A14" s="167" t="s">
        <v>77</v>
      </c>
      <c r="B14" s="146"/>
      <c r="C14" s="168">
        <v>-3</v>
      </c>
      <c r="D14" s="146"/>
      <c r="E14" s="168">
        <v>-4</v>
      </c>
      <c r="F14" s="165"/>
      <c r="G14" s="168"/>
      <c r="H14" s="165"/>
      <c r="I14" s="166"/>
    </row>
    <row r="15" spans="1:9" ht="31.5" customHeight="1">
      <c r="A15" s="177" t="s">
        <v>78</v>
      </c>
      <c r="B15" s="146"/>
      <c r="C15" s="178">
        <f>SUM(C7:C14)</f>
        <v>-116</v>
      </c>
      <c r="D15" s="146"/>
      <c r="E15" s="178">
        <f>SUM(E7:E14)</f>
        <v>-152</v>
      </c>
      <c r="F15" s="165"/>
      <c r="G15" s="179"/>
      <c r="H15" s="165"/>
      <c r="I15" s="166"/>
    </row>
    <row r="16" spans="1:9" ht="13.5" customHeight="1">
      <c r="A16" s="167"/>
      <c r="B16" s="146"/>
      <c r="C16" s="145"/>
      <c r="D16" s="146"/>
      <c r="F16" s="165"/>
      <c r="G16" s="145"/>
      <c r="H16" s="165"/>
      <c r="I16" s="166"/>
    </row>
    <row r="17" spans="1:9" ht="13.5" customHeight="1">
      <c r="A17" s="161" t="s">
        <v>79</v>
      </c>
      <c r="B17" s="146"/>
      <c r="C17" s="145"/>
      <c r="D17" s="146"/>
      <c r="F17" s="165"/>
      <c r="G17" s="145"/>
      <c r="H17" s="165"/>
      <c r="I17" s="166"/>
    </row>
    <row r="18" spans="1:9" s="182" customFormat="1" ht="16.5" customHeight="1">
      <c r="A18" s="167" t="s">
        <v>80</v>
      </c>
      <c r="B18" s="180"/>
      <c r="C18" s="168">
        <v>115</v>
      </c>
      <c r="D18" s="180"/>
      <c r="E18" s="168">
        <v>173</v>
      </c>
      <c r="F18" s="169"/>
      <c r="G18" s="168"/>
      <c r="H18" s="163"/>
      <c r="I18" s="181"/>
    </row>
    <row r="19" spans="1:9" s="182" customFormat="1" ht="14.25" customHeight="1">
      <c r="A19" s="167" t="s">
        <v>81</v>
      </c>
      <c r="B19" s="180"/>
      <c r="C19" s="168"/>
      <c r="D19" s="180"/>
      <c r="E19" s="168">
        <v>-16</v>
      </c>
      <c r="F19" s="169"/>
      <c r="G19" s="168"/>
      <c r="H19" s="163"/>
      <c r="I19" s="181"/>
    </row>
    <row r="20" spans="1:9" ht="13.5" customHeight="1" hidden="1">
      <c r="A20" s="167" t="s">
        <v>82</v>
      </c>
      <c r="B20" s="146"/>
      <c r="C20" s="171"/>
      <c r="D20" s="146"/>
      <c r="E20" s="171"/>
      <c r="F20" s="172"/>
      <c r="G20" s="171"/>
      <c r="H20" s="165"/>
      <c r="I20" s="166"/>
    </row>
    <row r="21" spans="1:10" ht="15" customHeight="1" hidden="1">
      <c r="A21" s="167" t="s">
        <v>83</v>
      </c>
      <c r="B21" s="146"/>
      <c r="C21" s="168"/>
      <c r="D21" s="146"/>
      <c r="E21" s="168"/>
      <c r="F21" s="169"/>
      <c r="G21" s="168"/>
      <c r="H21" s="165"/>
      <c r="I21" s="166"/>
      <c r="J21" s="166"/>
    </row>
    <row r="22" spans="1:9" s="182" customFormat="1" ht="15" customHeight="1" hidden="1">
      <c r="A22" s="167" t="s">
        <v>84</v>
      </c>
      <c r="B22" s="180"/>
      <c r="C22" s="168"/>
      <c r="D22" s="180"/>
      <c r="E22" s="168"/>
      <c r="F22" s="169"/>
      <c r="G22" s="168"/>
      <c r="H22" s="163"/>
      <c r="I22" s="181"/>
    </row>
    <row r="23" spans="1:7" ht="15" customHeight="1" hidden="1">
      <c r="A23" s="182"/>
      <c r="C23" s="183"/>
      <c r="E23" s="183"/>
      <c r="F23" s="184"/>
      <c r="G23" s="171"/>
    </row>
    <row r="24" spans="1:7" ht="15" customHeight="1" hidden="1">
      <c r="A24" s="182"/>
      <c r="C24" s="183"/>
      <c r="E24" s="183"/>
      <c r="F24" s="184"/>
      <c r="G24" s="171"/>
    </row>
    <row r="25" spans="1:10" ht="15" customHeight="1" hidden="1">
      <c r="A25" s="185" t="s">
        <v>85</v>
      </c>
      <c r="B25" s="180"/>
      <c r="C25" s="168"/>
      <c r="D25" s="180"/>
      <c r="E25" s="168"/>
      <c r="F25" s="186"/>
      <c r="G25" s="168"/>
      <c r="H25" s="165"/>
      <c r="I25" s="166" t="e">
        <f>+#REF!+H25</f>
        <v>#VALUE!</v>
      </c>
      <c r="J25" s="166"/>
    </row>
    <row r="26" spans="1:10" ht="15" customHeight="1" hidden="1">
      <c r="A26" s="167" t="s">
        <v>86</v>
      </c>
      <c r="B26" s="146"/>
      <c r="C26" s="168"/>
      <c r="D26" s="146"/>
      <c r="E26" s="168"/>
      <c r="F26" s="169"/>
      <c r="G26" s="168"/>
      <c r="H26" s="165"/>
      <c r="I26" s="166"/>
      <c r="J26" s="166"/>
    </row>
    <row r="27" spans="1:9" ht="15" customHeight="1" hidden="1">
      <c r="A27" s="167" t="s">
        <v>87</v>
      </c>
      <c r="B27" s="146"/>
      <c r="C27" s="171"/>
      <c r="D27" s="146"/>
      <c r="E27" s="171"/>
      <c r="F27" s="172"/>
      <c r="G27" s="171"/>
      <c r="H27" s="165"/>
      <c r="I27" s="166" t="e">
        <f>+#REF!+H27</f>
        <v>#VALUE!</v>
      </c>
    </row>
    <row r="28" spans="1:9" ht="15.75" customHeight="1" hidden="1">
      <c r="A28" s="167" t="s">
        <v>88</v>
      </c>
      <c r="B28" s="146"/>
      <c r="C28" s="171"/>
      <c r="D28" s="146"/>
      <c r="E28" s="171"/>
      <c r="F28" s="172"/>
      <c r="G28" s="171"/>
      <c r="H28" s="165"/>
      <c r="I28" s="166"/>
    </row>
    <row r="29" spans="1:11" ht="13.5" customHeight="1" hidden="1">
      <c r="A29" s="167" t="s">
        <v>83</v>
      </c>
      <c r="B29" s="146"/>
      <c r="C29" s="171"/>
      <c r="D29" s="146"/>
      <c r="E29" s="171"/>
      <c r="F29" s="169"/>
      <c r="G29" s="171"/>
      <c r="H29" s="165"/>
      <c r="I29" s="166" t="e">
        <f>+#REF!+H29</f>
        <v>#VALUE!</v>
      </c>
      <c r="K29" s="147">
        <v>2658</v>
      </c>
    </row>
    <row r="30" spans="1:9" ht="13.5" customHeight="1" hidden="1">
      <c r="A30" s="167" t="s">
        <v>89</v>
      </c>
      <c r="B30" s="146"/>
      <c r="C30" s="171"/>
      <c r="D30" s="146"/>
      <c r="E30" s="171"/>
      <c r="F30" s="172"/>
      <c r="G30" s="171"/>
      <c r="H30" s="165"/>
      <c r="I30" s="166"/>
    </row>
    <row r="31" spans="1:9" ht="13.5" customHeight="1" hidden="1">
      <c r="A31" s="167" t="s">
        <v>90</v>
      </c>
      <c r="B31" s="146"/>
      <c r="C31" s="171"/>
      <c r="D31" s="146"/>
      <c r="E31" s="171"/>
      <c r="F31" s="172"/>
      <c r="G31" s="171"/>
      <c r="H31" s="165"/>
      <c r="I31" s="166"/>
    </row>
    <row r="32" spans="1:11" ht="13.5" customHeight="1" hidden="1">
      <c r="A32" s="167" t="s">
        <v>91</v>
      </c>
      <c r="B32" s="146"/>
      <c r="C32" s="168"/>
      <c r="D32" s="146"/>
      <c r="E32" s="168"/>
      <c r="F32" s="169"/>
      <c r="G32" s="168"/>
      <c r="H32" s="165"/>
      <c r="I32" s="166" t="e">
        <f>+#REF!+H32</f>
        <v>#VALUE!</v>
      </c>
      <c r="J32" s="166"/>
      <c r="K32" s="147" t="e">
        <f>+K29+#REF!</f>
        <v>#VALUE!</v>
      </c>
    </row>
    <row r="33" spans="1:7" ht="12.75" customHeight="1" hidden="1">
      <c r="A33" s="182"/>
      <c r="C33" s="183"/>
      <c r="E33" s="183"/>
      <c r="F33" s="184"/>
      <c r="G33" s="171"/>
    </row>
    <row r="34" spans="1:9" ht="28.5" customHeight="1">
      <c r="A34" s="177" t="s">
        <v>92</v>
      </c>
      <c r="B34" s="146"/>
      <c r="C34" s="178">
        <f>SUM(C18:C32)</f>
        <v>115</v>
      </c>
      <c r="D34" s="146"/>
      <c r="E34" s="178">
        <f>SUM(E18:E32)</f>
        <v>157</v>
      </c>
      <c r="F34" s="172"/>
      <c r="G34" s="179"/>
      <c r="H34" s="165"/>
      <c r="I34" s="166"/>
    </row>
    <row r="35" spans="1:9" ht="14.25" customHeight="1">
      <c r="A35" s="167"/>
      <c r="B35" s="146"/>
      <c r="C35" s="145"/>
      <c r="D35" s="146"/>
      <c r="F35" s="165"/>
      <c r="G35" s="145"/>
      <c r="H35" s="165"/>
      <c r="I35" s="166"/>
    </row>
    <row r="36" spans="1:10" ht="15" customHeight="1" hidden="1">
      <c r="A36" s="187" t="s">
        <v>93</v>
      </c>
      <c r="B36" s="180"/>
      <c r="C36" s="188"/>
      <c r="D36" s="180"/>
      <c r="E36" s="188"/>
      <c r="F36" s="189"/>
      <c r="G36" s="188"/>
      <c r="H36" s="165"/>
      <c r="I36" s="166"/>
      <c r="J36" s="166"/>
    </row>
    <row r="37" spans="1:9" ht="13.5" customHeight="1" hidden="1">
      <c r="A37" s="167" t="s">
        <v>94</v>
      </c>
      <c r="B37" s="146"/>
      <c r="C37" s="145"/>
      <c r="D37" s="146"/>
      <c r="F37" s="165"/>
      <c r="G37" s="145"/>
      <c r="H37" s="165"/>
      <c r="I37" s="166"/>
    </row>
    <row r="38" spans="1:12" ht="15" customHeight="1" hidden="1">
      <c r="A38" s="167" t="s">
        <v>95</v>
      </c>
      <c r="B38" s="180"/>
      <c r="C38" s="145"/>
      <c r="D38" s="180"/>
      <c r="G38" s="145"/>
      <c r="H38" s="165"/>
      <c r="I38" s="166" t="e">
        <f>+#REF!+H38</f>
        <v>#VALUE!</v>
      </c>
      <c r="J38" s="147" t="e">
        <f>+I38-#REF!</f>
        <v>#VALUE!</v>
      </c>
      <c r="L38" s="166"/>
    </row>
    <row r="39" spans="1:10" ht="13.5" customHeight="1" hidden="1">
      <c r="A39" s="167" t="s">
        <v>96</v>
      </c>
      <c r="B39" s="146"/>
      <c r="C39" s="162"/>
      <c r="D39" s="146"/>
      <c r="E39" s="162"/>
      <c r="F39" s="163"/>
      <c r="G39" s="162"/>
      <c r="H39" s="165"/>
      <c r="I39" s="166" t="e">
        <f>+#REF!+H39</f>
        <v>#VALUE!</v>
      </c>
      <c r="J39" s="166"/>
    </row>
    <row r="40" spans="1:9" s="182" customFormat="1" ht="13.5" customHeight="1" hidden="1">
      <c r="A40" s="167" t="s">
        <v>97</v>
      </c>
      <c r="B40" s="180"/>
      <c r="C40" s="168"/>
      <c r="D40" s="180"/>
      <c r="E40" s="168"/>
      <c r="F40" s="180"/>
      <c r="G40" s="168"/>
      <c r="H40" s="163"/>
      <c r="I40" s="181"/>
    </row>
    <row r="41" spans="1:9" ht="13.5" customHeight="1" hidden="1">
      <c r="A41" s="167" t="s">
        <v>98</v>
      </c>
      <c r="B41" s="180"/>
      <c r="C41" s="171"/>
      <c r="D41" s="180"/>
      <c r="E41" s="171"/>
      <c r="F41" s="184"/>
      <c r="G41" s="171"/>
      <c r="H41" s="165"/>
      <c r="I41" s="166"/>
    </row>
    <row r="42" spans="1:7" ht="12.75" customHeight="1" hidden="1">
      <c r="A42" s="31"/>
      <c r="C42" s="183"/>
      <c r="E42" s="183"/>
      <c r="F42" s="184"/>
      <c r="G42" s="171"/>
    </row>
    <row r="43" spans="1:7" ht="12.75" customHeight="1" hidden="1">
      <c r="A43" s="182"/>
      <c r="C43" s="183"/>
      <c r="E43" s="183"/>
      <c r="F43" s="184"/>
      <c r="G43" s="171"/>
    </row>
    <row r="44" spans="1:7" ht="12.75" customHeight="1" hidden="1">
      <c r="A44" s="182"/>
      <c r="C44" s="183"/>
      <c r="E44" s="183"/>
      <c r="F44" s="184"/>
      <c r="G44" s="171"/>
    </row>
    <row r="45" spans="1:7" ht="12.75" customHeight="1" hidden="1">
      <c r="A45" s="182"/>
      <c r="C45" s="183"/>
      <c r="E45" s="183"/>
      <c r="F45" s="184"/>
      <c r="G45" s="171"/>
    </row>
    <row r="46" spans="1:7" ht="12.75" customHeight="1" hidden="1">
      <c r="A46" s="182"/>
      <c r="C46" s="183"/>
      <c r="E46" s="183"/>
      <c r="F46" s="184"/>
      <c r="G46" s="171"/>
    </row>
    <row r="47" spans="1:10" ht="13.5" customHeight="1" hidden="1">
      <c r="A47" s="167" t="s">
        <v>99</v>
      </c>
      <c r="B47" s="146"/>
      <c r="C47" s="168"/>
      <c r="D47" s="146"/>
      <c r="E47" s="168"/>
      <c r="F47" s="169"/>
      <c r="G47" s="168"/>
      <c r="H47" s="165"/>
      <c r="I47" s="166"/>
      <c r="J47" s="166"/>
    </row>
    <row r="48" spans="1:9" s="182" customFormat="1" ht="13.5" customHeight="1" hidden="1">
      <c r="A48" s="167" t="s">
        <v>100</v>
      </c>
      <c r="B48" s="180"/>
      <c r="C48" s="168"/>
      <c r="D48" s="180"/>
      <c r="E48" s="168"/>
      <c r="F48" s="190"/>
      <c r="G48" s="168"/>
      <c r="H48" s="163"/>
      <c r="I48" s="181"/>
    </row>
    <row r="49" spans="1:7" ht="12.75" customHeight="1" hidden="1">
      <c r="A49" s="182"/>
      <c r="C49" s="183"/>
      <c r="E49" s="183"/>
      <c r="F49" s="184"/>
      <c r="G49" s="171"/>
    </row>
    <row r="50" spans="1:7" ht="12.75" customHeight="1" hidden="1">
      <c r="A50" s="182"/>
      <c r="C50" s="183"/>
      <c r="E50" s="183"/>
      <c r="F50" s="184"/>
      <c r="G50" s="171"/>
    </row>
    <row r="51" spans="1:7" ht="12.75" customHeight="1" hidden="1">
      <c r="A51" s="182"/>
      <c r="C51" s="183"/>
      <c r="E51" s="183"/>
      <c r="F51" s="184"/>
      <c r="G51" s="171"/>
    </row>
    <row r="52" spans="1:7" ht="12.75" customHeight="1" hidden="1">
      <c r="A52" s="182"/>
      <c r="C52" s="183"/>
      <c r="E52" s="183"/>
      <c r="F52" s="184"/>
      <c r="G52" s="171"/>
    </row>
    <row r="53" spans="1:7" ht="12.75" customHeight="1" hidden="1">
      <c r="A53" s="182"/>
      <c r="C53" s="183"/>
      <c r="E53" s="183"/>
      <c r="F53" s="184"/>
      <c r="G53" s="171"/>
    </row>
    <row r="54" spans="1:12" ht="13.5" customHeight="1" hidden="1">
      <c r="A54" s="191" t="s">
        <v>101</v>
      </c>
      <c r="B54" s="146"/>
      <c r="C54" s="168"/>
      <c r="D54" s="146"/>
      <c r="E54" s="168"/>
      <c r="F54" s="169"/>
      <c r="G54" s="168"/>
      <c r="H54" s="165"/>
      <c r="I54" s="166" t="e">
        <f>+#REF!+H54</f>
        <v>#VALUE!</v>
      </c>
      <c r="L54" s="166"/>
    </row>
    <row r="55" spans="1:7" s="196" customFormat="1" ht="13.5" customHeight="1" hidden="1">
      <c r="A55" s="192" t="s">
        <v>97</v>
      </c>
      <c r="B55" s="193"/>
      <c r="C55" s="194"/>
      <c r="D55" s="193"/>
      <c r="E55" s="194"/>
      <c r="F55" s="195"/>
      <c r="G55" s="194"/>
    </row>
    <row r="56" spans="1:7" ht="13.5" customHeight="1" hidden="1">
      <c r="A56" s="191" t="s">
        <v>77</v>
      </c>
      <c r="B56" s="146"/>
      <c r="C56" s="171"/>
      <c r="D56" s="146"/>
      <c r="E56" s="171"/>
      <c r="F56" s="184"/>
      <c r="G56" s="171"/>
    </row>
    <row r="57" spans="1:7" ht="13.5" customHeight="1" hidden="1">
      <c r="A57" s="167" t="s">
        <v>102</v>
      </c>
      <c r="B57" s="146"/>
      <c r="C57" s="175"/>
      <c r="D57" s="146"/>
      <c r="E57" s="175"/>
      <c r="F57" s="184"/>
      <c r="G57" s="175"/>
    </row>
    <row r="58" spans="1:7" ht="33" customHeight="1">
      <c r="A58" s="177" t="s">
        <v>103</v>
      </c>
      <c r="B58" s="146"/>
      <c r="C58" s="178"/>
      <c r="D58" s="146"/>
      <c r="E58" s="178"/>
      <c r="F58" s="184"/>
      <c r="G58" s="179"/>
    </row>
    <row r="59" spans="1:7" ht="13.5" customHeight="1">
      <c r="A59" s="191"/>
      <c r="B59" s="146"/>
      <c r="C59" s="145"/>
      <c r="D59" s="146"/>
      <c r="G59" s="145"/>
    </row>
    <row r="60" spans="1:7" s="199" customFormat="1" ht="24.75" customHeight="1">
      <c r="A60" s="177" t="s">
        <v>104</v>
      </c>
      <c r="B60" s="197"/>
      <c r="C60" s="178">
        <f>SUM(C34,C15,C58)</f>
        <v>-1</v>
      </c>
      <c r="D60" s="197"/>
      <c r="E60" s="178">
        <f>SUM(E34,E15,E58)</f>
        <v>5</v>
      </c>
      <c r="F60" s="198"/>
      <c r="G60" s="179"/>
    </row>
    <row r="61" spans="1:7" ht="13.5" customHeight="1">
      <c r="A61" s="191"/>
      <c r="B61" s="146"/>
      <c r="C61" s="145"/>
      <c r="D61" s="146"/>
      <c r="G61" s="145"/>
    </row>
    <row r="62" spans="1:7" ht="13.5" customHeight="1">
      <c r="A62" s="191" t="s">
        <v>105</v>
      </c>
      <c r="B62" s="146"/>
      <c r="C62" s="171">
        <v>11</v>
      </c>
      <c r="D62" s="146"/>
      <c r="E62" s="171">
        <v>6</v>
      </c>
      <c r="F62" s="171"/>
      <c r="G62" s="171"/>
    </row>
    <row r="63" spans="1:7" ht="13.5" customHeight="1">
      <c r="A63" s="191"/>
      <c r="B63" s="146"/>
      <c r="C63" s="145"/>
      <c r="D63" s="146"/>
      <c r="G63" s="145"/>
    </row>
    <row r="64" spans="1:7" s="199" customFormat="1" ht="27.75" customHeight="1">
      <c r="A64" s="200" t="s">
        <v>106</v>
      </c>
      <c r="B64" s="24"/>
      <c r="C64" s="178">
        <f>SUM(C60,C62)</f>
        <v>10</v>
      </c>
      <c r="D64" s="24"/>
      <c r="E64" s="178">
        <f>SUM(E60,E62)</f>
        <v>11</v>
      </c>
      <c r="F64" s="186"/>
      <c r="G64" s="179"/>
    </row>
    <row r="65" spans="1:5" ht="19.5" customHeight="1">
      <c r="A65" s="201"/>
      <c r="B65" s="146"/>
      <c r="C65" s="146"/>
      <c r="D65" s="146"/>
      <c r="E65" s="202"/>
    </row>
    <row r="66" spans="1:7" s="23" customFormat="1" ht="15" customHeight="1">
      <c r="A66" s="91" t="s">
        <v>35</v>
      </c>
      <c r="B66" s="24"/>
      <c r="C66" s="24"/>
      <c r="D66" s="24"/>
      <c r="E66" s="24"/>
      <c r="F66" s="26"/>
      <c r="G66" s="26"/>
    </row>
    <row r="67" spans="1:5" ht="19.5" customHeight="1">
      <c r="A67" s="201"/>
      <c r="B67" s="146"/>
      <c r="C67" s="146"/>
      <c r="D67" s="146"/>
      <c r="E67" s="202"/>
    </row>
    <row r="68" ht="13.5" customHeight="1" hidden="1">
      <c r="A68" s="203" t="s">
        <v>107</v>
      </c>
    </row>
    <row r="69" ht="13.5" customHeight="1" hidden="1">
      <c r="A69" s="203"/>
    </row>
    <row r="70" ht="13.5" customHeight="1">
      <c r="A70" s="203"/>
    </row>
    <row r="71" ht="13.5" customHeight="1">
      <c r="A71" s="203"/>
    </row>
    <row r="72" spans="1:10" ht="14.25" customHeight="1">
      <c r="A72" s="93" t="s">
        <v>36</v>
      </c>
      <c r="B72" s="94"/>
      <c r="C72" s="94"/>
      <c r="D72" s="94"/>
      <c r="E72" s="94"/>
      <c r="F72" s="94"/>
      <c r="G72" s="94"/>
      <c r="H72" s="94"/>
      <c r="I72" s="94"/>
      <c r="J72" s="94"/>
    </row>
    <row r="73" spans="1:10" ht="14.25" customHeight="1">
      <c r="A73" s="93"/>
      <c r="B73" s="96"/>
      <c r="C73" s="96"/>
      <c r="D73" s="96"/>
      <c r="E73" s="97"/>
      <c r="F73" s="97"/>
      <c r="G73" s="98"/>
      <c r="H73" s="98"/>
      <c r="I73" s="98"/>
      <c r="J73" s="98"/>
    </row>
    <row r="74" spans="1:10" ht="14.25" customHeight="1">
      <c r="A74" s="93"/>
      <c r="B74" s="96"/>
      <c r="C74" s="96"/>
      <c r="D74" s="96"/>
      <c r="E74" s="97"/>
      <c r="F74" s="97"/>
      <c r="G74" s="98"/>
      <c r="H74" s="98"/>
      <c r="I74" s="98"/>
      <c r="J74" s="98"/>
    </row>
    <row r="75" spans="1:10" ht="14.25" customHeight="1">
      <c r="A75" s="204"/>
      <c r="B75" s="94"/>
      <c r="C75" s="94"/>
      <c r="D75" s="94"/>
      <c r="E75" s="94"/>
      <c r="F75" s="94"/>
      <c r="G75" s="94"/>
      <c r="H75" s="94"/>
      <c r="I75" s="94"/>
      <c r="J75" s="94"/>
    </row>
    <row r="76" spans="1:10" ht="13.5" customHeight="1">
      <c r="A76" s="99" t="s">
        <v>37</v>
      </c>
      <c r="B76" s="94"/>
      <c r="C76" s="94"/>
      <c r="D76" s="94"/>
      <c r="E76" s="94"/>
      <c r="F76" s="94"/>
      <c r="G76" s="94"/>
      <c r="H76" s="94"/>
      <c r="I76" s="94"/>
      <c r="J76" s="94"/>
    </row>
    <row r="77" spans="1:10" ht="13.5" customHeight="1">
      <c r="A77" s="99" t="s">
        <v>38</v>
      </c>
      <c r="B77" s="104"/>
      <c r="C77" s="104"/>
      <c r="D77" s="104"/>
      <c r="E77" s="105"/>
      <c r="F77" s="101"/>
      <c r="G77" s="102"/>
      <c r="H77" s="102"/>
      <c r="I77" s="102"/>
      <c r="J77" s="102"/>
    </row>
    <row r="78" spans="1:10" ht="13.5" customHeight="1">
      <c r="A78" s="95"/>
      <c r="B78" s="94"/>
      <c r="C78" s="94"/>
      <c r="D78" s="94"/>
      <c r="E78" s="106"/>
      <c r="F78" s="101"/>
      <c r="G78" s="102"/>
      <c r="H78" s="102"/>
      <c r="I78" s="102"/>
      <c r="J78" s="102"/>
    </row>
    <row r="79" spans="1:10" ht="13.5" customHeight="1">
      <c r="A79" s="99" t="s">
        <v>39</v>
      </c>
      <c r="B79" s="94"/>
      <c r="C79" s="94"/>
      <c r="D79" s="94"/>
      <c r="E79" s="94"/>
      <c r="F79" s="94"/>
      <c r="G79" s="94"/>
      <c r="H79" s="94"/>
      <c r="I79" s="94"/>
      <c r="J79" s="94"/>
    </row>
    <row r="80" spans="1:10" ht="16.5" customHeight="1">
      <c r="A80" s="103" t="s">
        <v>65</v>
      </c>
      <c r="B80" s="104"/>
      <c r="C80" s="104"/>
      <c r="D80" s="104"/>
      <c r="E80" s="104"/>
      <c r="F80" s="104"/>
      <c r="G80" s="107"/>
      <c r="H80" s="108"/>
      <c r="I80" s="108"/>
      <c r="J80" s="108"/>
    </row>
  </sheetData>
  <sheetProtection selectLockedCells="1" selectUnlockedCells="1"/>
  <mergeCells count="7">
    <mergeCell ref="A2:F2"/>
    <mergeCell ref="A4:B4"/>
    <mergeCell ref="B72:J72"/>
    <mergeCell ref="B75:J75"/>
    <mergeCell ref="B76:J76"/>
    <mergeCell ref="B79:J79"/>
    <mergeCell ref="B80:F80"/>
  </mergeCells>
  <printOptions/>
  <pageMargins left="0.7597222222222222" right="0.3902777777777778" top="0.7701388888888889" bottom="0.5" header="0.5118055555555555" footer="0.5"/>
  <pageSetup horizontalDpi="300" verticalDpi="300" orientation="portrait" scale="85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workbookViewId="0" topLeftCell="A60">
      <selection activeCell="A86" sqref="A86"/>
    </sheetView>
  </sheetViews>
  <sheetFormatPr defaultColWidth="9.140625" defaultRowHeight="12.75"/>
  <cols>
    <col min="1" max="1" width="37.00390625" style="205" customWidth="1"/>
    <col min="2" max="2" width="9.140625" style="205" customWidth="1"/>
    <col min="3" max="3" width="4.8515625" style="205" customWidth="1"/>
    <col min="4" max="4" width="7.57421875" style="205" customWidth="1"/>
    <col min="5" max="5" width="3.57421875" style="205" customWidth="1"/>
    <col min="6" max="6" width="10.7109375" style="205" customWidth="1"/>
    <col min="7" max="7" width="11.8515625" style="205" customWidth="1"/>
    <col min="8" max="8" width="4.8515625" style="205" customWidth="1"/>
    <col min="9" max="9" width="11.140625" style="205" customWidth="1"/>
    <col min="10" max="16384" width="9.140625" style="205" customWidth="1"/>
  </cols>
  <sheetData>
    <row r="1" spans="1:24" s="206" customFormat="1" ht="18" customHeight="1">
      <c r="A1" s="27" t="str">
        <f>'[1]Balance Sheet'!A1</f>
        <v>ТУРИН ИМОТИ АДСИЦ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206" customFormat="1" ht="18" customHeight="1">
      <c r="A2" s="31" t="s">
        <v>108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s="206" customFormat="1" ht="16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1:24" s="206" customFormat="1" ht="16.5" customHeight="1" hidden="1">
      <c r="A4" s="207"/>
      <c r="B4" s="207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</row>
    <row r="5" spans="1:7" ht="15.75" hidden="1">
      <c r="A5" s="209"/>
      <c r="B5" s="210"/>
      <c r="C5" s="210"/>
      <c r="D5" s="211"/>
      <c r="E5" s="210"/>
      <c r="F5" s="210"/>
      <c r="G5" s="212" t="s">
        <v>109</v>
      </c>
    </row>
    <row r="6" spans="1:7" ht="14.25" customHeight="1" hidden="1">
      <c r="A6" s="213"/>
      <c r="B6" s="214"/>
      <c r="C6" s="215"/>
      <c r="E6" s="216"/>
      <c r="F6" s="215"/>
      <c r="G6" s="217" t="s">
        <v>19</v>
      </c>
    </row>
    <row r="7" spans="1:7" ht="14.25" hidden="1">
      <c r="A7" s="218" t="s">
        <v>110</v>
      </c>
      <c r="B7" s="215" t="s">
        <v>111</v>
      </c>
      <c r="C7" s="215"/>
      <c r="D7" s="219" t="s">
        <v>112</v>
      </c>
      <c r="E7" s="215"/>
      <c r="F7" s="215"/>
      <c r="G7" s="54" t="s">
        <v>113</v>
      </c>
    </row>
    <row r="8" spans="1:7" ht="42.75" hidden="1">
      <c r="A8" s="220"/>
      <c r="B8" s="221" t="s">
        <v>114</v>
      </c>
      <c r="C8" s="222"/>
      <c r="D8" s="221" t="s">
        <v>115</v>
      </c>
      <c r="E8" s="221" t="s">
        <v>116</v>
      </c>
      <c r="F8" s="222"/>
      <c r="G8" s="221" t="s">
        <v>114</v>
      </c>
    </row>
    <row r="9" spans="1:7" ht="15.75" hidden="1">
      <c r="A9" s="223"/>
      <c r="B9" s="224">
        <v>1</v>
      </c>
      <c r="C9" s="225"/>
      <c r="D9" s="224">
        <v>3</v>
      </c>
      <c r="E9" s="224">
        <f>D9+1</f>
        <v>4</v>
      </c>
      <c r="F9" s="225"/>
      <c r="G9" s="224">
        <f>E9+1</f>
        <v>5</v>
      </c>
    </row>
    <row r="10" spans="1:7" ht="19.5" customHeight="1" hidden="1">
      <c r="A10" s="226" t="s">
        <v>117</v>
      </c>
      <c r="B10" s="227">
        <v>500</v>
      </c>
      <c r="C10" s="228"/>
      <c r="D10" s="227"/>
      <c r="E10" s="229"/>
      <c r="F10" s="230"/>
      <c r="G10" s="227">
        <f>B10+D10+E10</f>
        <v>500</v>
      </c>
    </row>
    <row r="11" spans="1:7" ht="7.5" customHeight="1" hidden="1">
      <c r="A11" s="226"/>
      <c r="B11" s="228"/>
      <c r="C11" s="228"/>
      <c r="D11" s="228"/>
      <c r="E11" s="231"/>
      <c r="F11" s="230"/>
      <c r="G11" s="228"/>
    </row>
    <row r="12" spans="1:27" s="235" customFormat="1" ht="31.5" customHeight="1" hidden="1">
      <c r="A12" s="226" t="s">
        <v>118</v>
      </c>
      <c r="B12" s="232"/>
      <c r="C12" s="233"/>
      <c r="D12" s="234"/>
      <c r="E12" s="232"/>
      <c r="F12" s="233"/>
      <c r="G12" s="227">
        <f>SUM(B12:C12)</f>
        <v>0</v>
      </c>
      <c r="J12" s="236"/>
      <c r="K12" s="237"/>
      <c r="L12" s="237"/>
      <c r="M12" s="237"/>
      <c r="O12" s="237"/>
      <c r="P12" s="237"/>
      <c r="Q12" s="237"/>
      <c r="R12" s="237"/>
      <c r="S12" s="238"/>
      <c r="T12" s="236"/>
      <c r="U12" s="239">
        <v>0</v>
      </c>
      <c r="V12" s="236"/>
      <c r="W12" s="240">
        <v>0</v>
      </c>
      <c r="X12" s="236"/>
      <c r="Y12" s="241">
        <f>SUM(B12,D12,F12,J12,S12,U12,W12)</f>
        <v>0</v>
      </c>
      <c r="Z12" s="242"/>
      <c r="AA12" s="243">
        <f>B12</f>
        <v>0</v>
      </c>
    </row>
    <row r="13" spans="2:27" s="235" customFormat="1" ht="6.75" customHeight="1" hidden="1">
      <c r="B13" s="233"/>
      <c r="C13" s="233"/>
      <c r="D13" s="233"/>
      <c r="E13" s="233"/>
      <c r="F13" s="233"/>
      <c r="G13" s="233"/>
      <c r="J13" s="236"/>
      <c r="K13" s="237"/>
      <c r="L13" s="237"/>
      <c r="M13" s="237"/>
      <c r="O13" s="237"/>
      <c r="P13" s="237"/>
      <c r="Q13" s="237"/>
      <c r="R13" s="237"/>
      <c r="S13" s="236"/>
      <c r="T13" s="236"/>
      <c r="U13" s="236"/>
      <c r="V13" s="236"/>
      <c r="W13" s="236"/>
      <c r="X13" s="236"/>
      <c r="Y13" s="236"/>
      <c r="Z13" s="242"/>
      <c r="AA13" s="242"/>
    </row>
    <row r="14" spans="1:27" s="235" customFormat="1" ht="11.25" customHeight="1" hidden="1">
      <c r="A14" s="244" t="s">
        <v>119</v>
      </c>
      <c r="B14" s="245"/>
      <c r="C14" s="233"/>
      <c r="D14" s="233"/>
      <c r="E14" s="233"/>
      <c r="F14" s="233"/>
      <c r="G14" s="245">
        <f>SUM(B14:C14)</f>
        <v>0</v>
      </c>
      <c r="J14" s="236"/>
      <c r="K14" s="237"/>
      <c r="L14" s="237"/>
      <c r="M14" s="237"/>
      <c r="O14" s="237"/>
      <c r="P14" s="237"/>
      <c r="Q14" s="237"/>
      <c r="R14" s="237"/>
      <c r="S14" s="236"/>
      <c r="T14" s="236"/>
      <c r="U14" s="236"/>
      <c r="V14" s="236"/>
      <c r="W14" s="236"/>
      <c r="X14" s="236"/>
      <c r="Y14" s="246">
        <f>SUM(B14,D14,F14,J14,S14,U14,W14)</f>
        <v>0</v>
      </c>
      <c r="Z14" s="242"/>
      <c r="AA14" s="247">
        <f>B14</f>
        <v>0</v>
      </c>
    </row>
    <row r="15" spans="1:7" ht="35.25" customHeight="1" hidden="1">
      <c r="A15" s="248" t="s">
        <v>120</v>
      </c>
      <c r="B15" s="249">
        <v>0</v>
      </c>
      <c r="C15" s="250"/>
      <c r="D15" s="227"/>
      <c r="E15" s="229">
        <v>-10</v>
      </c>
      <c r="F15" s="250"/>
      <c r="G15" s="229">
        <f>SUM(B15:E15)</f>
        <v>-10</v>
      </c>
    </row>
    <row r="16" spans="1:7" ht="24" customHeight="1" hidden="1">
      <c r="A16" s="251" t="s">
        <v>121</v>
      </c>
      <c r="B16" s="252">
        <f>B15+B10+B14</f>
        <v>500</v>
      </c>
      <c r="C16" s="253"/>
      <c r="D16" s="252"/>
      <c r="E16" s="254">
        <f>E15+E10+E14</f>
        <v>-10</v>
      </c>
      <c r="F16" s="230"/>
      <c r="G16" s="255">
        <f>G15+G10+G14</f>
        <v>490</v>
      </c>
    </row>
    <row r="17" spans="1:21" s="259" customFormat="1" ht="15" hidden="1">
      <c r="A17" s="256"/>
      <c r="B17" s="256"/>
      <c r="C17" s="257"/>
      <c r="D17" s="157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</row>
    <row r="18" spans="1:9" ht="15.75" hidden="1">
      <c r="A18" s="209"/>
      <c r="B18" s="210"/>
      <c r="C18" s="210"/>
      <c r="D18" s="210"/>
      <c r="E18" s="210"/>
      <c r="F18" s="211"/>
      <c r="G18" s="210"/>
      <c r="H18" s="210"/>
      <c r="I18" s="212" t="s">
        <v>109</v>
      </c>
    </row>
    <row r="19" spans="1:9" ht="14.25" customHeight="1" hidden="1">
      <c r="A19" s="213"/>
      <c r="B19" s="214"/>
      <c r="C19" s="215"/>
      <c r="D19" s="214"/>
      <c r="E19" s="215"/>
      <c r="G19" s="216"/>
      <c r="H19" s="215"/>
      <c r="I19" s="217" t="s">
        <v>19</v>
      </c>
    </row>
    <row r="20" spans="1:9" ht="14.25" hidden="1">
      <c r="A20" s="218" t="s">
        <v>110</v>
      </c>
      <c r="B20" s="215" t="s">
        <v>111</v>
      </c>
      <c r="C20" s="215"/>
      <c r="D20" s="215" t="s">
        <v>24</v>
      </c>
      <c r="E20" s="215"/>
      <c r="F20" s="219" t="s">
        <v>112</v>
      </c>
      <c r="G20" s="215"/>
      <c r="H20" s="215"/>
      <c r="I20" s="54" t="s">
        <v>113</v>
      </c>
    </row>
    <row r="21" spans="1:9" ht="14.25" hidden="1">
      <c r="A21" s="220"/>
      <c r="B21" s="221" t="s">
        <v>114</v>
      </c>
      <c r="C21" s="222"/>
      <c r="D21" s="221"/>
      <c r="E21" s="222"/>
      <c r="F21" s="221" t="s">
        <v>115</v>
      </c>
      <c r="G21" s="221" t="s">
        <v>116</v>
      </c>
      <c r="H21" s="222"/>
      <c r="I21" s="221" t="s">
        <v>114</v>
      </c>
    </row>
    <row r="22" spans="1:9" ht="15.75" hidden="1">
      <c r="A22" s="223"/>
      <c r="B22" s="224">
        <v>1</v>
      </c>
      <c r="C22" s="225"/>
      <c r="D22" s="224">
        <v>2</v>
      </c>
      <c r="E22" s="225"/>
      <c r="F22" s="224">
        <v>3</v>
      </c>
      <c r="G22" s="224">
        <f>F22+1</f>
        <v>4</v>
      </c>
      <c r="H22" s="225"/>
      <c r="I22" s="224">
        <f>G22+1</f>
        <v>5</v>
      </c>
    </row>
    <row r="23" spans="1:9" ht="19.5" customHeight="1" hidden="1">
      <c r="A23" s="226" t="s">
        <v>122</v>
      </c>
      <c r="B23" s="227">
        <v>500</v>
      </c>
      <c r="C23" s="228"/>
      <c r="D23" s="227" t="s">
        <v>64</v>
      </c>
      <c r="E23" s="228"/>
      <c r="F23" s="227"/>
      <c r="G23" s="229">
        <v>-10</v>
      </c>
      <c r="H23" s="230"/>
      <c r="I23" s="227">
        <f>B23+F23+G23</f>
        <v>490</v>
      </c>
    </row>
    <row r="24" spans="1:9" ht="7.5" customHeight="1" hidden="1">
      <c r="A24" s="226"/>
      <c r="B24" s="228"/>
      <c r="C24" s="228"/>
      <c r="D24" s="228"/>
      <c r="E24" s="228"/>
      <c r="F24" s="228"/>
      <c r="G24" s="231"/>
      <c r="H24" s="230"/>
      <c r="I24" s="228"/>
    </row>
    <row r="25" spans="1:27" s="235" customFormat="1" ht="31.5" customHeight="1" hidden="1">
      <c r="A25" s="226" t="s">
        <v>118</v>
      </c>
      <c r="B25" s="232">
        <v>150</v>
      </c>
      <c r="C25" s="233"/>
      <c r="D25" s="232">
        <v>1</v>
      </c>
      <c r="E25" s="233"/>
      <c r="F25" s="234"/>
      <c r="G25" s="232"/>
      <c r="H25" s="233"/>
      <c r="I25" s="227">
        <f>SUM(B25:D25)</f>
        <v>151</v>
      </c>
      <c r="J25" s="236"/>
      <c r="K25" s="237"/>
      <c r="L25" s="237"/>
      <c r="M25" s="237"/>
      <c r="O25" s="237"/>
      <c r="P25" s="237"/>
      <c r="Q25" s="237"/>
      <c r="R25" s="237"/>
      <c r="S25" s="238"/>
      <c r="T25" s="236"/>
      <c r="U25" s="239">
        <v>0</v>
      </c>
      <c r="V25" s="236"/>
      <c r="W25" s="240">
        <v>0</v>
      </c>
      <c r="X25" s="236"/>
      <c r="Y25" s="241">
        <f>SUM(B25,F25,H25,J25,S25,U25,W25)</f>
        <v>150</v>
      </c>
      <c r="Z25" s="242"/>
      <c r="AA25" s="243">
        <f>B25</f>
        <v>150</v>
      </c>
    </row>
    <row r="26" spans="2:27" s="235" customFormat="1" ht="6.75" customHeight="1" hidden="1">
      <c r="B26" s="233"/>
      <c r="C26" s="233"/>
      <c r="D26" s="233"/>
      <c r="E26" s="233"/>
      <c r="F26" s="233"/>
      <c r="G26" s="233"/>
      <c r="H26" s="233"/>
      <c r="I26" s="233"/>
      <c r="J26" s="236"/>
      <c r="K26" s="237"/>
      <c r="L26" s="237"/>
      <c r="M26" s="237"/>
      <c r="O26" s="237"/>
      <c r="P26" s="237"/>
      <c r="Q26" s="237"/>
      <c r="R26" s="237"/>
      <c r="S26" s="236"/>
      <c r="T26" s="236"/>
      <c r="U26" s="236"/>
      <c r="V26" s="236"/>
      <c r="W26" s="236"/>
      <c r="X26" s="236"/>
      <c r="Y26" s="236"/>
      <c r="Z26" s="242"/>
      <c r="AA26" s="242"/>
    </row>
    <row r="27" spans="1:27" s="235" customFormat="1" ht="11.25" customHeight="1" hidden="1">
      <c r="A27" s="244" t="s">
        <v>119</v>
      </c>
      <c r="B27" s="245">
        <v>150</v>
      </c>
      <c r="C27" s="233"/>
      <c r="D27" s="245">
        <v>1</v>
      </c>
      <c r="E27" s="233"/>
      <c r="F27" s="233"/>
      <c r="G27" s="233"/>
      <c r="H27" s="233"/>
      <c r="I27" s="245">
        <f>SUM(B27:D27)</f>
        <v>151</v>
      </c>
      <c r="J27" s="236"/>
      <c r="K27" s="237"/>
      <c r="L27" s="237"/>
      <c r="M27" s="237"/>
      <c r="O27" s="237"/>
      <c r="P27" s="237"/>
      <c r="Q27" s="237"/>
      <c r="R27" s="237"/>
      <c r="S27" s="236"/>
      <c r="T27" s="236"/>
      <c r="U27" s="236"/>
      <c r="V27" s="236"/>
      <c r="W27" s="236"/>
      <c r="X27" s="236"/>
      <c r="Y27" s="246">
        <f>SUM(B27,F27,H27,J27,S27,U27,W27)</f>
        <v>150</v>
      </c>
      <c r="Z27" s="242"/>
      <c r="AA27" s="247">
        <f>B27</f>
        <v>150</v>
      </c>
    </row>
    <row r="28" spans="1:9" ht="35.25" customHeight="1" hidden="1">
      <c r="A28" s="248" t="s">
        <v>120</v>
      </c>
      <c r="B28" s="249">
        <v>0</v>
      </c>
      <c r="C28" s="250"/>
      <c r="D28" s="249"/>
      <c r="E28" s="250"/>
      <c r="F28" s="227">
        <v>440</v>
      </c>
      <c r="G28" s="260"/>
      <c r="H28" s="250"/>
      <c r="I28" s="227">
        <f>SUM(B28:G28)</f>
        <v>440</v>
      </c>
    </row>
    <row r="29" spans="1:9" ht="24" customHeight="1" hidden="1">
      <c r="A29" s="251" t="s">
        <v>123</v>
      </c>
      <c r="B29" s="252">
        <f>B28+B23+B27</f>
        <v>650</v>
      </c>
      <c r="C29" s="253"/>
      <c r="D29" s="252">
        <f>D21+D24+D27</f>
        <v>1</v>
      </c>
      <c r="E29" s="253"/>
      <c r="F29" s="252">
        <f>F28+F23+F27</f>
        <v>440</v>
      </c>
      <c r="G29" s="254">
        <f>G28+G23+G27</f>
        <v>-10</v>
      </c>
      <c r="H29" s="230"/>
      <c r="I29" s="255">
        <f>I28+I23+I27</f>
        <v>1081</v>
      </c>
    </row>
    <row r="30" spans="1:9" ht="24" customHeight="1" hidden="1">
      <c r="A30" s="261"/>
      <c r="B30" s="228"/>
      <c r="C30" s="253"/>
      <c r="D30" s="228"/>
      <c r="E30" s="253"/>
      <c r="F30" s="228"/>
      <c r="G30" s="230"/>
      <c r="H30" s="230"/>
      <c r="I30" s="230"/>
    </row>
    <row r="31" spans="1:9" ht="14.25" hidden="1">
      <c r="A31" s="261"/>
      <c r="B31" s="262"/>
      <c r="C31" s="262"/>
      <c r="D31" s="262"/>
      <c r="E31" s="262"/>
      <c r="F31" s="262"/>
      <c r="G31" s="263"/>
      <c r="H31" s="263"/>
      <c r="I31" s="262"/>
    </row>
    <row r="32" spans="1:9" ht="14.25">
      <c r="A32" s="261"/>
      <c r="B32" s="262"/>
      <c r="C32" s="262"/>
      <c r="D32" s="262"/>
      <c r="E32" s="262"/>
      <c r="F32" s="262"/>
      <c r="G32" s="263"/>
      <c r="H32" s="263"/>
      <c r="I32" s="262"/>
    </row>
    <row r="33" spans="1:9" ht="15.75">
      <c r="A33" s="209"/>
      <c r="B33" s="210"/>
      <c r="C33" s="210"/>
      <c r="D33" s="210"/>
      <c r="E33" s="210"/>
      <c r="F33" s="211"/>
      <c r="G33" s="210"/>
      <c r="H33" s="210"/>
      <c r="I33" s="212" t="s">
        <v>109</v>
      </c>
    </row>
    <row r="34" spans="1:9" ht="14.25" customHeight="1">
      <c r="A34" s="213"/>
      <c r="B34" s="214"/>
      <c r="C34" s="215"/>
      <c r="D34" s="214"/>
      <c r="E34" s="215"/>
      <c r="F34" s="216"/>
      <c r="G34" s="216"/>
      <c r="H34" s="215"/>
      <c r="I34" s="217" t="s">
        <v>19</v>
      </c>
    </row>
    <row r="35" spans="1:9" ht="14.25">
      <c r="A35" s="218" t="s">
        <v>110</v>
      </c>
      <c r="B35" s="215" t="s">
        <v>111</v>
      </c>
      <c r="C35" s="215"/>
      <c r="D35" s="215" t="s">
        <v>24</v>
      </c>
      <c r="E35" s="215"/>
      <c r="F35" s="219" t="s">
        <v>112</v>
      </c>
      <c r="G35" s="215"/>
      <c r="H35" s="215"/>
      <c r="I35" s="54" t="s">
        <v>113</v>
      </c>
    </row>
    <row r="36" spans="1:9" ht="14.25">
      <c r="A36" s="220"/>
      <c r="B36" s="221" t="s">
        <v>114</v>
      </c>
      <c r="C36" s="222"/>
      <c r="D36" s="221"/>
      <c r="E36" s="222"/>
      <c r="F36" s="221" t="s">
        <v>115</v>
      </c>
      <c r="G36" s="221" t="s">
        <v>116</v>
      </c>
      <c r="H36" s="222"/>
      <c r="I36" s="221" t="s">
        <v>114</v>
      </c>
    </row>
    <row r="37" spans="1:9" ht="15.75">
      <c r="A37" s="223"/>
      <c r="B37" s="224">
        <v>1</v>
      </c>
      <c r="C37" s="225"/>
      <c r="D37" s="224">
        <v>2</v>
      </c>
      <c r="E37" s="225"/>
      <c r="F37" s="224">
        <v>3</v>
      </c>
      <c r="G37" s="224">
        <f>F37+1</f>
        <v>4</v>
      </c>
      <c r="H37" s="225"/>
      <c r="I37" s="224">
        <f>G37+1</f>
        <v>5</v>
      </c>
    </row>
    <row r="38" spans="1:9" ht="19.5" customHeight="1">
      <c r="A38" s="226" t="s">
        <v>124</v>
      </c>
      <c r="B38" s="227">
        <v>650</v>
      </c>
      <c r="C38" s="228"/>
      <c r="D38" s="227">
        <v>240</v>
      </c>
      <c r="E38" s="228"/>
      <c r="F38" s="227">
        <v>0</v>
      </c>
      <c r="G38" s="229">
        <v>-49</v>
      </c>
      <c r="H38" s="230"/>
      <c r="I38" s="227">
        <f>SUM(B38:G38)</f>
        <v>841</v>
      </c>
    </row>
    <row r="39" spans="1:9" ht="13.5" customHeight="1">
      <c r="A39" s="226"/>
      <c r="B39" s="228"/>
      <c r="C39" s="228"/>
      <c r="D39" s="228"/>
      <c r="E39" s="228"/>
      <c r="F39" s="228"/>
      <c r="G39" s="231"/>
      <c r="H39" s="230"/>
      <c r="I39" s="228"/>
    </row>
    <row r="40" spans="1:27" s="235" customFormat="1" ht="31.5" customHeight="1" hidden="1">
      <c r="A40" s="226" t="s">
        <v>125</v>
      </c>
      <c r="B40" s="232"/>
      <c r="C40" s="233"/>
      <c r="D40" s="227"/>
      <c r="E40" s="233"/>
      <c r="F40" s="229"/>
      <c r="G40" s="227"/>
      <c r="H40" s="233"/>
      <c r="I40" s="229"/>
      <c r="J40" s="236"/>
      <c r="K40" s="237"/>
      <c r="L40" s="237"/>
      <c r="M40" s="237"/>
      <c r="O40" s="237"/>
      <c r="P40" s="237"/>
      <c r="Q40" s="237"/>
      <c r="R40" s="237"/>
      <c r="S40" s="238"/>
      <c r="T40" s="236"/>
      <c r="U40" s="239">
        <v>0</v>
      </c>
      <c r="V40" s="236"/>
      <c r="W40" s="240">
        <v>0</v>
      </c>
      <c r="X40" s="236"/>
      <c r="Y40" s="241">
        <f>SUM(B40,F40,H40,J40,S40,U40,W40)</f>
        <v>0</v>
      </c>
      <c r="Z40" s="242"/>
      <c r="AA40" s="243">
        <f>B40</f>
        <v>0</v>
      </c>
    </row>
    <row r="41" spans="2:27" s="235" customFormat="1" ht="9.75" customHeight="1" hidden="1">
      <c r="B41" s="233"/>
      <c r="C41" s="233"/>
      <c r="D41" s="233"/>
      <c r="E41" s="233"/>
      <c r="F41" s="233"/>
      <c r="G41" s="233"/>
      <c r="H41" s="233"/>
      <c r="I41" s="233"/>
      <c r="J41" s="236"/>
      <c r="K41" s="237"/>
      <c r="L41" s="237"/>
      <c r="M41" s="237"/>
      <c r="O41" s="237"/>
      <c r="P41" s="237"/>
      <c r="Q41" s="237"/>
      <c r="R41" s="237"/>
      <c r="S41" s="236"/>
      <c r="T41" s="236"/>
      <c r="U41" s="236"/>
      <c r="V41" s="236"/>
      <c r="W41" s="236"/>
      <c r="X41" s="236"/>
      <c r="Y41" s="236"/>
      <c r="Z41" s="242"/>
      <c r="AA41" s="242"/>
    </row>
    <row r="42" spans="1:27" s="235" customFormat="1" ht="7.5" customHeight="1" hidden="1">
      <c r="A42" s="244" t="s">
        <v>126</v>
      </c>
      <c r="B42" s="245"/>
      <c r="C42" s="233"/>
      <c r="D42" s="245"/>
      <c r="E42" s="233"/>
      <c r="F42" s="264"/>
      <c r="G42" s="233"/>
      <c r="H42" s="233"/>
      <c r="I42" s="264"/>
      <c r="J42" s="236"/>
      <c r="K42" s="237"/>
      <c r="L42" s="237"/>
      <c r="M42" s="237"/>
      <c r="O42" s="237"/>
      <c r="P42" s="237"/>
      <c r="Q42" s="237"/>
      <c r="R42" s="237"/>
      <c r="S42" s="236"/>
      <c r="T42" s="236"/>
      <c r="U42" s="236"/>
      <c r="V42" s="236"/>
      <c r="W42" s="236"/>
      <c r="X42" s="236"/>
      <c r="Y42" s="246">
        <f>SUM(B42,F42,H42,J42,S42,U42,W42)</f>
        <v>0</v>
      </c>
      <c r="Z42" s="242"/>
      <c r="AA42" s="247">
        <f>B42</f>
        <v>0</v>
      </c>
    </row>
    <row r="43" spans="1:9" ht="35.25" customHeight="1">
      <c r="A43" s="248" t="s">
        <v>127</v>
      </c>
      <c r="B43" s="249"/>
      <c r="C43" s="250"/>
      <c r="D43" s="249"/>
      <c r="E43" s="250"/>
      <c r="F43" s="227">
        <v>7</v>
      </c>
      <c r="G43" s="229"/>
      <c r="H43" s="250"/>
      <c r="I43" s="229"/>
    </row>
    <row r="44" spans="1:9" ht="11.25" customHeight="1">
      <c r="A44" s="248"/>
      <c r="B44" s="265"/>
      <c r="C44" s="250"/>
      <c r="D44" s="265"/>
      <c r="E44" s="250"/>
      <c r="F44" s="266"/>
      <c r="G44" s="267"/>
      <c r="H44" s="250"/>
      <c r="I44" s="227"/>
    </row>
    <row r="45" spans="1:9" ht="24" customHeight="1">
      <c r="A45" s="251" t="s">
        <v>128</v>
      </c>
      <c r="B45" s="252">
        <f>B43+B38+B42</f>
        <v>650</v>
      </c>
      <c r="C45" s="253"/>
      <c r="D45" s="252">
        <f>D43+D38+D40</f>
        <v>240</v>
      </c>
      <c r="E45" s="253"/>
      <c r="F45" s="252">
        <f>F43+F38+F40</f>
        <v>7</v>
      </c>
      <c r="G45" s="254">
        <f>G43+K52+G38+G40</f>
        <v>-49</v>
      </c>
      <c r="H45" s="230"/>
      <c r="I45" s="252">
        <f>SUM(B45:G45)</f>
        <v>848</v>
      </c>
    </row>
    <row r="46" spans="1:9" ht="15.75" customHeight="1">
      <c r="A46" s="261"/>
      <c r="B46" s="262"/>
      <c r="C46" s="262"/>
      <c r="D46" s="262"/>
      <c r="E46" s="262"/>
      <c r="F46" s="262"/>
      <c r="G46" s="263"/>
      <c r="H46" s="263"/>
      <c r="I46" s="262"/>
    </row>
    <row r="47" spans="1:9" ht="15.75" customHeight="1">
      <c r="A47" s="261"/>
      <c r="B47" s="262"/>
      <c r="C47" s="262"/>
      <c r="D47" s="262"/>
      <c r="E47" s="262"/>
      <c r="F47" s="262"/>
      <c r="G47" s="263"/>
      <c r="H47" s="263"/>
      <c r="I47" s="262"/>
    </row>
    <row r="48" spans="1:9" ht="15">
      <c r="A48" s="261"/>
      <c r="B48" s="262"/>
      <c r="C48" s="262"/>
      <c r="D48" s="262"/>
      <c r="E48" s="262"/>
      <c r="F48" s="262"/>
      <c r="G48" s="263"/>
      <c r="H48" s="263"/>
      <c r="I48" s="262"/>
    </row>
    <row r="49" spans="1:9" ht="14.25" customHeight="1">
      <c r="A49" s="213"/>
      <c r="B49" s="214"/>
      <c r="C49" s="215"/>
      <c r="D49" s="214"/>
      <c r="E49" s="215"/>
      <c r="F49" s="216"/>
      <c r="G49" s="216"/>
      <c r="H49" s="215"/>
      <c r="I49" s="217" t="s">
        <v>19</v>
      </c>
    </row>
    <row r="50" spans="1:9" ht="14.25">
      <c r="A50" s="218" t="s">
        <v>110</v>
      </c>
      <c r="B50" s="215" t="s">
        <v>111</v>
      </c>
      <c r="C50" s="215"/>
      <c r="D50" s="215" t="s">
        <v>24</v>
      </c>
      <c r="E50" s="215"/>
      <c r="F50" s="219" t="s">
        <v>112</v>
      </c>
      <c r="G50" s="215"/>
      <c r="H50" s="215"/>
      <c r="I50" s="54" t="s">
        <v>113</v>
      </c>
    </row>
    <row r="51" spans="1:9" ht="14.25">
      <c r="A51" s="220"/>
      <c r="B51" s="221" t="s">
        <v>114</v>
      </c>
      <c r="C51" s="222"/>
      <c r="D51" s="221"/>
      <c r="E51" s="222"/>
      <c r="F51" s="221" t="s">
        <v>115</v>
      </c>
      <c r="G51" s="221" t="s">
        <v>116</v>
      </c>
      <c r="H51" s="222"/>
      <c r="I51" s="221" t="s">
        <v>114</v>
      </c>
    </row>
    <row r="52" spans="1:9" ht="15.75">
      <c r="A52" s="223"/>
      <c r="B52" s="224">
        <v>1</v>
      </c>
      <c r="C52" s="225"/>
      <c r="D52" s="224">
        <v>2</v>
      </c>
      <c r="E52" s="225"/>
      <c r="F52" s="224">
        <v>3</v>
      </c>
      <c r="G52" s="224">
        <f>F52+1</f>
        <v>4</v>
      </c>
      <c r="H52" s="225"/>
      <c r="I52" s="224">
        <f>G52+1</f>
        <v>5</v>
      </c>
    </row>
    <row r="53" spans="1:9" ht="19.5" customHeight="1">
      <c r="A53" s="226" t="s">
        <v>129</v>
      </c>
      <c r="B53" s="227">
        <v>650</v>
      </c>
      <c r="C53" s="228"/>
      <c r="D53" s="227">
        <v>240</v>
      </c>
      <c r="E53" s="228"/>
      <c r="F53" s="227">
        <v>7</v>
      </c>
      <c r="G53" s="229">
        <v>-49</v>
      </c>
      <c r="H53" s="230"/>
      <c r="I53" s="227">
        <f>SUM(B53:G53)</f>
        <v>848</v>
      </c>
    </row>
    <row r="54" spans="1:9" ht="13.5" customHeight="1">
      <c r="A54" s="226"/>
      <c r="B54" s="228"/>
      <c r="C54" s="228"/>
      <c r="D54" s="228"/>
      <c r="E54" s="228"/>
      <c r="F54" s="228"/>
      <c r="G54" s="231"/>
      <c r="H54" s="230"/>
      <c r="I54" s="228"/>
    </row>
    <row r="55" spans="1:27" s="235" customFormat="1" ht="31.5" customHeight="1">
      <c r="A55" s="226" t="s">
        <v>125</v>
      </c>
      <c r="B55" s="232"/>
      <c r="C55" s="233"/>
      <c r="D55" s="227"/>
      <c r="E55" s="233"/>
      <c r="F55" s="229">
        <v>-7</v>
      </c>
      <c r="G55" s="227">
        <v>7</v>
      </c>
      <c r="H55" s="233"/>
      <c r="I55" s="229"/>
      <c r="J55" s="236"/>
      <c r="K55" s="237"/>
      <c r="L55" s="237"/>
      <c r="M55" s="237"/>
      <c r="O55" s="237"/>
      <c r="P55" s="237"/>
      <c r="Q55" s="237"/>
      <c r="R55" s="237"/>
      <c r="S55" s="238"/>
      <c r="T55" s="236"/>
      <c r="U55" s="239">
        <v>0</v>
      </c>
      <c r="V55" s="236"/>
      <c r="W55" s="240">
        <v>0</v>
      </c>
      <c r="X55" s="236"/>
      <c r="Y55" s="241">
        <f>SUM(B55,F55,H55,J55,S55,U55,W55)</f>
        <v>-7</v>
      </c>
      <c r="Z55" s="242"/>
      <c r="AA55" s="243">
        <f>B55</f>
        <v>0</v>
      </c>
    </row>
    <row r="56" spans="2:27" s="235" customFormat="1" ht="5.25" customHeight="1">
      <c r="B56" s="233"/>
      <c r="C56" s="233"/>
      <c r="D56" s="233"/>
      <c r="E56" s="233"/>
      <c r="F56" s="233"/>
      <c r="G56" s="233"/>
      <c r="H56" s="233"/>
      <c r="I56" s="233"/>
      <c r="J56" s="236"/>
      <c r="K56" s="237"/>
      <c r="L56" s="237"/>
      <c r="M56" s="237"/>
      <c r="O56" s="237"/>
      <c r="P56" s="237"/>
      <c r="Q56" s="237"/>
      <c r="R56" s="237"/>
      <c r="S56" s="236"/>
      <c r="T56" s="236"/>
      <c r="U56" s="236"/>
      <c r="V56" s="236"/>
      <c r="W56" s="236"/>
      <c r="X56" s="236"/>
      <c r="Y56" s="236"/>
      <c r="Z56" s="242"/>
      <c r="AA56" s="242"/>
    </row>
    <row r="57" spans="1:27" s="235" customFormat="1" ht="12.75" customHeight="1">
      <c r="A57" s="244" t="s">
        <v>126</v>
      </c>
      <c r="B57" s="245"/>
      <c r="C57" s="233"/>
      <c r="D57" s="245"/>
      <c r="E57" s="233"/>
      <c r="F57" s="264"/>
      <c r="G57" s="233"/>
      <c r="H57" s="233"/>
      <c r="I57" s="264"/>
      <c r="J57" s="236"/>
      <c r="K57" s="237"/>
      <c r="L57" s="237"/>
      <c r="M57" s="237"/>
      <c r="O57" s="237"/>
      <c r="P57" s="237"/>
      <c r="Q57" s="237"/>
      <c r="R57" s="237"/>
      <c r="S57" s="236"/>
      <c r="T57" s="236"/>
      <c r="U57" s="236"/>
      <c r="V57" s="236"/>
      <c r="W57" s="236"/>
      <c r="X57" s="236"/>
      <c r="Y57" s="246">
        <f>SUM(B57,F57,H57,J57,S57,U57,W57)</f>
        <v>0</v>
      </c>
      <c r="Z57" s="242"/>
      <c r="AA57" s="247">
        <f>B57</f>
        <v>0</v>
      </c>
    </row>
    <row r="58" spans="1:9" ht="35.25" customHeight="1">
      <c r="A58" s="248" t="s">
        <v>127</v>
      </c>
      <c r="B58" s="249"/>
      <c r="C58" s="250"/>
      <c r="D58" s="249"/>
      <c r="E58" s="250"/>
      <c r="F58" s="227"/>
      <c r="G58" s="229">
        <v>-4</v>
      </c>
      <c r="H58" s="250"/>
      <c r="I58" s="229">
        <f>SUM(B58:G58)</f>
        <v>-4</v>
      </c>
    </row>
    <row r="59" spans="1:9" ht="11.25" customHeight="1">
      <c r="A59" s="248"/>
      <c r="B59" s="265"/>
      <c r="C59" s="250"/>
      <c r="D59" s="265"/>
      <c r="E59" s="250"/>
      <c r="F59" s="266"/>
      <c r="G59" s="267"/>
      <c r="H59" s="250"/>
      <c r="I59" s="227"/>
    </row>
    <row r="60" spans="1:9" ht="24" customHeight="1">
      <c r="A60" s="251" t="s">
        <v>130</v>
      </c>
      <c r="B60" s="252">
        <f>B58+B53+B57</f>
        <v>650</v>
      </c>
      <c r="C60" s="253"/>
      <c r="D60" s="252">
        <f>D58+D53+D55</f>
        <v>240</v>
      </c>
      <c r="E60" s="253"/>
      <c r="F60" s="252">
        <f>F58+F53+F55</f>
        <v>0</v>
      </c>
      <c r="G60" s="254">
        <f>G58+K67+G53+G55</f>
        <v>-46</v>
      </c>
      <c r="H60" s="230"/>
      <c r="I60" s="252">
        <f>SUM(B60:G60)</f>
        <v>844</v>
      </c>
    </row>
    <row r="61" spans="1:9" ht="20.25" customHeight="1">
      <c r="A61" s="261"/>
      <c r="B61" s="228"/>
      <c r="C61" s="253"/>
      <c r="D61" s="228"/>
      <c r="E61" s="253"/>
      <c r="F61" s="230"/>
      <c r="G61" s="230"/>
      <c r="H61" s="230"/>
      <c r="I61" s="228"/>
    </row>
    <row r="62" spans="1:5" s="23" customFormat="1" ht="15">
      <c r="A62" s="91" t="s">
        <v>35</v>
      </c>
      <c r="B62" s="24"/>
      <c r="C62" s="24"/>
      <c r="D62" s="26"/>
      <c r="E62" s="26"/>
    </row>
    <row r="63" spans="1:9" ht="20.25" customHeight="1">
      <c r="A63" s="261"/>
      <c r="B63" s="228"/>
      <c r="C63" s="253"/>
      <c r="D63" s="228"/>
      <c r="E63" s="253"/>
      <c r="F63" s="230"/>
      <c r="G63" s="230"/>
      <c r="H63" s="230"/>
      <c r="I63" s="228"/>
    </row>
    <row r="64" spans="1:9" ht="20.25" customHeight="1">
      <c r="A64" s="261"/>
      <c r="B64" s="228"/>
      <c r="C64" s="253"/>
      <c r="D64" s="228"/>
      <c r="E64" s="253"/>
      <c r="F64" s="230"/>
      <c r="G64" s="230"/>
      <c r="H64" s="230"/>
      <c r="I64" s="228"/>
    </row>
    <row r="65" spans="1:9" ht="20.25" customHeight="1">
      <c r="A65" s="261"/>
      <c r="B65" s="228"/>
      <c r="C65" s="253"/>
      <c r="D65" s="228"/>
      <c r="E65" s="253"/>
      <c r="F65" s="230"/>
      <c r="G65" s="230"/>
      <c r="H65" s="230"/>
      <c r="I65" s="228"/>
    </row>
    <row r="66" spans="1:11" ht="15">
      <c r="A66" s="93" t="s">
        <v>36</v>
      </c>
      <c r="B66" s="268"/>
      <c r="C66" s="268"/>
      <c r="D66" s="268"/>
      <c r="E66" s="144"/>
      <c r="F66" s="145"/>
      <c r="G66" s="146"/>
      <c r="H66" s="146"/>
      <c r="I66" s="147"/>
      <c r="J66" s="147"/>
      <c r="K66" s="147"/>
    </row>
    <row r="67" spans="1:11" ht="15">
      <c r="A67" s="269"/>
      <c r="B67" s="268"/>
      <c r="C67" s="268"/>
      <c r="D67" s="268"/>
      <c r="E67" s="94"/>
      <c r="F67" s="94"/>
      <c r="G67" s="94"/>
      <c r="H67" s="94"/>
      <c r="I67" s="94"/>
      <c r="J67" s="94"/>
      <c r="K67" s="94"/>
    </row>
    <row r="68" spans="1:11" ht="15">
      <c r="A68" s="99" t="s">
        <v>37</v>
      </c>
      <c r="B68" s="270"/>
      <c r="C68" s="270"/>
      <c r="D68" s="270"/>
      <c r="E68" s="96"/>
      <c r="F68" s="97"/>
      <c r="G68" s="97"/>
      <c r="H68" s="98"/>
      <c r="I68" s="98"/>
      <c r="J68" s="98"/>
      <c r="K68" s="98"/>
    </row>
    <row r="69" spans="1:11" ht="15">
      <c r="A69" s="269" t="s">
        <v>131</v>
      </c>
      <c r="B69" s="270"/>
      <c r="C69" s="270"/>
      <c r="D69" s="270"/>
      <c r="E69" s="96"/>
      <c r="F69" s="97"/>
      <c r="G69" s="97"/>
      <c r="H69" s="98"/>
      <c r="I69" s="98"/>
      <c r="J69" s="98"/>
      <c r="K69" s="98"/>
    </row>
    <row r="70" spans="1:11" ht="15">
      <c r="A70" s="271"/>
      <c r="B70" s="270"/>
      <c r="C70" s="270"/>
      <c r="D70" s="270"/>
      <c r="E70" s="94"/>
      <c r="F70" s="94"/>
      <c r="G70" s="94"/>
      <c r="H70" s="94"/>
      <c r="I70" s="94"/>
      <c r="J70" s="94"/>
      <c r="K70" s="94"/>
    </row>
    <row r="71" spans="1:11" ht="15">
      <c r="A71" s="269" t="s">
        <v>39</v>
      </c>
      <c r="B71" s="210"/>
      <c r="C71" s="210"/>
      <c r="D71" s="210"/>
      <c r="E71" s="100"/>
      <c r="F71" s="101"/>
      <c r="G71" s="101"/>
      <c r="H71" s="102"/>
      <c r="I71" s="102"/>
      <c r="J71" s="102"/>
      <c r="K71" s="102"/>
    </row>
    <row r="72" spans="1:11" ht="15">
      <c r="A72" s="269" t="s">
        <v>132</v>
      </c>
      <c r="B72" s="210"/>
      <c r="C72" s="210"/>
      <c r="D72" s="210"/>
      <c r="E72" s="94"/>
      <c r="F72" s="94"/>
      <c r="G72" s="94"/>
      <c r="H72" s="94"/>
      <c r="I72" s="94"/>
      <c r="J72" s="94"/>
      <c r="K72" s="94"/>
    </row>
    <row r="73" spans="5:11" ht="14.25">
      <c r="E73" s="104"/>
      <c r="F73" s="105"/>
      <c r="G73" s="101"/>
      <c r="H73" s="102"/>
      <c r="I73" s="102"/>
      <c r="J73" s="102"/>
      <c r="K73" s="102"/>
    </row>
    <row r="74" spans="5:11" ht="14.25">
      <c r="E74" s="94"/>
      <c r="F74" s="106"/>
      <c r="G74" s="101"/>
      <c r="H74" s="102"/>
      <c r="I74" s="102"/>
      <c r="J74" s="102"/>
      <c r="K74" s="102"/>
    </row>
    <row r="75" spans="5:11" ht="14.25">
      <c r="E75" s="94"/>
      <c r="F75" s="94"/>
      <c r="G75" s="94"/>
      <c r="H75" s="94"/>
      <c r="I75" s="94"/>
      <c r="J75" s="94"/>
      <c r="K75" s="94"/>
    </row>
    <row r="76" spans="5:11" ht="14.25">
      <c r="E76" s="104"/>
      <c r="F76" s="104"/>
      <c r="G76" s="104"/>
      <c r="H76" s="107"/>
      <c r="I76" s="108"/>
      <c r="J76" s="108"/>
      <c r="K76" s="108"/>
    </row>
    <row r="77" spans="5:11" ht="14.25">
      <c r="E77" s="104"/>
      <c r="F77" s="105"/>
      <c r="G77" s="101"/>
      <c r="H77" s="102"/>
      <c r="I77" s="102"/>
      <c r="J77" s="102"/>
      <c r="K77" s="102"/>
    </row>
    <row r="78" spans="5:11" ht="14.25">
      <c r="E78" s="94"/>
      <c r="F78" s="106"/>
      <c r="G78" s="101"/>
      <c r="H78" s="102"/>
      <c r="I78" s="102"/>
      <c r="J78" s="102"/>
      <c r="K78" s="102"/>
    </row>
    <row r="79" spans="5:11" ht="14.25">
      <c r="E79" s="94"/>
      <c r="F79" s="94"/>
      <c r="G79" s="94"/>
      <c r="H79" s="94"/>
      <c r="I79" s="94"/>
      <c r="J79" s="94"/>
      <c r="K79" s="94"/>
    </row>
    <row r="80" spans="5:11" ht="14.25">
      <c r="E80" s="104"/>
      <c r="F80" s="104"/>
      <c r="G80" s="104"/>
      <c r="H80" s="107"/>
      <c r="I80" s="108"/>
      <c r="J80" s="108"/>
      <c r="K80" s="108"/>
    </row>
  </sheetData>
  <sheetProtection selectLockedCells="1" selectUnlockedCells="1"/>
  <mergeCells count="9">
    <mergeCell ref="A2:X2"/>
    <mergeCell ref="A3:X3"/>
    <mergeCell ref="E67:K67"/>
    <mergeCell ref="E70:K70"/>
    <mergeCell ref="E72:K72"/>
    <mergeCell ref="E75:K75"/>
    <mergeCell ref="E76:G76"/>
    <mergeCell ref="E79:K79"/>
    <mergeCell ref="E80:G80"/>
  </mergeCells>
  <printOptions horizontalCentered="1"/>
  <pageMargins left="0.1597222222222222" right="0.3402777777777778" top="0.3798611111111111" bottom="0.5902777777777778" header="0.5118055555555555" footer="0.5118055555555555"/>
  <pageSetup firstPageNumber="2" useFirstPageNumber="1" horizontalDpi="300" verticalDpi="300" orientation="portrait" paperSize="9" scale="85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ivaylo </cp:lastModifiedBy>
  <cp:lastPrinted>2013-01-30T08:25:45Z</cp:lastPrinted>
  <dcterms:created xsi:type="dcterms:W3CDTF">2003-02-07T14:36:34Z</dcterms:created>
  <dcterms:modified xsi:type="dcterms:W3CDTF">2013-01-30T12:17:34Z</dcterms:modified>
  <cp:category/>
  <cp:version/>
  <cp:contentType/>
  <cp:contentStatus/>
  <cp:revision>1</cp:revision>
</cp:coreProperties>
</file>