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activeTab="3"/>
  </bookViews>
  <sheets>
    <sheet name="Бал" sheetId="1" r:id="rId1"/>
    <sheet name="ОПР" sheetId="2" r:id="rId2"/>
    <sheet name="Капитал" sheetId="3" r:id="rId3"/>
    <sheet name="Пар.поток" sheetId="4" r:id="rId4"/>
  </sheets>
  <definedNames>
    <definedName name="_xlnm.Print_Area" localSheetId="0">'Бал'!$A$2:$E$52</definedName>
  </definedNames>
  <calcPr fullCalcOnLoad="1"/>
</workbook>
</file>

<file path=xl/sharedStrings.xml><?xml version="1.0" encoding="utf-8"?>
<sst xmlns="http://schemas.openxmlformats.org/spreadsheetml/2006/main" count="145" uniqueCount="128">
  <si>
    <t>Общо текущи активи:</t>
  </si>
  <si>
    <t>Общо текущи пасиви:</t>
  </si>
  <si>
    <t>Резерви</t>
  </si>
  <si>
    <t>Общо нетекущи активи</t>
  </si>
  <si>
    <t>Изпълнителен директор:</t>
  </si>
  <si>
    <t>Съставител:</t>
  </si>
  <si>
    <t>Други</t>
  </si>
  <si>
    <t>Общо</t>
  </si>
  <si>
    <t>(ОТЧЕТ ЗА ПРИХОДИТЕ И РАЗХОДИТЕ)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</si>
  <si>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</si>
  <si>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</si>
  <si>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</si>
  <si>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</si>
  <si>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</si>
  <si>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Разходи за външни услуги</t>
  </si>
  <si>
    <t>Показатели</t>
  </si>
  <si>
    <t>Дялов</t>
  </si>
  <si>
    <t>капитал</t>
  </si>
  <si>
    <t>Резерв от</t>
  </si>
  <si>
    <t>последващи</t>
  </si>
  <si>
    <t>оценки на</t>
  </si>
  <si>
    <t>пасиви</t>
  </si>
  <si>
    <t xml:space="preserve">Общи </t>
  </si>
  <si>
    <t>резерви</t>
  </si>
  <si>
    <t>Натрупана</t>
  </si>
  <si>
    <t>печалба</t>
  </si>
  <si>
    <t>Разпределение на печалбата</t>
  </si>
  <si>
    <t>в т.ч. Дивиденти</t>
  </si>
  <si>
    <t>Други изменения в собствения капитал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</si>
  <si>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</si>
  <si>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</si>
  <si>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</si>
  <si>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</si>
  <si>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</si>
  <si>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</si>
  <si>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потоци от инвестиционна дейност</t>
  </si>
  <si>
    <t>Ефект на курсовите разлики върху паричните наличности</t>
  </si>
  <si>
    <t>Получени дивиденти</t>
  </si>
  <si>
    <t>Парични потоци от финансова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</si>
  <si>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</si>
  <si>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</si>
  <si>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(в хиляди левове)</t>
  </si>
  <si>
    <t xml:space="preserve">  ОТЧЕТ ЗА ДОХОДИТЕ</t>
  </si>
  <si>
    <t xml:space="preserve"> ОТЧЕТ </t>
  </si>
  <si>
    <t>ОТЧЕТ</t>
  </si>
  <si>
    <t xml:space="preserve"> С Ч Е Т О В О Д Е Н  Б А Л А Н С </t>
  </si>
  <si>
    <t>АКТИВИ</t>
  </si>
  <si>
    <t>Пари и парични еквиваленти</t>
  </si>
  <si>
    <t>Акционерен капитал</t>
  </si>
  <si>
    <t xml:space="preserve">Отнасящи се към притежателите на собствен капитал на </t>
  </si>
  <si>
    <t>Малцин-</t>
  </si>
  <si>
    <t>предприятието-майка</t>
  </si>
  <si>
    <t>ствено</t>
  </si>
  <si>
    <t>участие</t>
  </si>
  <si>
    <t>собствен</t>
  </si>
  <si>
    <t>(в хил.левове)</t>
  </si>
  <si>
    <t>Печалба от обичайна дейност</t>
  </si>
  <si>
    <t>Нетекущи активи</t>
  </si>
  <si>
    <t>Текущи активи</t>
  </si>
  <si>
    <t>ЗА ПРОМЕНИТЕ В СОБСТВЕНИЯ КАПИТАЛ</t>
  </si>
  <si>
    <t>Раздели и балансови пера</t>
  </si>
  <si>
    <t>Нетекущи пасиви</t>
  </si>
  <si>
    <t>Общо нетекущи пасиви:</t>
  </si>
  <si>
    <t>Текущи пасиви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</si>
  <si>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</si>
  <si>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</si>
  <si>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</si>
  <si>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</si>
  <si>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за ПАРИЧНИТЕ ПОТОЦИ</t>
  </si>
  <si>
    <t>на "ФАВОРИТ ХОЛД"  АД</t>
  </si>
  <si>
    <t xml:space="preserve">                                     </t>
  </si>
  <si>
    <t>Задължения към свързани предприятия</t>
  </si>
  <si>
    <t>на "ФАВОРИТ ХОЛД "  АД</t>
  </si>
  <si>
    <t>на "ФАВОРИТ ХОЛИД "  АД</t>
  </si>
  <si>
    <t>Премии</t>
  </si>
  <si>
    <t>от</t>
  </si>
  <si>
    <t>емисии</t>
  </si>
  <si>
    <t>на "ФАВОРИТ  ХОЛД"  АД</t>
  </si>
  <si>
    <t>Парични средства, получени клиенти</t>
  </si>
  <si>
    <t>Продажба на машини и оборудване, фин. активи</t>
  </si>
  <si>
    <t xml:space="preserve">     Изпълнителен директор:</t>
  </si>
  <si>
    <t xml:space="preserve">     Съставител:</t>
  </si>
  <si>
    <t>Парични наличности и еквивал.към края на отчетния период</t>
  </si>
  <si>
    <t>Разходи за данъци</t>
  </si>
  <si>
    <t>Инвестиции в дъщерни и асоциирани предприятия</t>
  </si>
  <si>
    <t>Натрупана печалба /загуба/</t>
  </si>
  <si>
    <t>Текуща печалба /загуба/</t>
  </si>
  <si>
    <t>Търговски и други задължения</t>
  </si>
  <si>
    <t>Задължения към персонала</t>
  </si>
  <si>
    <t>Данъчни и осигурителни задължения</t>
  </si>
  <si>
    <t>ВСИЧКО  АКТИВИ</t>
  </si>
  <si>
    <t>СОБСТВЕН КАПИТАЛ И ПАСИВИ</t>
  </si>
  <si>
    <t>Собствен капитал</t>
  </si>
  <si>
    <t>ВСИЧКО КАПИТАЛ И ПАСИВИ</t>
  </si>
  <si>
    <t>Обща сума на пасивите</t>
  </si>
  <si>
    <t>Приходи от дейността</t>
  </si>
  <si>
    <t>Разходи за дейността</t>
  </si>
  <si>
    <t>Получени лихви</t>
  </si>
  <si>
    <t>Нетна печалба /загуба/ за периода</t>
  </si>
  <si>
    <t>Нетен паричен поток от финансова дейност</t>
  </si>
  <si>
    <t>Задължения по получени заеми от банки</t>
  </si>
  <si>
    <t>Отчетна стойност на продадените активи</t>
  </si>
  <si>
    <t>Платени лихви и банкови такси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</si>
  <si>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</si>
  <si>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/ОТЧЕТ ЗА ФИНАНСОВОТО СЪСТОЯНИЕ/</t>
  </si>
  <si>
    <t xml:space="preserve"> </t>
  </si>
  <si>
    <t xml:space="preserve">                                                 /Даниел Ризов/</t>
  </si>
  <si>
    <t xml:space="preserve">                                               /Даниел Ризов/</t>
  </si>
  <si>
    <t xml:space="preserve">                                            /Даниел Ризов/</t>
  </si>
  <si>
    <t>Имоти, машини, съоръжения и оборудване</t>
  </si>
  <si>
    <t xml:space="preserve">                         /Валентина Тодорова/</t>
  </si>
  <si>
    <t>Вземания от свързани предприятия</t>
  </si>
  <si>
    <t>Общо собствен капитал:</t>
  </si>
  <si>
    <t>Други вземания</t>
  </si>
  <si>
    <t>Получени заеми</t>
  </si>
  <si>
    <t>Платени заеми</t>
  </si>
  <si>
    <t>Финансови приходи/разходи</t>
  </si>
  <si>
    <t>Заб.Отчет за доходите се изготвя с натрупване от началото на годината.</t>
  </si>
  <si>
    <t>Парични плащания за персонал</t>
  </si>
  <si>
    <t>Други постъпления/плащания от финансова дейност</t>
  </si>
  <si>
    <t>Платени задължения по финансов лизинг</t>
  </si>
  <si>
    <t>Платени данъци (без корпоративен данък)</t>
  </si>
  <si>
    <r>
      <t>Дата</t>
    </r>
    <r>
      <rPr>
        <sz val="12"/>
        <rFont val="Arial"/>
        <family val="2"/>
      </rPr>
      <t>:15 октомври 2019 г.</t>
    </r>
  </si>
  <si>
    <t>към 30.09.2019 г.</t>
  </si>
  <si>
    <t>Салдо към 1 януари 2019 год.</t>
  </si>
  <si>
    <t>Салдо към 30 септември 2019 год.</t>
  </si>
  <si>
    <t>Други постъпления</t>
  </si>
  <si>
    <t>Покупка на инвестиции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</si>
</sst>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/>
    </xf>
    <xf numFmtId="0" fontId="10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2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10" fillId="0" borderId="3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8" fillId="0" borderId="32" xfId="0" applyFont="1" applyBorder="1" applyAlignment="1">
      <alignment horizontal="left"/>
    </xf>
    <xf numFmtId="0" fontId="12" fillId="0" borderId="10" xfId="0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12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8" fillId="0" borderId="33" xfId="0" applyFont="1" applyBorder="1" applyAlignment="1">
      <alignment horizontal="left"/>
    </xf>
    <xf numFmtId="0" fontId="9" fillId="0" borderId="36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2" fillId="0" borderId="32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8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4" borderId="32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2" fillId="0" borderId="13" xfId="0" applyFont="1" applyBorder="1" applyAlignment="1">
      <alignment horizontal="left"/>
    </xf>
    <xf numFmtId="0" fontId="0" fillId="0" borderId="29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39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0" fontId="2" fillId="33" borderId="36" xfId="0" applyFont="1" applyFill="1" applyBorder="1" applyAlignment="1">
      <alignment horizontal="right"/>
    </xf>
    <xf numFmtId="0" fontId="2" fillId="33" borderId="41" xfId="0" applyFont="1" applyFill="1" applyBorder="1" applyAlignment="1">
      <alignment horizontal="right"/>
    </xf>
    <xf numFmtId="0" fontId="2" fillId="33" borderId="42" xfId="0" applyFont="1" applyFill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39" xfId="0" applyFont="1" applyBorder="1" applyAlignment="1">
      <alignment horizontal="right"/>
    </xf>
    <xf numFmtId="0" fontId="9" fillId="0" borderId="12" xfId="0" applyNumberFormat="1" applyFont="1" applyBorder="1" applyAlignment="1">
      <alignment horizontal="right"/>
    </xf>
    <xf numFmtId="0" fontId="9" fillId="0" borderId="39" xfId="0" applyNumberFormat="1" applyFont="1" applyBorder="1" applyAlignment="1">
      <alignment horizontal="right"/>
    </xf>
    <xf numFmtId="0" fontId="8" fillId="0" borderId="12" xfId="0" applyNumberFormat="1" applyFont="1" applyBorder="1" applyAlignment="1">
      <alignment horizontal="right"/>
    </xf>
    <xf numFmtId="0" fontId="8" fillId="0" borderId="39" xfId="0" applyNumberFormat="1" applyFont="1" applyBorder="1" applyAlignment="1">
      <alignment horizontal="right"/>
    </xf>
    <xf numFmtId="0" fontId="8" fillId="33" borderId="12" xfId="0" applyNumberFormat="1" applyFont="1" applyFill="1" applyBorder="1" applyAlignment="1">
      <alignment horizontal="right"/>
    </xf>
    <xf numFmtId="0" fontId="8" fillId="33" borderId="39" xfId="0" applyNumberFormat="1" applyFont="1" applyFill="1" applyBorder="1" applyAlignment="1">
      <alignment horizontal="right"/>
    </xf>
    <xf numFmtId="0" fontId="9" fillId="0" borderId="35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3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39" xfId="0" applyFont="1" applyBorder="1" applyAlignment="1">
      <alignment horizontal="right"/>
    </xf>
    <xf numFmtId="0" fontId="8" fillId="33" borderId="36" xfId="0" applyFont="1" applyFill="1" applyBorder="1" applyAlignment="1">
      <alignment horizontal="right"/>
    </xf>
    <xf numFmtId="0" fontId="8" fillId="33" borderId="42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39" xfId="0" applyFont="1" applyFill="1" applyBorder="1" applyAlignment="1">
      <alignment horizontal="right"/>
    </xf>
    <xf numFmtId="0" fontId="0" fillId="34" borderId="12" xfId="0" applyFont="1" applyFill="1" applyBorder="1" applyAlignment="1">
      <alignment horizontal="right"/>
    </xf>
    <xf numFmtId="0" fontId="0" fillId="34" borderId="39" xfId="0" applyFont="1" applyFill="1" applyBorder="1" applyAlignment="1">
      <alignment horizontal="right"/>
    </xf>
    <xf numFmtId="0" fontId="0" fillId="33" borderId="36" xfId="0" applyFont="1" applyFill="1" applyBorder="1" applyAlignment="1">
      <alignment horizontal="right"/>
    </xf>
    <xf numFmtId="0" fontId="0" fillId="33" borderId="42" xfId="0" applyFont="1" applyFill="1" applyBorder="1" applyAlignment="1">
      <alignment horizontal="right"/>
    </xf>
    <xf numFmtId="0" fontId="9" fillId="33" borderId="12" xfId="0" applyFont="1" applyFill="1" applyBorder="1" applyAlignment="1">
      <alignment horizontal="right"/>
    </xf>
    <xf numFmtId="0" fontId="9" fillId="33" borderId="39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33" borderId="36" xfId="0" applyFont="1" applyFill="1" applyBorder="1" applyAlignment="1">
      <alignment horizontal="right"/>
    </xf>
    <xf numFmtId="0" fontId="9" fillId="33" borderId="42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4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1"/>
  <sheetViews>
    <sheetView view="pageBreakPreview" zoomScaleSheetLayoutView="100" zoomScalePageLayoutView="0" workbookViewId="0" topLeftCell="A19">
      <selection activeCell="A48" sqref="A48"/>
    </sheetView>
  </sheetViews>
  <sheetFormatPr defaultColWidth="9.140625" defaultRowHeight="12.75"/>
  <cols>
    <col min="1" max="1" width="55.28125" style="0" customWidth="1"/>
    <col min="2" max="2" width="6.57421875" style="0" customWidth="1"/>
    <col min="3" max="3" width="14.421875" style="0" customWidth="1"/>
    <col min="4" max="4" width="13.421875" style="0" customWidth="1"/>
    <col min="7" max="7" width="11.421875" style="0" customWidth="1"/>
    <col min="8" max="8" width="10.8515625" style="0" customWidth="1"/>
    <col min="9" max="9" width="11.140625" style="0" customWidth="1"/>
  </cols>
  <sheetData>
    <row r="2" spans="1:4" ht="15.75">
      <c r="A2" s="129" t="s">
        <v>45</v>
      </c>
      <c r="B2" s="129"/>
      <c r="C2" s="129"/>
      <c r="D2" s="129"/>
    </row>
    <row r="3" spans="1:4" ht="15.75">
      <c r="A3" s="129" t="s">
        <v>104</v>
      </c>
      <c r="B3" s="129"/>
      <c r="C3" s="129"/>
      <c r="D3" s="129"/>
    </row>
    <row r="4" spans="1:6" ht="15.75">
      <c r="A4" s="130" t="s">
        <v>69</v>
      </c>
      <c r="B4" s="130"/>
      <c r="C4" s="130"/>
      <c r="D4" s="130"/>
      <c r="E4" s="11"/>
      <c r="F4" s="11"/>
    </row>
    <row r="5" spans="1:4" ht="15.75">
      <c r="A5" s="129" t="s">
        <v>123</v>
      </c>
      <c r="B5" s="129"/>
      <c r="C5" s="129"/>
      <c r="D5" s="129"/>
    </row>
    <row r="6" spans="1:4" ht="15.75" thickBot="1">
      <c r="A6" s="15"/>
      <c r="B6" s="15"/>
      <c r="C6" s="131" t="s">
        <v>41</v>
      </c>
      <c r="D6" s="131"/>
    </row>
    <row r="7" spans="1:4" ht="16.5" thickBot="1">
      <c r="A7" s="27" t="s">
        <v>60</v>
      </c>
      <c r="B7" s="28"/>
      <c r="C7" s="29">
        <v>2019</v>
      </c>
      <c r="D7" s="30">
        <v>2018</v>
      </c>
    </row>
    <row r="8" spans="1:4" ht="15.75">
      <c r="A8" s="67" t="s">
        <v>46</v>
      </c>
      <c r="B8" s="31"/>
      <c r="C8" s="33"/>
      <c r="D8" s="75"/>
    </row>
    <row r="9" spans="1:4" ht="15.75">
      <c r="A9" s="67" t="s">
        <v>57</v>
      </c>
      <c r="B9" s="16"/>
      <c r="C9" s="34"/>
      <c r="D9" s="76"/>
    </row>
    <row r="10" spans="1:4" ht="15">
      <c r="A10" s="80" t="s">
        <v>109</v>
      </c>
      <c r="B10" s="16"/>
      <c r="C10" s="101">
        <v>3</v>
      </c>
      <c r="D10" s="102">
        <v>8</v>
      </c>
    </row>
    <row r="11" spans="1:4" ht="15">
      <c r="A11" s="17" t="s">
        <v>84</v>
      </c>
      <c r="B11" s="18"/>
      <c r="C11" s="103">
        <v>6926</v>
      </c>
      <c r="D11" s="104">
        <v>6826</v>
      </c>
    </row>
    <row r="12" spans="1:4" ht="15">
      <c r="A12" s="17" t="s">
        <v>111</v>
      </c>
      <c r="B12" s="18"/>
      <c r="C12" s="103">
        <v>8992</v>
      </c>
      <c r="D12" s="104">
        <v>8923</v>
      </c>
    </row>
    <row r="13" spans="1:4" ht="15.75">
      <c r="A13" s="68" t="s">
        <v>3</v>
      </c>
      <c r="B13" s="20"/>
      <c r="C13" s="105">
        <f>C10+C11+C12</f>
        <v>15921</v>
      </c>
      <c r="D13" s="106">
        <f>D10+D11+D12</f>
        <v>15757</v>
      </c>
    </row>
    <row r="14" spans="1:4" ht="15.75">
      <c r="A14" s="67" t="s">
        <v>58</v>
      </c>
      <c r="B14" s="18"/>
      <c r="C14" s="103"/>
      <c r="D14" s="104"/>
    </row>
    <row r="15" spans="1:4" ht="15">
      <c r="A15" s="17" t="s">
        <v>111</v>
      </c>
      <c r="B15" s="18"/>
      <c r="C15" s="103">
        <v>1789</v>
      </c>
      <c r="D15" s="104">
        <v>788</v>
      </c>
    </row>
    <row r="16" spans="1:4" ht="15">
      <c r="A16" s="17" t="s">
        <v>113</v>
      </c>
      <c r="B16" s="18"/>
      <c r="C16" s="103">
        <v>2</v>
      </c>
      <c r="D16" s="104">
        <v>0</v>
      </c>
    </row>
    <row r="17" spans="1:4" ht="15">
      <c r="A17" s="17" t="s">
        <v>47</v>
      </c>
      <c r="B17" s="18"/>
      <c r="C17" s="103">
        <v>4</v>
      </c>
      <c r="D17" s="104">
        <v>2</v>
      </c>
    </row>
    <row r="18" spans="1:4" ht="15.75">
      <c r="A18" s="68" t="s">
        <v>0</v>
      </c>
      <c r="B18" s="20"/>
      <c r="C18" s="105">
        <f>SUM(C15:C17)</f>
        <v>1795</v>
      </c>
      <c r="D18" s="106">
        <f>SUM(D15:D17)</f>
        <v>790</v>
      </c>
    </row>
    <row r="19" spans="1:4" ht="15.75">
      <c r="A19" s="69" t="s">
        <v>90</v>
      </c>
      <c r="B19" s="65"/>
      <c r="C19" s="107">
        <f>C13+C18</f>
        <v>17716</v>
      </c>
      <c r="D19" s="108">
        <f>D13+D18</f>
        <v>16547</v>
      </c>
    </row>
    <row r="20" spans="1:4" ht="15.75">
      <c r="A20" s="67" t="s">
        <v>91</v>
      </c>
      <c r="B20" s="19"/>
      <c r="C20" s="103"/>
      <c r="D20" s="104"/>
    </row>
    <row r="21" spans="1:4" ht="15.75">
      <c r="A21" s="67" t="s">
        <v>92</v>
      </c>
      <c r="B21" s="19"/>
      <c r="C21" s="103"/>
      <c r="D21" s="104"/>
    </row>
    <row r="22" spans="1:4" ht="15">
      <c r="A22" s="17" t="s">
        <v>48</v>
      </c>
      <c r="B22" s="18"/>
      <c r="C22" s="103">
        <v>2380</v>
      </c>
      <c r="D22" s="104">
        <v>2357</v>
      </c>
    </row>
    <row r="23" spans="1:4" ht="15">
      <c r="A23" s="17" t="s">
        <v>2</v>
      </c>
      <c r="B23" s="18"/>
      <c r="C23" s="103">
        <v>5533</v>
      </c>
      <c r="D23" s="104">
        <v>5533</v>
      </c>
    </row>
    <row r="24" spans="1:4" ht="15">
      <c r="A24" s="17" t="s">
        <v>85</v>
      </c>
      <c r="B24" s="19"/>
      <c r="C24" s="103">
        <v>2068</v>
      </c>
      <c r="D24" s="104">
        <v>2023</v>
      </c>
    </row>
    <row r="25" spans="1:10" ht="15">
      <c r="A25" s="17" t="s">
        <v>86</v>
      </c>
      <c r="B25" s="19"/>
      <c r="C25" s="103">
        <v>19</v>
      </c>
      <c r="D25" s="104">
        <v>45</v>
      </c>
      <c r="J25" s="66"/>
    </row>
    <row r="26" spans="1:4" ht="15.75">
      <c r="A26" s="68" t="s">
        <v>112</v>
      </c>
      <c r="B26" s="70"/>
      <c r="C26" s="105">
        <f>SUM(C22:C25)</f>
        <v>10000</v>
      </c>
      <c r="D26" s="106">
        <f>SUM(D22:D25)</f>
        <v>9958</v>
      </c>
    </row>
    <row r="27" spans="1:4" ht="15.75">
      <c r="A27" s="67" t="s">
        <v>61</v>
      </c>
      <c r="B27" s="16"/>
      <c r="C27" s="101"/>
      <c r="D27" s="109"/>
    </row>
    <row r="28" spans="1:4" ht="15">
      <c r="A28" s="17" t="s">
        <v>71</v>
      </c>
      <c r="B28" s="32"/>
      <c r="C28" s="110">
        <v>0</v>
      </c>
      <c r="D28" s="102">
        <v>0</v>
      </c>
    </row>
    <row r="29" spans="1:4" ht="16.5" customHeight="1">
      <c r="A29" s="68" t="s">
        <v>62</v>
      </c>
      <c r="B29" s="71"/>
      <c r="C29" s="105">
        <f>SUM(C28:C28)</f>
        <v>0</v>
      </c>
      <c r="D29" s="106">
        <f>SUM(D28:D28)</f>
        <v>0</v>
      </c>
    </row>
    <row r="30" spans="1:4" ht="13.5" customHeight="1">
      <c r="A30" s="81" t="s">
        <v>63</v>
      </c>
      <c r="B30" s="32"/>
      <c r="C30" s="110"/>
      <c r="D30" s="102"/>
    </row>
    <row r="31" spans="1:4" ht="12.75" customHeight="1">
      <c r="A31" s="22" t="s">
        <v>100</v>
      </c>
      <c r="B31" s="34"/>
      <c r="C31" s="101">
        <v>593</v>
      </c>
      <c r="D31" s="111">
        <v>223</v>
      </c>
    </row>
    <row r="32" spans="1:4" ht="13.5" customHeight="1">
      <c r="A32" s="22" t="s">
        <v>71</v>
      </c>
      <c r="B32" s="34"/>
      <c r="C32" s="101">
        <v>6843</v>
      </c>
      <c r="D32" s="111">
        <v>6105</v>
      </c>
    </row>
    <row r="33" spans="1:4" ht="15">
      <c r="A33" s="21" t="s">
        <v>87</v>
      </c>
      <c r="B33" s="34"/>
      <c r="C33" s="101">
        <v>76</v>
      </c>
      <c r="D33" s="111">
        <v>76</v>
      </c>
    </row>
    <row r="34" spans="1:4" ht="18" customHeight="1">
      <c r="A34" s="22" t="s">
        <v>88</v>
      </c>
      <c r="B34" s="32"/>
      <c r="C34" s="110">
        <v>191</v>
      </c>
      <c r="D34" s="102">
        <v>175</v>
      </c>
    </row>
    <row r="35" spans="1:4" ht="18" customHeight="1">
      <c r="A35" s="22" t="s">
        <v>89</v>
      </c>
      <c r="B35" s="32"/>
      <c r="C35" s="110">
        <v>13</v>
      </c>
      <c r="D35" s="102">
        <v>10</v>
      </c>
    </row>
    <row r="36" spans="1:4" ht="15.75">
      <c r="A36" s="68" t="s">
        <v>1</v>
      </c>
      <c r="B36" s="71"/>
      <c r="C36" s="105">
        <f>SUM(C31:C35)</f>
        <v>7716</v>
      </c>
      <c r="D36" s="106">
        <f>D31+D32+D33+D34+D35</f>
        <v>6589</v>
      </c>
    </row>
    <row r="37" spans="1:4" ht="15.75">
      <c r="A37" s="72" t="s">
        <v>94</v>
      </c>
      <c r="B37" s="32"/>
      <c r="C37" s="112">
        <f>C29+C36</f>
        <v>7716</v>
      </c>
      <c r="D37" s="113">
        <f>D29+D36</f>
        <v>6589</v>
      </c>
    </row>
    <row r="38" spans="1:4" ht="16.5" thickBot="1">
      <c r="A38" s="78" t="s">
        <v>93</v>
      </c>
      <c r="B38" s="79"/>
      <c r="C38" s="114">
        <f>C26+C37</f>
        <v>17716</v>
      </c>
      <c r="D38" s="115">
        <f>D26+D37</f>
        <v>16547</v>
      </c>
    </row>
    <row r="39" spans="1:4" ht="15">
      <c r="A39" s="23"/>
      <c r="B39" s="23"/>
      <c r="C39" s="23"/>
      <c r="D39" s="23"/>
    </row>
    <row r="40" spans="1:4" ht="15">
      <c r="A40" s="23"/>
      <c r="B40" s="23"/>
      <c r="C40" s="23"/>
      <c r="D40" s="23"/>
    </row>
    <row r="41" spans="1:4" ht="15">
      <c r="A41" s="23"/>
      <c r="B41" s="23"/>
      <c r="C41" s="23"/>
      <c r="D41" s="23"/>
    </row>
    <row r="42" spans="1:4" ht="15.75">
      <c r="A42" s="73" t="s">
        <v>122</v>
      </c>
      <c r="B42" s="23"/>
      <c r="C42" s="23"/>
      <c r="D42" s="23"/>
    </row>
    <row r="43" spans="1:4" ht="15">
      <c r="A43" s="23"/>
      <c r="B43" s="23"/>
      <c r="C43" s="23"/>
      <c r="D43" s="23"/>
    </row>
    <row r="44" spans="1:4" ht="15.75">
      <c r="A44" s="24" t="s">
        <v>4</v>
      </c>
      <c r="B44" s="23"/>
      <c r="C44" s="23"/>
      <c r="D44" s="23"/>
    </row>
    <row r="45" spans="1:4" ht="15">
      <c r="A45" s="23" t="s">
        <v>106</v>
      </c>
      <c r="B45" s="23"/>
      <c r="C45" s="23"/>
      <c r="D45" s="23"/>
    </row>
    <row r="46" spans="1:4" ht="15.75">
      <c r="A46" s="24" t="s">
        <v>5</v>
      </c>
      <c r="B46" s="23"/>
      <c r="C46" s="23"/>
      <c r="D46" s="23"/>
    </row>
    <row r="47" spans="1:4" ht="15.75" customHeight="1">
      <c r="A47" s="23" t="s">
        <v>110</v>
      </c>
      <c r="B47" s="23"/>
      <c r="C47" s="23"/>
      <c r="D47" s="23"/>
    </row>
    <row r="48" spans="1:4" ht="15.75" customHeight="1">
      <c r="A48" s="23"/>
      <c r="B48" s="23"/>
      <c r="C48" s="23"/>
      <c r="D48" s="23"/>
    </row>
    <row r="49" spans="1:4" ht="15.75" customHeight="1">
      <c r="A49" s="24"/>
      <c r="B49" s="23"/>
      <c r="C49" s="23"/>
      <c r="D49" s="23"/>
    </row>
    <row r="50" spans="1:4" ht="15.75" customHeight="1">
      <c r="A50" s="25"/>
      <c r="B50" s="25"/>
      <c r="C50" s="25"/>
      <c r="D50" s="25"/>
    </row>
    <row r="51" spans="1:4" ht="15.75" customHeight="1">
      <c r="A51" s="25"/>
      <c r="B51" s="26" t="s">
        <v>70</v>
      </c>
      <c r="C51" s="23"/>
      <c r="D51" s="26"/>
    </row>
    <row r="52" spans="1:4" ht="15.75" customHeight="1">
      <c r="A52" s="23"/>
      <c r="B52" s="23"/>
      <c r="C52" s="23"/>
      <c r="D52" s="23"/>
    </row>
    <row r="53" spans="1:4" ht="15.75" customHeight="1">
      <c r="A53" s="24"/>
      <c r="B53" s="23"/>
      <c r="C53" s="23"/>
      <c r="D53" s="23"/>
    </row>
    <row r="54" spans="1:4" ht="15.75" customHeight="1">
      <c r="A54" s="23"/>
      <c r="B54" s="23"/>
      <c r="C54" s="23"/>
      <c r="D54" s="23"/>
    </row>
    <row r="55" spans="1:4" ht="15.75">
      <c r="A55" s="24"/>
      <c r="B55" s="23"/>
      <c r="C55" s="23"/>
      <c r="D55" s="23"/>
    </row>
    <row r="56" spans="2:4" ht="15.75">
      <c r="B56" s="4"/>
      <c r="C56" s="4"/>
      <c r="D56" s="4"/>
    </row>
    <row r="57" spans="1:4" ht="15.75">
      <c r="A57" s="1"/>
      <c r="B57" s="4"/>
      <c r="C57" s="4"/>
      <c r="D57" s="4"/>
    </row>
    <row r="58" spans="1:4" ht="15.75">
      <c r="A58" s="128"/>
      <c r="B58" s="128"/>
      <c r="C58" s="128"/>
      <c r="D58" s="128"/>
    </row>
    <row r="59" spans="1:4" ht="15.75">
      <c r="A59" s="127"/>
      <c r="B59" s="127"/>
      <c r="C59" s="127"/>
      <c r="D59" s="127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</sheetData>
  <sheetProtection/>
  <mergeCells count="7">
    <mergeCell ref="A59:D59"/>
    <mergeCell ref="A58:D58"/>
    <mergeCell ref="A2:D2"/>
    <mergeCell ref="A4:D4"/>
    <mergeCell ref="A5:D5"/>
    <mergeCell ref="C6:D6"/>
    <mergeCell ref="A3:D3"/>
  </mergeCells>
  <printOptions/>
  <pageMargins left="0.7480314960629921" right="0.76" top="0.89" bottom="0.29" header="1.86" footer="9.83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6" zoomScaleNormal="96" zoomScalePageLayoutView="0" workbookViewId="0" topLeftCell="A1">
      <selection activeCell="B36" sqref="B36"/>
    </sheetView>
  </sheetViews>
  <sheetFormatPr defaultColWidth="9.140625" defaultRowHeight="12.75"/>
  <cols>
    <col min="1" max="1" width="60.140625" style="0" customWidth="1"/>
    <col min="2" max="2" width="7.7109375" style="0" customWidth="1"/>
    <col min="3" max="3" width="8.00390625" style="0" customWidth="1"/>
    <col min="4" max="4" width="8.8515625" style="0" customWidth="1"/>
  </cols>
  <sheetData>
    <row r="1" spans="1:10" ht="18">
      <c r="A1" s="133" t="s">
        <v>42</v>
      </c>
      <c r="B1" s="133"/>
      <c r="C1" s="133"/>
      <c r="D1" s="133"/>
      <c r="E1" s="3"/>
      <c r="F1" s="3"/>
      <c r="G1" s="3"/>
      <c r="H1" s="3"/>
      <c r="I1" s="3"/>
      <c r="J1" s="3"/>
    </row>
    <row r="2" spans="1:10" ht="12.75">
      <c r="A2" s="134" t="s">
        <v>8</v>
      </c>
      <c r="B2" s="134"/>
      <c r="C2" s="134"/>
      <c r="D2" s="134"/>
      <c r="E2" s="3"/>
      <c r="F2" s="3"/>
      <c r="G2" s="3"/>
      <c r="H2" s="3"/>
      <c r="I2" s="3"/>
      <c r="J2" s="3"/>
    </row>
    <row r="3" spans="1:10" ht="15">
      <c r="A3" s="135" t="s">
        <v>72</v>
      </c>
      <c r="B3" s="135"/>
      <c r="C3" s="135"/>
      <c r="D3" s="135"/>
      <c r="E3" s="3"/>
      <c r="F3" s="3"/>
      <c r="G3" s="3"/>
      <c r="H3" s="3"/>
      <c r="I3" s="3"/>
      <c r="J3" s="3"/>
    </row>
    <row r="4" spans="1:10" ht="15">
      <c r="A4" s="136" t="str">
        <f>Бал!A5</f>
        <v>към 30.09.2019 г.</v>
      </c>
      <c r="B4" s="136"/>
      <c r="C4" s="136"/>
      <c r="D4" s="136"/>
      <c r="E4" s="3"/>
      <c r="F4" s="3"/>
      <c r="G4" s="3"/>
      <c r="H4" s="3"/>
      <c r="I4" s="3"/>
      <c r="J4" s="3"/>
    </row>
    <row r="5" spans="1:10" ht="13.5" thickBot="1">
      <c r="A5" s="9"/>
      <c r="B5" s="9"/>
      <c r="C5" s="132" t="s">
        <v>41</v>
      </c>
      <c r="D5" s="132"/>
      <c r="E5" s="3"/>
      <c r="F5" s="3"/>
      <c r="G5" s="3"/>
      <c r="H5" s="3"/>
      <c r="I5" s="3"/>
      <c r="J5" s="3"/>
    </row>
    <row r="6" spans="1:10" ht="15">
      <c r="A6" s="35"/>
      <c r="B6" s="36"/>
      <c r="C6" s="37">
        <v>2019</v>
      </c>
      <c r="D6" s="38">
        <v>2018</v>
      </c>
      <c r="E6" s="3"/>
      <c r="F6" s="3"/>
      <c r="G6" s="3"/>
      <c r="H6" s="3"/>
      <c r="I6" s="3"/>
      <c r="J6" s="3"/>
    </row>
    <row r="7" spans="1:8" ht="12.75">
      <c r="A7" s="5" t="s">
        <v>95</v>
      </c>
      <c r="B7" s="39"/>
      <c r="C7" s="116">
        <v>33</v>
      </c>
      <c r="D7" s="117">
        <v>65</v>
      </c>
      <c r="E7" s="3"/>
      <c r="F7" s="3"/>
      <c r="G7" s="14"/>
      <c r="H7" s="14"/>
    </row>
    <row r="8" spans="1:8" ht="12.75">
      <c r="A8" s="82" t="s">
        <v>96</v>
      </c>
      <c r="B8" s="39"/>
      <c r="C8" s="95"/>
      <c r="D8" s="96"/>
      <c r="E8" s="3"/>
      <c r="F8" s="3"/>
      <c r="G8" s="14"/>
      <c r="H8" s="14"/>
    </row>
    <row r="9" spans="1:8" ht="14.25" customHeight="1">
      <c r="A9" s="83" t="s">
        <v>101</v>
      </c>
      <c r="B9" s="39"/>
      <c r="C9" s="95"/>
      <c r="D9" s="96"/>
      <c r="E9" s="3"/>
      <c r="F9" s="3"/>
      <c r="G9" s="14"/>
      <c r="H9" s="14"/>
    </row>
    <row r="10" spans="1:6" ht="12.75">
      <c r="A10" s="12" t="s">
        <v>9</v>
      </c>
      <c r="B10" s="39"/>
      <c r="C10" s="95">
        <v>10</v>
      </c>
      <c r="D10" s="96">
        <v>12</v>
      </c>
      <c r="E10" s="3"/>
      <c r="F10" s="3"/>
    </row>
    <row r="11" spans="1:6" ht="12.75">
      <c r="A11" s="12" t="s">
        <v>14</v>
      </c>
      <c r="B11" s="39"/>
      <c r="C11" s="95">
        <v>142</v>
      </c>
      <c r="D11" s="96">
        <v>194</v>
      </c>
      <c r="E11" s="3"/>
      <c r="F11" s="3"/>
    </row>
    <row r="12" spans="1:7" ht="12.75">
      <c r="A12" s="12" t="s">
        <v>10</v>
      </c>
      <c r="B12" s="39"/>
      <c r="C12" s="95">
        <v>169</v>
      </c>
      <c r="D12" s="96">
        <v>199</v>
      </c>
      <c r="E12" s="3"/>
      <c r="F12" s="3"/>
      <c r="G12" s="14"/>
    </row>
    <row r="13" spans="1:7" ht="12.75">
      <c r="A13" s="12" t="s">
        <v>11</v>
      </c>
      <c r="B13" s="39"/>
      <c r="C13" s="95">
        <v>5</v>
      </c>
      <c r="D13" s="96">
        <v>5</v>
      </c>
      <c r="E13" s="3"/>
      <c r="F13" s="3"/>
      <c r="G13" s="14"/>
    </row>
    <row r="14" spans="1:6" ht="12.75">
      <c r="A14" s="12" t="s">
        <v>12</v>
      </c>
      <c r="B14" s="39"/>
      <c r="C14" s="95">
        <v>7</v>
      </c>
      <c r="D14" s="96">
        <v>4</v>
      </c>
      <c r="E14" s="3"/>
      <c r="F14" s="3"/>
    </row>
    <row r="15" spans="1:6" ht="12.75">
      <c r="A15" s="5" t="s">
        <v>13</v>
      </c>
      <c r="B15" s="39"/>
      <c r="C15" s="118">
        <f>SUM(C9:C14)</f>
        <v>333</v>
      </c>
      <c r="D15" s="119">
        <f>SUM(D9:D14)</f>
        <v>414</v>
      </c>
      <c r="E15" s="3"/>
      <c r="F15" s="3"/>
    </row>
    <row r="16" spans="1:5" ht="12.75">
      <c r="A16" s="5" t="s">
        <v>29</v>
      </c>
      <c r="B16" s="39"/>
      <c r="C16" s="116">
        <f>C7-C15</f>
        <v>-300</v>
      </c>
      <c r="D16" s="117">
        <f>D7-D15</f>
        <v>-349</v>
      </c>
      <c r="E16" s="3"/>
    </row>
    <row r="17" spans="1:8" ht="12.75">
      <c r="A17" s="12" t="s">
        <v>116</v>
      </c>
      <c r="B17" s="39"/>
      <c r="C17" s="95">
        <f>376-57</f>
        <v>319</v>
      </c>
      <c r="D17" s="96">
        <v>315</v>
      </c>
      <c r="E17" s="3"/>
      <c r="F17" s="3"/>
      <c r="G17" s="14"/>
      <c r="H17" s="14"/>
    </row>
    <row r="18" spans="1:6" ht="12.75">
      <c r="A18" s="5" t="s">
        <v>56</v>
      </c>
      <c r="B18" s="39"/>
      <c r="C18" s="95">
        <f>C16+C17</f>
        <v>19</v>
      </c>
      <c r="D18" s="96">
        <f>D16+D17</f>
        <v>-34</v>
      </c>
      <c r="E18" s="3"/>
      <c r="F18" s="3"/>
    </row>
    <row r="19" spans="1:10" ht="12.75">
      <c r="A19" s="5" t="s">
        <v>64</v>
      </c>
      <c r="B19" s="39"/>
      <c r="C19" s="95">
        <f>C18</f>
        <v>19</v>
      </c>
      <c r="D19" s="96">
        <f>D18</f>
        <v>-34</v>
      </c>
      <c r="E19" s="3"/>
      <c r="F19" s="3"/>
      <c r="G19" s="3"/>
      <c r="H19" s="3"/>
      <c r="I19" s="3"/>
      <c r="J19" s="3"/>
    </row>
    <row r="20" spans="1:10" ht="12.75">
      <c r="A20" s="84" t="s">
        <v>83</v>
      </c>
      <c r="B20" s="39"/>
      <c r="C20" s="95"/>
      <c r="D20" s="96"/>
      <c r="E20" s="3"/>
      <c r="F20" s="3"/>
      <c r="G20" s="3"/>
      <c r="H20" s="3"/>
      <c r="I20" s="3"/>
      <c r="J20" s="3"/>
    </row>
    <row r="21" spans="1:10" ht="13.5" thickBot="1">
      <c r="A21" s="85" t="s">
        <v>65</v>
      </c>
      <c r="B21" s="86"/>
      <c r="C21" s="120">
        <f>C19-C20</f>
        <v>19</v>
      </c>
      <c r="D21" s="121">
        <f>D19-D20</f>
        <v>-34</v>
      </c>
      <c r="E21" s="3"/>
      <c r="F21" s="3"/>
      <c r="G21" s="3"/>
      <c r="H21" s="3"/>
      <c r="I21" s="3"/>
      <c r="J21" s="3"/>
    </row>
    <row r="22" spans="1:10" ht="15">
      <c r="A22" s="23"/>
      <c r="B22" s="23"/>
      <c r="C22" s="23"/>
      <c r="D22" s="23"/>
      <c r="E22" s="7"/>
      <c r="F22" s="3"/>
      <c r="G22" s="3"/>
      <c r="H22" s="3"/>
      <c r="I22" s="3"/>
      <c r="J22" s="3"/>
    </row>
    <row r="23" spans="1:10" ht="15">
      <c r="A23" s="23"/>
      <c r="B23" s="23"/>
      <c r="C23" s="23"/>
      <c r="D23" s="23"/>
      <c r="E23" s="7"/>
      <c r="F23" s="3"/>
      <c r="G23" s="3"/>
      <c r="H23" s="3"/>
      <c r="I23" s="3"/>
      <c r="J23" s="3"/>
    </row>
    <row r="24" spans="1:10" ht="15">
      <c r="A24" s="23"/>
      <c r="B24" s="23"/>
      <c r="C24" s="23"/>
      <c r="D24" s="23"/>
      <c r="E24" s="7"/>
      <c r="F24" s="3"/>
      <c r="G24" s="3"/>
      <c r="H24" s="3"/>
      <c r="I24" s="3"/>
      <c r="J24" s="3"/>
    </row>
    <row r="25" spans="1:10" ht="15">
      <c r="A25" s="23" t="s">
        <v>117</v>
      </c>
      <c r="B25" s="23"/>
      <c r="C25" s="23"/>
      <c r="D25" s="23"/>
      <c r="E25" s="6"/>
      <c r="F25" s="3"/>
      <c r="G25" s="3"/>
      <c r="H25" s="3"/>
      <c r="I25" s="3"/>
      <c r="J25" s="3"/>
    </row>
    <row r="26" spans="1:10" ht="15">
      <c r="A26" s="23"/>
      <c r="B26" s="23"/>
      <c r="C26" s="23"/>
      <c r="D26" s="23"/>
      <c r="E26" s="6"/>
      <c r="F26" s="3"/>
      <c r="G26" s="3"/>
      <c r="H26" s="3"/>
      <c r="I26" s="3"/>
      <c r="J26" s="3"/>
    </row>
    <row r="27" spans="1:6" ht="15">
      <c r="A27" s="23" t="str">
        <f>Бал!A42</f>
        <v>Дата:15 октомври 2019 г.</v>
      </c>
      <c r="B27" s="23"/>
      <c r="C27" s="23"/>
      <c r="D27" s="23"/>
      <c r="E27" s="6"/>
      <c r="F27" s="3"/>
    </row>
    <row r="28" spans="1:6" ht="15">
      <c r="A28" s="23"/>
      <c r="B28" s="23"/>
      <c r="C28" s="23"/>
      <c r="D28" s="23"/>
      <c r="E28" s="6"/>
      <c r="F28" s="3"/>
    </row>
    <row r="29" spans="1:6" ht="15.75">
      <c r="A29" s="24" t="s">
        <v>4</v>
      </c>
      <c r="B29" s="23"/>
      <c r="C29" s="23"/>
      <c r="D29" s="23"/>
      <c r="E29" s="6"/>
      <c r="F29" s="3"/>
    </row>
    <row r="30" spans="1:6" ht="15">
      <c r="A30" s="23" t="s">
        <v>106</v>
      </c>
      <c r="B30" s="23"/>
      <c r="C30" s="23"/>
      <c r="D30" s="23"/>
      <c r="E30" s="6"/>
      <c r="F30" s="3"/>
    </row>
    <row r="31" spans="1:6" ht="15">
      <c r="A31" s="23"/>
      <c r="B31" s="23"/>
      <c r="C31" s="23"/>
      <c r="D31" s="23"/>
      <c r="E31" s="6"/>
      <c r="F31" s="3"/>
    </row>
    <row r="32" spans="1:6" ht="15.75">
      <c r="A32" s="24" t="s">
        <v>5</v>
      </c>
      <c r="B32" s="23"/>
      <c r="C32" s="23"/>
      <c r="D32" s="23"/>
      <c r="E32" s="7"/>
      <c r="F32" s="3"/>
    </row>
    <row r="33" spans="1:6" s="44" customFormat="1" ht="15.75">
      <c r="A33" s="23" t="str">
        <f>Бал!A47</f>
        <v>                         /Валентина Тодорова/</v>
      </c>
      <c r="B33" s="23"/>
      <c r="C33" s="23"/>
      <c r="D33" s="23"/>
      <c r="E33" s="43"/>
      <c r="F33" s="4"/>
    </row>
    <row r="34" spans="1:5" ht="15.75">
      <c r="A34" s="24"/>
      <c r="B34" s="9"/>
      <c r="C34" s="9"/>
      <c r="D34" s="9"/>
      <c r="E34" s="7"/>
    </row>
    <row r="35" spans="1:5" ht="15">
      <c r="A35" s="23"/>
      <c r="B35" s="9"/>
      <c r="C35" s="9"/>
      <c r="D35" s="9"/>
      <c r="E35" s="6"/>
    </row>
    <row r="36" spans="1:4" ht="12.75">
      <c r="A36" s="2"/>
      <c r="B36" s="9"/>
      <c r="C36" s="9"/>
      <c r="D36" s="9"/>
    </row>
  </sheetData>
  <sheetProtection/>
  <mergeCells count="5">
    <mergeCell ref="C5:D5"/>
    <mergeCell ref="A1:D1"/>
    <mergeCell ref="A2:D2"/>
    <mergeCell ref="A3:D3"/>
    <mergeCell ref="A4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34.140625" style="0" customWidth="1"/>
    <col min="2" max="3" width="7.421875" style="0" customWidth="1"/>
    <col min="4" max="4" width="11.28125" style="0" customWidth="1"/>
    <col min="5" max="5" width="7.7109375" style="0" customWidth="1"/>
    <col min="8" max="8" width="7.421875" style="0" customWidth="1"/>
  </cols>
  <sheetData>
    <row r="1" spans="1:10" ht="18">
      <c r="A1" s="133" t="s">
        <v>43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5.75">
      <c r="A2" s="130" t="s">
        <v>59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18.75" customHeight="1">
      <c r="A3" s="130" t="s">
        <v>73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ht="15.75">
      <c r="A4" s="130" t="str">
        <f>Бал!A5</f>
        <v>към 30.09.2019 г.</v>
      </c>
      <c r="B4" s="130"/>
      <c r="C4" s="130"/>
      <c r="D4" s="130"/>
      <c r="E4" s="130"/>
      <c r="F4" s="130"/>
      <c r="G4" s="130"/>
      <c r="H4" s="130"/>
      <c r="I4" s="130"/>
      <c r="J4" s="130"/>
    </row>
    <row r="5" spans="1:10" ht="13.5" thickBot="1">
      <c r="A5" s="139"/>
      <c r="B5" s="139"/>
      <c r="C5" s="139"/>
      <c r="D5" s="139"/>
      <c r="E5" s="139"/>
      <c r="F5" s="139"/>
      <c r="G5" s="139"/>
      <c r="H5" s="139"/>
      <c r="I5" s="139"/>
      <c r="J5" s="139"/>
    </row>
    <row r="6" spans="1:10" ht="12.75">
      <c r="A6" s="45"/>
      <c r="B6" s="137" t="s">
        <v>49</v>
      </c>
      <c r="C6" s="137"/>
      <c r="D6" s="137"/>
      <c r="E6" s="137"/>
      <c r="F6" s="137"/>
      <c r="G6" s="137"/>
      <c r="H6" s="137"/>
      <c r="I6" s="46" t="s">
        <v>50</v>
      </c>
      <c r="J6" s="47" t="s">
        <v>7</v>
      </c>
    </row>
    <row r="7" spans="1:10" ht="12.75">
      <c r="A7" s="48"/>
      <c r="B7" s="138" t="s">
        <v>51</v>
      </c>
      <c r="C7" s="138"/>
      <c r="D7" s="138"/>
      <c r="E7" s="138"/>
      <c r="F7" s="138"/>
      <c r="G7" s="138"/>
      <c r="H7" s="138"/>
      <c r="I7" s="49" t="s">
        <v>52</v>
      </c>
      <c r="J7" s="50" t="s">
        <v>54</v>
      </c>
    </row>
    <row r="8" spans="1:10" ht="12.75">
      <c r="A8" s="48" t="s">
        <v>15</v>
      </c>
      <c r="B8" s="51" t="s">
        <v>16</v>
      </c>
      <c r="C8" s="51" t="s">
        <v>74</v>
      </c>
      <c r="D8" s="49" t="s">
        <v>18</v>
      </c>
      <c r="E8" s="49" t="s">
        <v>22</v>
      </c>
      <c r="F8" s="49" t="s">
        <v>6</v>
      </c>
      <c r="G8" s="49" t="s">
        <v>24</v>
      </c>
      <c r="H8" s="52" t="s">
        <v>7</v>
      </c>
      <c r="I8" s="49" t="s">
        <v>53</v>
      </c>
      <c r="J8" s="53" t="s">
        <v>17</v>
      </c>
    </row>
    <row r="9" spans="1:10" ht="12.75">
      <c r="A9" s="48"/>
      <c r="B9" s="51" t="s">
        <v>17</v>
      </c>
      <c r="C9" s="51" t="s">
        <v>75</v>
      </c>
      <c r="D9" s="49" t="s">
        <v>19</v>
      </c>
      <c r="E9" s="49" t="s">
        <v>23</v>
      </c>
      <c r="F9" s="49" t="s">
        <v>23</v>
      </c>
      <c r="G9" s="49" t="s">
        <v>25</v>
      </c>
      <c r="H9" s="52"/>
      <c r="I9" s="40"/>
      <c r="J9" s="54"/>
    </row>
    <row r="10" spans="1:10" ht="12.75">
      <c r="A10" s="48"/>
      <c r="B10" s="51"/>
      <c r="C10" s="51" t="s">
        <v>76</v>
      </c>
      <c r="D10" s="49" t="s">
        <v>20</v>
      </c>
      <c r="E10" s="49"/>
      <c r="F10" s="49"/>
      <c r="G10" s="49"/>
      <c r="H10" s="52"/>
      <c r="I10" s="40"/>
      <c r="J10" s="54"/>
    </row>
    <row r="11" spans="1:10" ht="12.75">
      <c r="A11" s="55"/>
      <c r="B11" s="56"/>
      <c r="C11" s="56"/>
      <c r="D11" s="41" t="s">
        <v>21</v>
      </c>
      <c r="E11" s="41"/>
      <c r="F11" s="41"/>
      <c r="G11" s="41"/>
      <c r="H11" s="57"/>
      <c r="I11" s="42"/>
      <c r="J11" s="58"/>
    </row>
    <row r="12" spans="1:10" ht="12.75">
      <c r="A12" s="90" t="s">
        <v>124</v>
      </c>
      <c r="B12" s="91">
        <v>2357</v>
      </c>
      <c r="C12" s="91">
        <v>14</v>
      </c>
      <c r="D12" s="92">
        <v>0</v>
      </c>
      <c r="E12" s="92">
        <v>323</v>
      </c>
      <c r="F12" s="92">
        <v>5196</v>
      </c>
      <c r="G12" s="92">
        <f>Бал!C24</f>
        <v>2068</v>
      </c>
      <c r="H12" s="93">
        <f>B12+C12+D12+E12+F12+G12</f>
        <v>9958</v>
      </c>
      <c r="I12" s="92"/>
      <c r="J12" s="94">
        <f>H12</f>
        <v>9958</v>
      </c>
    </row>
    <row r="13" spans="1:10" ht="12.75">
      <c r="A13" s="12" t="s">
        <v>98</v>
      </c>
      <c r="B13" s="95"/>
      <c r="C13" s="95"/>
      <c r="D13" s="95"/>
      <c r="E13" s="95"/>
      <c r="F13" s="95"/>
      <c r="G13" s="95">
        <f>Бал!C25</f>
        <v>19</v>
      </c>
      <c r="H13" s="95">
        <f>G13</f>
        <v>19</v>
      </c>
      <c r="I13" s="95"/>
      <c r="J13" s="96">
        <f>H13</f>
        <v>19</v>
      </c>
    </row>
    <row r="14" spans="1:10" ht="12.75">
      <c r="A14" s="12" t="s">
        <v>26</v>
      </c>
      <c r="B14" s="95"/>
      <c r="C14" s="95"/>
      <c r="D14" s="95"/>
      <c r="E14" s="95"/>
      <c r="F14" s="95"/>
      <c r="G14" s="95"/>
      <c r="H14" s="97"/>
      <c r="I14" s="95"/>
      <c r="J14" s="96"/>
    </row>
    <row r="15" spans="1:10" ht="12.75">
      <c r="A15" s="12" t="s">
        <v>27</v>
      </c>
      <c r="B15" s="95"/>
      <c r="C15" s="95"/>
      <c r="D15" s="95"/>
      <c r="E15" s="95"/>
      <c r="F15" s="95"/>
      <c r="G15" s="95"/>
      <c r="H15" s="97"/>
      <c r="I15" s="95"/>
      <c r="J15" s="96"/>
    </row>
    <row r="16" spans="1:10" ht="12.75">
      <c r="A16" s="12" t="s">
        <v>28</v>
      </c>
      <c r="B16" s="95">
        <v>23</v>
      </c>
      <c r="C16" s="95"/>
      <c r="D16" s="95"/>
      <c r="E16" s="95"/>
      <c r="F16" s="95"/>
      <c r="G16" s="95"/>
      <c r="H16" s="97"/>
      <c r="I16" s="95"/>
      <c r="J16" s="96">
        <f>B16</f>
        <v>23</v>
      </c>
    </row>
    <row r="17" spans="1:10" ht="13.5" thickBot="1">
      <c r="A17" s="85" t="s">
        <v>125</v>
      </c>
      <c r="B17" s="98">
        <f>SUM(B12:B16)-B15</f>
        <v>2380</v>
      </c>
      <c r="C17" s="98">
        <v>14</v>
      </c>
      <c r="D17" s="98">
        <f>SUM(D12:D16)-D15</f>
        <v>0</v>
      </c>
      <c r="E17" s="98">
        <f>SUM(E12:E16)-E15</f>
        <v>323</v>
      </c>
      <c r="F17" s="98">
        <f>SUM(F12:F16)-F15</f>
        <v>5196</v>
      </c>
      <c r="G17" s="98">
        <f>SUM(G12:G16)-G15</f>
        <v>2087</v>
      </c>
      <c r="H17" s="99">
        <f>SUM(B17:G17)</f>
        <v>10000</v>
      </c>
      <c r="I17" s="98"/>
      <c r="J17" s="100">
        <f>SUM(J12:J16)</f>
        <v>10000</v>
      </c>
    </row>
    <row r="18" spans="1:10" ht="15">
      <c r="A18" s="23"/>
      <c r="B18" s="8"/>
      <c r="C18" s="8"/>
      <c r="D18" s="8"/>
      <c r="E18" s="8"/>
      <c r="F18" s="8"/>
      <c r="G18" s="8"/>
      <c r="H18" s="8"/>
      <c r="I18" s="8"/>
      <c r="J18" s="8"/>
    </row>
    <row r="19" spans="1:10" ht="15">
      <c r="A19" s="23"/>
      <c r="B19" s="8"/>
      <c r="C19" s="8"/>
      <c r="D19" s="8"/>
      <c r="E19" s="8"/>
      <c r="F19" s="8"/>
      <c r="G19" s="8"/>
      <c r="H19" s="8"/>
      <c r="I19" s="8"/>
      <c r="J19" s="8"/>
    </row>
    <row r="20" spans="1:10" ht="15">
      <c r="A20" s="23" t="str">
        <f>Бал!A42</f>
        <v>Дата:15 октомври 2019 г.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ht="15">
      <c r="A21" s="23"/>
      <c r="B21" s="8"/>
      <c r="C21" s="8"/>
      <c r="D21" s="8"/>
      <c r="E21" s="8"/>
      <c r="F21" s="8"/>
      <c r="G21" s="8"/>
      <c r="H21" s="8"/>
      <c r="I21" s="8"/>
      <c r="J21" s="8"/>
    </row>
    <row r="22" spans="1:10" ht="15">
      <c r="A22" s="23"/>
      <c r="B22" s="8"/>
      <c r="C22" s="8"/>
      <c r="D22" s="8"/>
      <c r="E22" s="8"/>
      <c r="F22" s="8"/>
      <c r="G22" s="8"/>
      <c r="H22" s="8"/>
      <c r="I22" s="8"/>
      <c r="J22" s="8"/>
    </row>
    <row r="23" spans="1:10" ht="15.75">
      <c r="A23" s="24" t="s">
        <v>80</v>
      </c>
      <c r="B23" s="8"/>
      <c r="C23" s="8"/>
      <c r="D23" s="8"/>
      <c r="E23" s="8"/>
      <c r="F23" s="8"/>
      <c r="G23" s="8"/>
      <c r="H23" s="10"/>
      <c r="I23" s="9"/>
      <c r="J23" s="9"/>
    </row>
    <row r="24" spans="1:10" ht="15">
      <c r="A24" s="23" t="s">
        <v>107</v>
      </c>
      <c r="B24" s="8"/>
      <c r="C24" s="8"/>
      <c r="D24" s="8"/>
      <c r="E24" s="8"/>
      <c r="F24" s="8"/>
      <c r="G24" s="8"/>
      <c r="H24" s="10"/>
      <c r="I24" s="9"/>
      <c r="J24" s="9"/>
    </row>
    <row r="25" spans="1:10" ht="15">
      <c r="A25" s="23"/>
      <c r="B25" s="8"/>
      <c r="C25" s="8"/>
      <c r="D25" s="8"/>
      <c r="E25" s="8"/>
      <c r="F25" s="8"/>
      <c r="G25" s="8"/>
      <c r="H25" s="10"/>
      <c r="I25" s="9"/>
      <c r="J25" s="9"/>
    </row>
    <row r="26" spans="1:10" ht="15.75">
      <c r="A26" s="24" t="s">
        <v>81</v>
      </c>
      <c r="B26" s="8"/>
      <c r="C26" s="8"/>
      <c r="D26" s="8"/>
      <c r="E26" s="8"/>
      <c r="F26" s="8"/>
      <c r="G26" s="8"/>
      <c r="H26" s="10"/>
      <c r="I26" s="9"/>
      <c r="J26" s="9"/>
    </row>
    <row r="27" spans="1:8" s="9" customFormat="1" ht="15">
      <c r="A27" s="23" t="str">
        <f>Бал!A47</f>
        <v>                         /Валентина Тодорова/</v>
      </c>
      <c r="B27" s="10"/>
      <c r="C27" s="10"/>
      <c r="D27" s="10"/>
      <c r="E27" s="10"/>
      <c r="F27" s="10"/>
      <c r="G27" s="10"/>
      <c r="H27" s="10"/>
    </row>
    <row r="28" spans="1:10" ht="15.75">
      <c r="A28" s="24"/>
      <c r="B28" s="9"/>
      <c r="C28" s="9"/>
      <c r="D28" s="9"/>
      <c r="E28" s="9"/>
      <c r="F28" s="9"/>
      <c r="G28" s="9"/>
      <c r="H28" s="9"/>
      <c r="I28" s="9"/>
      <c r="J28" s="9"/>
    </row>
    <row r="29" spans="1:10" ht="15.75">
      <c r="A29" s="24"/>
      <c r="B29" s="23"/>
      <c r="C29" s="23"/>
      <c r="D29" s="23"/>
      <c r="E29" s="23"/>
      <c r="F29" s="9"/>
      <c r="G29" s="9"/>
      <c r="H29" s="9"/>
      <c r="I29" s="9"/>
      <c r="J29" s="9"/>
    </row>
    <row r="30" spans="1:10" ht="15.75">
      <c r="A30" s="24"/>
      <c r="B30" s="9"/>
      <c r="C30" s="9"/>
      <c r="D30" s="9"/>
      <c r="E30" s="9"/>
      <c r="F30" s="9"/>
      <c r="G30" s="9"/>
      <c r="H30" s="9"/>
      <c r="I30" s="9"/>
      <c r="J30" s="9"/>
    </row>
    <row r="31" spans="1:10" ht="15">
      <c r="A31" s="23"/>
      <c r="B31" s="9"/>
      <c r="C31" s="9"/>
      <c r="D31" s="9"/>
      <c r="E31" s="9"/>
      <c r="F31" s="9"/>
      <c r="G31" s="9"/>
      <c r="H31" s="9"/>
      <c r="I31" s="9"/>
      <c r="J31" s="9"/>
    </row>
  </sheetData>
  <sheetProtection/>
  <mergeCells count="7">
    <mergeCell ref="B6:H6"/>
    <mergeCell ref="B7:H7"/>
    <mergeCell ref="A1:J1"/>
    <mergeCell ref="A2:J2"/>
    <mergeCell ref="A3:J3"/>
    <mergeCell ref="A4:J4"/>
    <mergeCell ref="A5:J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B41" sqref="B41"/>
    </sheetView>
  </sheetViews>
  <sheetFormatPr defaultColWidth="9.140625" defaultRowHeight="12.75"/>
  <cols>
    <col min="1" max="1" width="64.57421875" style="0" customWidth="1"/>
    <col min="2" max="2" width="10.7109375" style="0" customWidth="1"/>
    <col min="3" max="3" width="11.00390625" style="0" customWidth="1"/>
  </cols>
  <sheetData>
    <row r="1" spans="1:3" ht="15.75">
      <c r="A1" s="130" t="s">
        <v>44</v>
      </c>
      <c r="B1" s="130"/>
      <c r="C1" s="130"/>
    </row>
    <row r="2" spans="1:3" ht="15.75">
      <c r="A2" s="130" t="s">
        <v>68</v>
      </c>
      <c r="B2" s="130"/>
      <c r="C2" s="130"/>
    </row>
    <row r="3" spans="1:4" ht="15.75">
      <c r="A3" s="130" t="s">
        <v>77</v>
      </c>
      <c r="B3" s="130"/>
      <c r="C3" s="130"/>
      <c r="D3" s="11"/>
    </row>
    <row r="4" spans="1:4" ht="15.75">
      <c r="A4" s="136" t="str">
        <f>Бал!A5</f>
        <v>към 30.09.2019 г.</v>
      </c>
      <c r="B4" s="136"/>
      <c r="C4" s="136"/>
      <c r="D4" s="13"/>
    </row>
    <row r="5" spans="1:3" ht="15.75" thickBot="1">
      <c r="A5" s="23"/>
      <c r="B5" s="136" t="s">
        <v>55</v>
      </c>
      <c r="C5" s="136"/>
    </row>
    <row r="6" spans="1:3" ht="15">
      <c r="A6" s="59"/>
      <c r="B6" s="36">
        <v>2019</v>
      </c>
      <c r="C6" s="60">
        <v>2018</v>
      </c>
    </row>
    <row r="7" spans="1:3" ht="15.75">
      <c r="A7" s="61" t="s">
        <v>30</v>
      </c>
      <c r="B7" s="74"/>
      <c r="C7" s="77"/>
    </row>
    <row r="8" spans="1:3" ht="15">
      <c r="A8" s="62" t="s">
        <v>31</v>
      </c>
      <c r="B8" s="74"/>
      <c r="C8" s="77"/>
    </row>
    <row r="9" spans="1:3" ht="15">
      <c r="A9" s="17" t="s">
        <v>78</v>
      </c>
      <c r="B9" s="110">
        <v>88</v>
      </c>
      <c r="C9" s="102">
        <v>86</v>
      </c>
    </row>
    <row r="10" spans="1:3" ht="15">
      <c r="A10" s="17" t="s">
        <v>36</v>
      </c>
      <c r="B10" s="110"/>
      <c r="C10" s="102"/>
    </row>
    <row r="11" spans="1:3" ht="15">
      <c r="A11" s="17" t="s">
        <v>97</v>
      </c>
      <c r="B11" s="110"/>
      <c r="C11" s="102"/>
    </row>
    <row r="12" spans="1:3" ht="15">
      <c r="A12" s="17" t="s">
        <v>32</v>
      </c>
      <c r="B12" s="110"/>
      <c r="C12" s="102"/>
    </row>
    <row r="13" spans="1:3" ht="15">
      <c r="A13" s="89"/>
      <c r="B13" s="122">
        <f>B9+B10+B11+B12</f>
        <v>88</v>
      </c>
      <c r="C13" s="123">
        <f>C9+C10+C11+C12</f>
        <v>86</v>
      </c>
    </row>
    <row r="14" spans="1:3" ht="15">
      <c r="A14" s="62" t="s">
        <v>33</v>
      </c>
      <c r="B14" s="124"/>
      <c r="C14" s="109"/>
    </row>
    <row r="15" spans="1:3" ht="15">
      <c r="A15" s="17" t="s">
        <v>34</v>
      </c>
      <c r="B15" s="110">
        <v>112</v>
      </c>
      <c r="C15" s="102">
        <v>66</v>
      </c>
    </row>
    <row r="16" spans="1:3" ht="15">
      <c r="A16" s="17" t="s">
        <v>118</v>
      </c>
      <c r="B16" s="110">
        <v>190</v>
      </c>
      <c r="C16" s="102">
        <v>261</v>
      </c>
    </row>
    <row r="17" spans="1:3" ht="15">
      <c r="A17" s="17" t="s">
        <v>36</v>
      </c>
      <c r="B17" s="110"/>
      <c r="C17" s="102"/>
    </row>
    <row r="18" spans="1:3" ht="15">
      <c r="A18" s="17" t="s">
        <v>121</v>
      </c>
      <c r="B18" s="110">
        <v>15</v>
      </c>
      <c r="C18" s="102">
        <v>41</v>
      </c>
    </row>
    <row r="19" spans="1:3" ht="15">
      <c r="A19" s="17" t="s">
        <v>102</v>
      </c>
      <c r="B19" s="110">
        <v>24</v>
      </c>
      <c r="C19" s="102">
        <v>12</v>
      </c>
    </row>
    <row r="20" spans="1:3" ht="15">
      <c r="A20" s="17" t="s">
        <v>126</v>
      </c>
      <c r="B20" s="110">
        <v>0</v>
      </c>
      <c r="C20" s="102"/>
    </row>
    <row r="21" spans="1:3" ht="15">
      <c r="A21" s="88"/>
      <c r="B21" s="122">
        <v>317</v>
      </c>
      <c r="C21" s="123">
        <f>C15+C16+C17+C18+C19</f>
        <v>380</v>
      </c>
    </row>
    <row r="22" spans="1:3" ht="15">
      <c r="A22" s="87" t="s">
        <v>66</v>
      </c>
      <c r="B22" s="122">
        <f>B13-B21</f>
        <v>-229</v>
      </c>
      <c r="C22" s="123">
        <f>C13-C21</f>
        <v>-294</v>
      </c>
    </row>
    <row r="23" spans="1:3" ht="15.75">
      <c r="A23" s="61" t="s">
        <v>35</v>
      </c>
      <c r="B23" s="124"/>
      <c r="C23" s="109"/>
    </row>
    <row r="24" spans="1:3" ht="15">
      <c r="A24" s="62" t="s">
        <v>31</v>
      </c>
      <c r="B24" s="124"/>
      <c r="C24" s="109"/>
    </row>
    <row r="25" spans="1:3" ht="15">
      <c r="A25" s="17" t="s">
        <v>37</v>
      </c>
      <c r="B25" s="110">
        <v>90</v>
      </c>
      <c r="C25" s="102">
        <v>38</v>
      </c>
    </row>
    <row r="26" spans="1:3" ht="15">
      <c r="A26" s="17" t="s">
        <v>79</v>
      </c>
      <c r="B26" s="110"/>
      <c r="C26" s="102"/>
    </row>
    <row r="27" spans="1:3" ht="15">
      <c r="A27" s="62" t="s">
        <v>33</v>
      </c>
      <c r="B27" s="124"/>
      <c r="C27" s="109"/>
    </row>
    <row r="28" spans="1:3" ht="15">
      <c r="A28" s="17" t="s">
        <v>127</v>
      </c>
      <c r="B28" s="110">
        <v>100</v>
      </c>
      <c r="C28" s="102"/>
    </row>
    <row r="29" spans="1:3" ht="15">
      <c r="A29" s="17" t="s">
        <v>6</v>
      </c>
      <c r="B29" s="110"/>
      <c r="C29" s="102"/>
    </row>
    <row r="30" spans="1:3" ht="15">
      <c r="A30" s="87" t="s">
        <v>67</v>
      </c>
      <c r="B30" s="122">
        <f>B25+B26-B28-B29</f>
        <v>-10</v>
      </c>
      <c r="C30" s="123">
        <f>C25+C26-C28-C29</f>
        <v>38</v>
      </c>
    </row>
    <row r="31" spans="1:3" ht="15.75">
      <c r="A31" s="61" t="s">
        <v>38</v>
      </c>
      <c r="B31" s="124"/>
      <c r="C31" s="109"/>
    </row>
    <row r="32" spans="1:3" ht="15">
      <c r="A32" s="62" t="s">
        <v>31</v>
      </c>
      <c r="B32" s="124"/>
      <c r="C32" s="109"/>
    </row>
    <row r="33" spans="1:3" ht="15">
      <c r="A33" s="17" t="s">
        <v>114</v>
      </c>
      <c r="B33" s="110">
        <v>1712</v>
      </c>
      <c r="C33" s="102">
        <v>363</v>
      </c>
    </row>
    <row r="34" spans="1:3" ht="15">
      <c r="A34" s="62" t="s">
        <v>33</v>
      </c>
      <c r="B34" s="110"/>
      <c r="C34" s="102"/>
    </row>
    <row r="35" spans="1:3" ht="15">
      <c r="A35" s="17" t="s">
        <v>115</v>
      </c>
      <c r="B35" s="110">
        <v>2419</v>
      </c>
      <c r="C35" s="102">
        <v>386</v>
      </c>
    </row>
    <row r="36" spans="1:3" ht="15">
      <c r="A36" s="17" t="s">
        <v>120</v>
      </c>
      <c r="B36" s="110"/>
      <c r="C36" s="102"/>
    </row>
    <row r="37" spans="1:3" ht="15">
      <c r="A37" s="17" t="s">
        <v>119</v>
      </c>
      <c r="B37" s="110">
        <v>948</v>
      </c>
      <c r="C37" s="102">
        <v>267</v>
      </c>
    </row>
    <row r="38" spans="1:3" ht="15">
      <c r="A38" s="87" t="s">
        <v>99</v>
      </c>
      <c r="B38" s="122">
        <f>B33-B35+B37</f>
        <v>241</v>
      </c>
      <c r="C38" s="123">
        <f>C33-C35+C37</f>
        <v>244</v>
      </c>
    </row>
    <row r="39" spans="1:3" ht="15.75">
      <c r="A39" s="63" t="s">
        <v>39</v>
      </c>
      <c r="B39" s="110">
        <f>B22+B30+B38</f>
        <v>2</v>
      </c>
      <c r="C39" s="102">
        <f>C22+C30+C38</f>
        <v>-12</v>
      </c>
    </row>
    <row r="40" spans="1:3" ht="15.75">
      <c r="A40" s="63" t="s">
        <v>40</v>
      </c>
      <c r="B40" s="110">
        <v>2</v>
      </c>
      <c r="C40" s="102">
        <v>16</v>
      </c>
    </row>
    <row r="41" spans="1:3" ht="16.5" thickBot="1">
      <c r="A41" s="64" t="s">
        <v>82</v>
      </c>
      <c r="B41" s="125">
        <f>B39+B40</f>
        <v>4</v>
      </c>
      <c r="C41" s="126">
        <f>C39+C40</f>
        <v>4</v>
      </c>
    </row>
    <row r="42" spans="1:6" ht="15.75">
      <c r="A42" s="23"/>
      <c r="B42" s="9"/>
      <c r="C42" s="9"/>
      <c r="D42" s="1"/>
      <c r="E42" s="4"/>
      <c r="F42" s="4"/>
    </row>
    <row r="43" spans="1:6" ht="15.75">
      <c r="A43" s="23" t="str">
        <f>Бал!A42</f>
        <v>Дата:15 октомври 2019 г.</v>
      </c>
      <c r="B43" s="9"/>
      <c r="C43" s="9"/>
      <c r="D43" s="4"/>
      <c r="E43" s="4"/>
      <c r="F43" s="4"/>
    </row>
    <row r="44" spans="1:6" ht="15.75">
      <c r="A44" s="23"/>
      <c r="B44" s="9"/>
      <c r="C44" s="9"/>
      <c r="D44" s="4"/>
      <c r="E44" s="4"/>
      <c r="F44" s="4"/>
    </row>
    <row r="45" spans="1:3" ht="15.75">
      <c r="A45" s="24" t="s">
        <v>80</v>
      </c>
      <c r="B45" s="23"/>
      <c r="C45" s="23"/>
    </row>
    <row r="46" spans="1:3" ht="15">
      <c r="A46" s="23" t="s">
        <v>108</v>
      </c>
      <c r="B46" s="9" t="s">
        <v>103</v>
      </c>
      <c r="C46" s="9"/>
    </row>
    <row r="47" spans="1:3" ht="15">
      <c r="A47" s="23"/>
      <c r="B47" s="9"/>
      <c r="C47" s="9"/>
    </row>
    <row r="48" spans="1:3" ht="15.75">
      <c r="A48" s="24" t="s">
        <v>81</v>
      </c>
      <c r="B48" s="9"/>
      <c r="C48" s="9"/>
    </row>
    <row r="49" spans="1:3" ht="15">
      <c r="A49" s="23" t="str">
        <f>Бал!A47</f>
        <v>                         /Валентина Тодорова/</v>
      </c>
      <c r="B49" s="9"/>
      <c r="C49" s="9"/>
    </row>
    <row r="50" spans="1:3" ht="15.75">
      <c r="A50" s="24"/>
      <c r="B50" s="9"/>
      <c r="C50" s="9"/>
    </row>
    <row r="51" spans="1:3" ht="15.75">
      <c r="A51" s="4" t="s">
        <v>105</v>
      </c>
      <c r="B51" s="3"/>
      <c r="C51" s="3"/>
    </row>
  </sheetData>
  <sheetProtection/>
  <mergeCells count="5">
    <mergeCell ref="B5:C5"/>
    <mergeCell ref="A1:C1"/>
    <mergeCell ref="A2:C2"/>
    <mergeCell ref="A3:C3"/>
    <mergeCell ref="A4:C4"/>
  </mergeCells>
  <printOptions/>
  <pageMargins left="0.7480314960629921" right="0.7480314960629921" top="0.5905511811023623" bottom="0.43307086614173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home1</cp:lastModifiedBy>
  <cp:lastPrinted>2019-04-15T08:06:39Z</cp:lastPrinted>
  <dcterms:created xsi:type="dcterms:W3CDTF">2003-12-01T09:31:43Z</dcterms:created>
  <dcterms:modified xsi:type="dcterms:W3CDTF">2019-10-15T13:25:10Z</dcterms:modified>
  <cp:category/>
  <cp:version/>
  <cp:contentType/>
  <cp:contentStatus/>
</cp:coreProperties>
</file>