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firstSheet="4" activeTab="6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6">'справка №7-КИС'!$A$1:$R$114</definedName>
    <definedName name="_xlnm.Print_Titles" localSheetId="0">'справка № 1-КИС-БАЛАНС'!$6:$6</definedName>
    <definedName name="_xlnm.Print_Titles" localSheetId="1">'справка № 2-КИС-ОД'!$9:$9</definedName>
    <definedName name="_xlnm.Print_Titles" localSheetId="2">'справка № 3-КИС-ОПП'!$10:$10</definedName>
    <definedName name="_xlnm.Print_Titles" localSheetId="3">'справка № 4-КИС-ОСК'!$10:$10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comments7.xml><?xml version="1.0" encoding="utf-8"?>
<comments xmlns="http://schemas.openxmlformats.org/spreadsheetml/2006/main">
  <authors>
    <author>tihomir</author>
  </authors>
  <commentList>
    <comment ref="K41" authorId="0">
      <text>
        <r>
          <rPr>
            <b/>
            <sz val="8"/>
            <rFont val="Tahoma"/>
            <family val="2"/>
          </rPr>
          <t>1 по среднопретеглената цена за текущия работен ден,  ако обемът на сключените с тях сделки за деня е не по-малък от 1 на сто от обема на съответната емисия. 
2 по най-високата цена "купува", валидни към момента на затваряне в текущия работен ден, при условие че общата стойност на поръчките с най-висока цена "купува" е не по-ниска от 30 000 лв.
3 Справедлива цена</t>
        </r>
      </text>
    </comment>
    <comment ref="K42" authorId="0">
      <text>
        <r>
          <rPr>
            <b/>
            <sz val="8"/>
            <rFont val="Tahoma"/>
            <family val="2"/>
          </rPr>
          <t>1 по среднопретеглената цена за текущия работен ден,  ако обемът на сключените с тях сделки за деня е не по-малък от 1 на сто от обема на съответната емисия. 
2 по най-високата цена "купува", валидни към момента на затваряне в текущия работен ден, при условие че общата стойност на поръчките с най-висока цена "купува" е не по-ниска от 30 000 лв.
3 Справедлива цена</t>
        </r>
      </text>
    </comment>
    <comment ref="K43" authorId="0">
      <text>
        <r>
          <rPr>
            <b/>
            <sz val="8"/>
            <rFont val="Tahoma"/>
            <family val="2"/>
          </rPr>
          <t>1 по среднопретеглената цена за текущия работен ден,  ако обемът на сключените с тях сделки за деня е не по-малък от 1 на сто от обема на съответната емисия. 
2 по най-високата цена "купува", валидни към момента на затваряне в текущия работен ден, при условие че общата стойност на поръчките с най-висока цена "купува" е не по-ниска от 30 000 лв.
3 Справедлива цена</t>
        </r>
      </text>
    </comment>
    <comment ref="K44" authorId="0">
      <text>
        <r>
          <rPr>
            <b/>
            <sz val="8"/>
            <rFont val="Tahoma"/>
            <family val="2"/>
          </rPr>
          <t>1 по среднопретеглената цена за текущия работен ден,  ако обемът на сключените с тях сделки за деня е не по-малък от 1 на сто от обема на съответната емисия. 
2 по най-високата цена "купува", валидни към момента на затваряне в текущия работен ден, при условие че общата стойност на поръчките с най-висока цена "купува" е не по-ниска от 30 000 лв.
3 Справедлива цена</t>
        </r>
      </text>
    </comment>
    <comment ref="K45" authorId="0">
      <text>
        <r>
          <rPr>
            <b/>
            <sz val="8"/>
            <rFont val="Tahoma"/>
            <family val="2"/>
          </rPr>
          <t>1 по среднопретеглената цена за текущия работен ден,  ако обемът на сключените с тях сделки за деня е не по-малък от 1 на сто от обема на съответната емисия. 
2 по най-високата цена "купува", валидни към момента на затваряне в текущия работен ден, при условие че общата стойност на поръчките с най-висока цена "купува" е не по-ниска от 30 000 лв.
3 Справедлива цена</t>
        </r>
      </text>
    </comment>
  </commentList>
</comments>
</file>

<file path=xl/sharedStrings.xml><?xml version="1.0" encoding="utf-8"?>
<sst xmlns="http://schemas.openxmlformats.org/spreadsheetml/2006/main" count="562" uniqueCount="363">
  <si>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</si>
  <si>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</si>
  <si>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</si>
  <si>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</si>
  <si>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</si>
  <si>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</si>
  <si>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</si>
  <si>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</si>
  <si>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</si>
  <si>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</si>
  <si>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</si>
  <si>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</si>
  <si>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</si>
  <si>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</si>
  <si>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</si>
  <si>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</si>
  <si>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</si>
  <si>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</si>
  <si>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</si>
  <si>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</si>
  <si>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</si>
  <si>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</si>
  <si>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</si>
  <si>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</si>
  <si>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</si>
  <si>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</si>
  <si>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</si>
  <si>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</si>
  <si>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</si>
  <si>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</si>
  <si>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</si>
  <si>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</si>
  <si>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</si>
  <si>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</si>
  <si>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</si>
  <si>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</si>
  <si>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</si>
  <si>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</si>
  <si>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</si>
  <si>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</si>
  <si>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</si>
  <si>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</si>
  <si>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</si>
  <si>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</si>
  <si>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</si>
  <si>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</si>
  <si>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</si>
  <si>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</si>
  <si>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</si>
  <si>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</si>
  <si>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</si>
  <si>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</si>
  <si>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</si>
  <si>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</si>
  <si>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</si>
  <si>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</si>
  <si>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</si>
  <si>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</si>
  <si>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</si>
  <si>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</si>
  <si>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</si>
  <si>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</si>
  <si>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</si>
  <si>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</si>
  <si>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</si>
  <si>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</si>
  <si>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</si>
  <si>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</si>
  <si>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</si>
  <si>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</si>
  <si>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</si>
  <si>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</si>
  <si>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</si>
  <si>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</si>
  <si>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</si>
  <si>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</si>
  <si>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</si>
  <si>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</si>
  <si>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</si>
  <si>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</si>
  <si>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</si>
  <si>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</si>
  <si>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</si>
  <si>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</si>
  <si>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</si>
  <si>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</si>
  <si>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</si>
  <si>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</si>
  <si>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</si>
  <si>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</si>
  <si>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</si>
  <si>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</si>
  <si>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</si>
  <si>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</si>
  <si>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</si>
  <si>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</si>
  <si>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</si>
  <si>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</si>
  <si>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</si>
  <si>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</si>
  <si>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</si>
  <si>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</si>
  <si>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</si>
  <si>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</si>
  <si>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</si>
  <si>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</si>
  <si>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</si>
  <si>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</si>
  <si>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</si>
  <si>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</si>
  <si>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</si>
  <si>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</si>
  <si>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Съставител:……….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</si>
  <si>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</si>
  <si>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</si>
  <si>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</si>
  <si>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</si>
  <si>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</si>
  <si>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</si>
  <si>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</si>
  <si>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</si>
  <si>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</si>
  <si>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</si>
  <si>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</si>
  <si>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</si>
  <si>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</si>
  <si>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</si>
  <si>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</si>
  <si>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</si>
  <si>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</si>
  <si>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</si>
  <si>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</si>
  <si>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</si>
  <si>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</si>
  <si>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</si>
  <si>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</si>
  <si>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</si>
  <si>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</si>
  <si>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</si>
  <si>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</si>
  <si>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</si>
  <si>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</si>
  <si>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</si>
  <si>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</si>
  <si>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</si>
  <si>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</si>
  <si>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</si>
  <si>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</si>
  <si>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</si>
  <si>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</si>
  <si>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</si>
  <si>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</si>
  <si>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</si>
  <si>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</si>
  <si>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</si>
  <si>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</si>
  <si>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</si>
  <si>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</si>
  <si>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</si>
  <si>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</si>
  <si>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</si>
  <si>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</si>
  <si>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</si>
  <si>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</si>
  <si>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</si>
  <si>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</si>
  <si>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</si>
  <si>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</si>
  <si>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</si>
  <si>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</si>
  <si>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</si>
  <si>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</si>
  <si>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</si>
  <si>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</si>
  <si>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</si>
  <si>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</si>
  <si>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</si>
  <si>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</si>
  <si>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</si>
  <si>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</si>
  <si>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</si>
  <si>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</si>
  <si>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</si>
  <si>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</si>
  <si>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</si>
  <si>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</si>
  <si>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</si>
  <si>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</si>
  <si>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</si>
  <si>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</si>
  <si>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</si>
  <si>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</si>
  <si>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</si>
  <si>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</si>
  <si>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</si>
  <si>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</si>
  <si>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</si>
  <si>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</si>
  <si>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</si>
  <si>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</si>
  <si>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</si>
  <si>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</si>
  <si>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</si>
  <si>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</si>
  <si>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</si>
  <si>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</si>
  <si>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</si>
  <si>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</si>
  <si>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</si>
  <si>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</si>
  <si>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</si>
  <si>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</si>
  <si>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</si>
  <si>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</si>
  <si>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</si>
  <si>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</si>
  <si>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</si>
  <si>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</si>
  <si>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</si>
  <si>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</si>
  <si>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</si>
  <si>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</si>
  <si>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</si>
  <si>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</si>
  <si>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</si>
  <si>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</si>
  <si>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</si>
  <si>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</si>
  <si>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</si>
  <si>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t>6. Други краткосрочни вземания</t>
  </si>
  <si>
    <r>
      <t>2. Задължения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към </t>
    </r>
    <r>
      <rPr>
        <sz val="11"/>
        <rFont val="Times New Roman"/>
        <family val="1"/>
      </rPr>
      <t xml:space="preserve"> финансови предприятия, в т.ч.:</t>
    </r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</si>
  <si>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</si>
  <si>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</si>
  <si>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</si>
  <si>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</si>
  <si>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</si>
  <si>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</si>
  <si>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</si>
  <si>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</si>
  <si>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</si>
  <si>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</si>
  <si>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</si>
  <si>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</si>
  <si>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</si>
  <si>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</si>
  <si>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</si>
  <si>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</si>
  <si>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</si>
  <si>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</si>
  <si>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</si>
  <si>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</si>
  <si>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</si>
  <si>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</si>
  <si>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</si>
  <si>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</si>
  <si>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</si>
  <si>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</si>
  <si>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</si>
  <si>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</si>
  <si>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</si>
  <si>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</si>
  <si>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</si>
  <si>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</si>
  <si>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</si>
  <si>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</si>
  <si>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</si>
  <si>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</si>
  <si>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</si>
  <si>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</si>
  <si>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</si>
  <si>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</si>
  <si>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</si>
  <si>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</si>
  <si>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</si>
  <si>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</si>
  <si>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</si>
  <si>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</si>
  <si>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</si>
  <si>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</si>
  <si>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</si>
  <si>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</si>
  <si>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</si>
  <si>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</si>
  <si>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</si>
  <si>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</si>
  <si>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</si>
  <si>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</si>
  <si>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</si>
  <si>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</si>
  <si>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</si>
  <si>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</si>
  <si>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</si>
  <si>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</si>
  <si>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</si>
  <si>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</si>
  <si>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</si>
  <si>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</si>
  <si>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</si>
  <si>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</si>
  <si>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</si>
  <si>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</si>
  <si>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</si>
  <si>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</si>
  <si>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</si>
  <si>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</si>
  <si>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</si>
  <si>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</si>
  <si>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</si>
  <si>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</si>
  <si>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</si>
  <si>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</si>
  <si>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</si>
  <si>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</si>
  <si>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</si>
  <si>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</si>
  <si>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</si>
  <si>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</si>
  <si>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</si>
  <si>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</si>
  <si>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</si>
  <si>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>BG11TOSOAT18</t>
  </si>
  <si>
    <t>БФБ - СОФИЯ</t>
  </si>
  <si>
    <t>SOFIX</t>
  </si>
  <si>
    <t>BGN</t>
  </si>
  <si>
    <t xml:space="preserve">     Съставител:……………………….</t>
  </si>
  <si>
    <t>ЕИК по БУЛСТАТ:175064573</t>
  </si>
  <si>
    <t>United Milk Company AD</t>
  </si>
  <si>
    <t>Sv. Sv. Konstantin I Elena Holding AD</t>
  </si>
  <si>
    <t>BL Leasing AD</t>
  </si>
  <si>
    <t>TBI Leasing AD</t>
  </si>
  <si>
    <t>Eurolease Auto 2</t>
  </si>
  <si>
    <t>Eurolease Auto 3</t>
  </si>
  <si>
    <t>Роял Потейтос</t>
  </si>
  <si>
    <t>BG2100004063</t>
  </si>
  <si>
    <t>BG2100031058</t>
  </si>
  <si>
    <t>BG2100019061</t>
  </si>
  <si>
    <t>BG2100006076</t>
  </si>
  <si>
    <t>BG2100008072</t>
  </si>
  <si>
    <t>BG2100013072</t>
  </si>
  <si>
    <t>BG2100026066</t>
  </si>
  <si>
    <t>EUR</t>
  </si>
  <si>
    <t>Изп.директор на УД КД Инвестмънтс ЕАД</t>
  </si>
  <si>
    <t xml:space="preserve">                     Изп.директор на УД КД Инвестмънтс ЕАД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</si>
  <si>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КИС:"КД ОБЛИГАЦИИ БЪЛГАРИЯ"</t>
    </r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</si>
  <si>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</si>
  <si>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</si>
  <si>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</si>
  <si>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</si>
  <si>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</si>
  <si>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Изп.директор на УД КД Инвестмънтс</t>
  </si>
  <si>
    <t xml:space="preserve">Съставител:…………… </t>
  </si>
  <si>
    <t xml:space="preserve">Изп.директор на УД КД Инвестмънтс </t>
  </si>
  <si>
    <t>/Б.Данова/</t>
  </si>
  <si>
    <t>/Г.Бисерински/</t>
  </si>
  <si>
    <t>/Н. Петрова/</t>
  </si>
  <si>
    <t>/Н.Петрова/</t>
  </si>
  <si>
    <t xml:space="preserve">Дата:30.10.2008             Съставител:…………... </t>
  </si>
  <si>
    <t>Отчетен период:30.09.2008</t>
  </si>
  <si>
    <t>Дата:30.10.2008</t>
  </si>
  <si>
    <t>Unpublic</t>
  </si>
  <si>
    <t>TOPL</t>
  </si>
  <si>
    <t>RIHLBL</t>
  </si>
  <si>
    <t>BG4000029083-rights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</si>
</sst>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#,##0.00_ ;[Red]\-#,##0.00\,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8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sz val="7.5"/>
      <name val="Arial"/>
      <family val="2"/>
    </font>
    <font>
      <sz val="8"/>
      <color indexed="8"/>
      <name val="Arial"/>
      <family val="2"/>
    </font>
    <font>
      <sz val="8"/>
      <color indexed="9"/>
      <name val="Times New Roman"/>
      <family val="1"/>
    </font>
    <font>
      <sz val="7.5"/>
      <color indexed="10"/>
      <name val="Arial"/>
      <family val="2"/>
    </font>
    <font>
      <b/>
      <sz val="8"/>
      <color indexed="10"/>
      <name val="Times New Roman"/>
      <family val="1"/>
    </font>
    <font>
      <sz val="7"/>
      <name val="Arial"/>
      <family val="2"/>
    </font>
    <font>
      <sz val="7"/>
      <color indexed="8"/>
      <name val="Arial"/>
      <family val="2"/>
    </font>
    <font>
      <sz val="7"/>
      <name val="Times New Roman"/>
      <family val="1"/>
    </font>
    <font>
      <b/>
      <i/>
      <sz val="10"/>
      <name val="Times New Roman"/>
      <family val="1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i/>
      <sz val="8"/>
      <name val="Arial"/>
      <family val="2"/>
    </font>
    <font>
      <i/>
      <sz val="8"/>
      <color indexed="63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b/>
      <sz val="7"/>
      <color indexed="10"/>
      <name val="Arial"/>
      <family val="2"/>
    </font>
    <font>
      <b/>
      <sz val="8"/>
      <name val="Tahoma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61" applyFont="1" applyBorder="1" applyAlignment="1" applyProtection="1">
      <alignment vertical="top" wrapText="1"/>
      <protection locked="0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0" xfId="64" applyFont="1" applyFill="1" applyAlignment="1">
      <alignment horizontal="left" vertical="justify" wrapText="1"/>
      <protection/>
    </xf>
    <xf numFmtId="0" fontId="6" fillId="0" borderId="0" xfId="64" applyFont="1" applyFill="1" applyAlignment="1">
      <alignment horizontal="left" vertical="justify"/>
      <protection/>
    </xf>
    <xf numFmtId="0" fontId="7" fillId="0" borderId="0" xfId="64" applyFont="1" applyFill="1" applyAlignment="1">
      <alignment horizontal="left" vertical="justify"/>
      <protection/>
    </xf>
    <xf numFmtId="0" fontId="6" fillId="0" borderId="0" xfId="61" applyFont="1" applyFill="1" applyBorder="1" applyAlignment="1" applyProtection="1">
      <alignment horizontal="left" vertical="justify" wrapText="1"/>
      <protection locked="0"/>
    </xf>
    <xf numFmtId="0" fontId="6" fillId="0" borderId="0" xfId="64" applyFont="1" applyFill="1" applyBorder="1" applyAlignment="1" applyProtection="1">
      <alignment horizontal="left" vertical="justify" wrapText="1"/>
      <protection/>
    </xf>
    <xf numFmtId="0" fontId="6" fillId="0" borderId="11" xfId="61" applyFont="1" applyFill="1" applyBorder="1" applyAlignment="1" applyProtection="1">
      <alignment horizontal="left" vertical="justify" wrapText="1"/>
      <protection locked="0"/>
    </xf>
    <xf numFmtId="0" fontId="6" fillId="0" borderId="0" xfId="64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61" applyFont="1" applyBorder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3" fillId="0" borderId="0" xfId="61" applyFont="1" applyFill="1" applyAlignment="1" applyProtection="1">
      <alignment vertical="top"/>
      <protection locked="0"/>
    </xf>
    <xf numFmtId="0" fontId="3" fillId="0" borderId="0" xfId="61" applyFont="1" applyFill="1" applyAlignment="1" applyProtection="1">
      <alignment vertical="top" wrapText="1"/>
      <protection locked="0"/>
    </xf>
    <xf numFmtId="0" fontId="4" fillId="0" borderId="0" xfId="61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61" applyFont="1" applyFill="1" applyAlignment="1" applyProtection="1">
      <alignment horizontal="left" vertical="justify" wrapText="1"/>
      <protection locked="0"/>
    </xf>
    <xf numFmtId="0" fontId="5" fillId="0" borderId="0" xfId="62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6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0" xfId="61" applyFont="1" applyFill="1" applyBorder="1" applyAlignment="1" applyProtection="1">
      <alignment vertical="top" wrapText="1"/>
      <protection locked="0"/>
    </xf>
    <xf numFmtId="0" fontId="1" fillId="0" borderId="0" xfId="62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0" xfId="64" applyFont="1" applyFill="1" applyBorder="1" applyAlignment="1">
      <alignment horizontal="center" vertical="justify" wrapText="1"/>
      <protection/>
    </xf>
    <xf numFmtId="0" fontId="1" fillId="0" borderId="10" xfId="64" applyFont="1" applyFill="1" applyBorder="1" applyAlignment="1">
      <alignment horizontal="left" vertical="justify" wrapText="1"/>
      <protection/>
    </xf>
    <xf numFmtId="3" fontId="3" fillId="0" borderId="10" xfId="64" applyNumberFormat="1" applyFont="1" applyFill="1" applyBorder="1" applyAlignment="1" applyProtection="1">
      <alignment horizontal="left" vertical="justify"/>
      <protection/>
    </xf>
    <xf numFmtId="1" fontId="3" fillId="0" borderId="10" xfId="64" applyNumberFormat="1" applyFont="1" applyFill="1" applyBorder="1" applyAlignment="1" applyProtection="1">
      <alignment horizontal="left" vertical="justify"/>
      <protection locked="0"/>
    </xf>
    <xf numFmtId="1" fontId="3" fillId="0" borderId="10" xfId="64" applyNumberFormat="1" applyFont="1" applyFill="1" applyBorder="1" applyAlignment="1" applyProtection="1">
      <alignment horizontal="left" vertical="justify"/>
      <protection/>
    </xf>
    <xf numFmtId="0" fontId="3" fillId="0" borderId="10" xfId="64" applyFont="1" applyFill="1" applyBorder="1" applyAlignment="1">
      <alignment horizontal="left" vertical="justify" wrapText="1"/>
      <protection/>
    </xf>
    <xf numFmtId="0" fontId="1" fillId="33" borderId="10" xfId="64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0" fontId="1" fillId="0" borderId="0" xfId="64" applyFont="1" applyFill="1" applyBorder="1" applyAlignment="1" applyProtection="1">
      <alignment horizontal="left" vertical="justify" wrapText="1"/>
      <protection locked="0"/>
    </xf>
    <xf numFmtId="3" fontId="3" fillId="0" borderId="0" xfId="64" applyNumberFormat="1" applyFont="1" applyFill="1" applyBorder="1" applyAlignment="1" applyProtection="1">
      <alignment horizontal="left" vertical="justify"/>
      <protection locked="0"/>
    </xf>
    <xf numFmtId="0" fontId="3" fillId="0" borderId="0" xfId="64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64" applyNumberFormat="1" applyFont="1" applyFill="1" applyBorder="1" applyAlignment="1" applyProtection="1">
      <alignment horizontal="left" vertical="justify"/>
      <protection/>
    </xf>
    <xf numFmtId="1" fontId="3" fillId="0" borderId="0" xfId="64" applyNumberFormat="1" applyFont="1" applyFill="1" applyBorder="1" applyAlignment="1" applyProtection="1">
      <alignment horizontal="left" vertical="justify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justify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64" applyFont="1" applyFill="1" applyBorder="1" applyAlignment="1" applyProtection="1">
      <alignment horizontal="left" wrapText="1"/>
      <protection locked="0"/>
    </xf>
    <xf numFmtId="0" fontId="1" fillId="0" borderId="0" xfId="64" applyFont="1" applyFill="1" applyBorder="1" applyAlignment="1" applyProtection="1">
      <alignment horizontal="left"/>
      <protection locked="0"/>
    </xf>
    <xf numFmtId="0" fontId="3" fillId="0" borderId="0" xfId="64" applyFont="1" applyFill="1" applyBorder="1" applyAlignment="1" applyProtection="1">
      <alignment horizontal="left"/>
      <protection locked="0"/>
    </xf>
    <xf numFmtId="0" fontId="9" fillId="0" borderId="0" xfId="60" applyFont="1">
      <alignment/>
      <protection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0" xfId="57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57" applyFont="1" applyAlignment="1" applyProtection="1">
      <alignment horizontal="centerContinuous"/>
      <protection locked="0"/>
    </xf>
    <xf numFmtId="0" fontId="9" fillId="0" borderId="0" xfId="60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57" applyFont="1" applyAlignment="1" applyProtection="1">
      <alignment horizontal="center"/>
      <protection locked="0"/>
    </xf>
    <xf numFmtId="0" fontId="9" fillId="0" borderId="0" xfId="61" applyFont="1" applyAlignment="1" applyProtection="1">
      <alignment vertical="top"/>
      <protection locked="0"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57" applyFont="1" applyBorder="1" applyAlignment="1" applyProtection="1">
      <alignment vertical="justify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8" fillId="0" borderId="0" xfId="57" applyFont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centerContinuous" vertical="center" wrapText="1"/>
      <protection/>
    </xf>
    <xf numFmtId="0" fontId="8" fillId="0" borderId="0" xfId="60" applyFont="1">
      <alignment/>
      <protection/>
    </xf>
    <xf numFmtId="0" fontId="8" fillId="0" borderId="10" xfId="57" applyFont="1" applyBorder="1" applyAlignment="1" applyProtection="1">
      <alignment horizontal="center" vertical="center" wrapText="1"/>
      <protection/>
    </xf>
    <xf numFmtId="0" fontId="8" fillId="0" borderId="10" xfId="57" applyFont="1" applyBorder="1" applyAlignment="1" applyProtection="1">
      <alignment horizontal="centerContinuous"/>
      <protection/>
    </xf>
    <xf numFmtId="1" fontId="9" fillId="0" borderId="10" xfId="57" applyNumberFormat="1" applyFont="1" applyFill="1" applyBorder="1" applyAlignment="1" applyProtection="1">
      <alignment vertical="center" wrapText="1"/>
      <protection/>
    </xf>
    <xf numFmtId="1" fontId="9" fillId="0" borderId="10" xfId="57" applyNumberFormat="1" applyFont="1" applyFill="1" applyBorder="1" applyAlignment="1" applyProtection="1">
      <alignment horizontal="center" vertical="center" wrapText="1"/>
      <protection/>
    </xf>
    <xf numFmtId="1" fontId="9" fillId="0" borderId="10" xfId="57" applyNumberFormat="1" applyFont="1" applyFill="1" applyBorder="1" applyAlignment="1" applyProtection="1">
      <alignment horizontal="left" vertical="center" wrapText="1"/>
      <protection/>
    </xf>
    <xf numFmtId="0" fontId="9" fillId="0" borderId="0" xfId="60" applyFont="1" applyFill="1">
      <alignment/>
      <protection/>
    </xf>
    <xf numFmtId="0" fontId="9" fillId="0" borderId="10" xfId="57" applyFont="1" applyBorder="1" applyAlignment="1" applyProtection="1">
      <alignment horizontal="left" wrapText="1"/>
      <protection/>
    </xf>
    <xf numFmtId="0" fontId="9" fillId="0" borderId="10" xfId="0" applyFont="1" applyBorder="1" applyAlignment="1">
      <alignment wrapText="1"/>
    </xf>
    <xf numFmtId="0" fontId="9" fillId="0" borderId="12" xfId="57" applyFont="1" applyFill="1" applyBorder="1" applyAlignment="1" applyProtection="1">
      <alignment vertical="center" wrapText="1"/>
      <protection/>
    </xf>
    <xf numFmtId="0" fontId="9" fillId="0" borderId="12" xfId="57" applyFont="1" applyFill="1" applyBorder="1" applyAlignment="1" applyProtection="1">
      <alignment horizontal="center" vertical="center" wrapText="1"/>
      <protection/>
    </xf>
    <xf numFmtId="0" fontId="9" fillId="0" borderId="0" xfId="60" applyFont="1" applyFill="1" applyProtection="1">
      <alignment/>
      <protection/>
    </xf>
    <xf numFmtId="0" fontId="9" fillId="0" borderId="10" xfId="57" applyFont="1" applyFill="1" applyBorder="1" applyAlignment="1" applyProtection="1">
      <alignment vertical="center" wrapText="1"/>
      <protection/>
    </xf>
    <xf numFmtId="0" fontId="9" fillId="0" borderId="10" xfId="57" applyFont="1" applyFill="1" applyBorder="1" applyAlignment="1" applyProtection="1">
      <alignment horizontal="center" vertical="center" wrapText="1"/>
      <protection/>
    </xf>
    <xf numFmtId="0" fontId="9" fillId="0" borderId="0" xfId="60" applyFont="1" applyAlignment="1">
      <alignment horizontal="left" wrapText="1"/>
      <protection/>
    </xf>
    <xf numFmtId="0" fontId="23" fillId="0" borderId="10" xfId="0" applyFont="1" applyBorder="1" applyAlignment="1">
      <alignment wrapText="1"/>
    </xf>
    <xf numFmtId="1" fontId="9" fillId="0" borderId="10" xfId="57" applyNumberFormat="1" applyFont="1" applyFill="1" applyBorder="1" applyAlignment="1" applyProtection="1">
      <alignment vertical="center" wrapText="1"/>
      <protection locked="0"/>
    </xf>
    <xf numFmtId="1" fontId="9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right"/>
      <protection/>
    </xf>
    <xf numFmtId="0" fontId="24" fillId="0" borderId="0" xfId="57" applyFont="1" applyBorder="1" applyAlignment="1" applyProtection="1">
      <alignment horizontal="left" wrapText="1"/>
      <protection/>
    </xf>
    <xf numFmtId="1" fontId="9" fillId="0" borderId="0" xfId="57" applyNumberFormat="1" applyFont="1" applyFill="1" applyBorder="1" applyAlignment="1" applyProtection="1">
      <alignment vertical="center" wrapText="1"/>
      <protection locked="0"/>
    </xf>
    <xf numFmtId="0" fontId="9" fillId="0" borderId="0" xfId="57" applyFont="1" applyFill="1" applyBorder="1" applyAlignment="1" applyProtection="1">
      <alignment horizontal="center" vertical="center" wrapText="1"/>
      <protection/>
    </xf>
    <xf numFmtId="1" fontId="9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0" xfId="60" applyFont="1" applyFill="1" applyBorder="1" applyProtection="1">
      <alignment/>
      <protection/>
    </xf>
    <xf numFmtId="0" fontId="9" fillId="0" borderId="0" xfId="57" applyFont="1" applyProtection="1">
      <alignment/>
      <protection locked="0"/>
    </xf>
    <xf numFmtId="0" fontId="9" fillId="0" borderId="0" xfId="60" applyFont="1" applyFill="1" applyAlignment="1" applyProtection="1">
      <alignment/>
      <protection locked="0"/>
    </xf>
    <xf numFmtId="0" fontId="9" fillId="0" borderId="0" xfId="60" applyFont="1" applyFill="1" applyProtection="1">
      <alignment/>
      <protection locked="0"/>
    </xf>
    <xf numFmtId="0" fontId="9" fillId="0" borderId="0" xfId="57" applyFont="1" applyFill="1" applyProtection="1">
      <alignment/>
      <protection locked="0"/>
    </xf>
    <xf numFmtId="0" fontId="9" fillId="0" borderId="0" xfId="60" applyFont="1" applyBorder="1">
      <alignment/>
      <protection/>
    </xf>
    <xf numFmtId="0" fontId="25" fillId="0" borderId="0" xfId="57" applyFont="1" applyFill="1" applyBorder="1" applyAlignment="1" applyProtection="1">
      <alignment vertical="center" wrapText="1"/>
      <protection/>
    </xf>
    <xf numFmtId="0" fontId="25" fillId="0" borderId="0" xfId="57" applyFont="1" applyFill="1" applyBorder="1" applyAlignment="1" applyProtection="1">
      <alignment horizontal="center" vertical="center" wrapText="1"/>
      <protection/>
    </xf>
    <xf numFmtId="0" fontId="9" fillId="0" borderId="0" xfId="60" applyFont="1" applyBorder="1" applyAlignment="1">
      <alignment horizontal="left" wrapText="1"/>
      <protection/>
    </xf>
    <xf numFmtId="0" fontId="9" fillId="0" borderId="0" xfId="57" applyFont="1" applyFill="1" applyBorder="1" applyAlignment="1" applyProtection="1">
      <alignment horizontal="left" vertical="center" wrapText="1"/>
      <protection/>
    </xf>
    <xf numFmtId="0" fontId="9" fillId="0" borderId="0" xfId="60" applyFont="1" applyFill="1" applyBorder="1" applyAlignment="1" applyProtection="1">
      <alignment horizontal="left" wrapText="1"/>
      <protection/>
    </xf>
    <xf numFmtId="0" fontId="9" fillId="0" borderId="0" xfId="60" applyFont="1" applyFill="1" applyAlignment="1" applyProtection="1">
      <alignment horizontal="left" wrapText="1"/>
      <protection/>
    </xf>
    <xf numFmtId="0" fontId="9" fillId="0" borderId="0" xfId="60" applyFont="1" applyFill="1" applyAlignment="1">
      <alignment horizontal="left" wrapText="1"/>
      <protection/>
    </xf>
    <xf numFmtId="0" fontId="9" fillId="0" borderId="0" xfId="57" applyFont="1" applyBorder="1" applyAlignment="1" applyProtection="1">
      <alignment horizontal="left" wrapText="1"/>
      <protection/>
    </xf>
    <xf numFmtId="0" fontId="8" fillId="0" borderId="0" xfId="57" applyFont="1" applyBorder="1" applyAlignment="1" applyProtection="1">
      <alignment horizontal="left" wrapText="1"/>
      <protection/>
    </xf>
    <xf numFmtId="0" fontId="8" fillId="33" borderId="0" xfId="57" applyFont="1" applyFill="1" applyBorder="1" applyAlignment="1" applyProtection="1">
      <alignment horizontal="right"/>
      <protection/>
    </xf>
    <xf numFmtId="1" fontId="8" fillId="0" borderId="0" xfId="57" applyNumberFormat="1" applyFont="1" applyFill="1" applyBorder="1" applyAlignment="1" applyProtection="1">
      <alignment vertical="center" wrapText="1"/>
      <protection/>
    </xf>
    <xf numFmtId="0" fontId="9" fillId="0" borderId="0" xfId="57" applyFont="1" applyBorder="1" applyProtection="1">
      <alignment/>
      <protection locked="0"/>
    </xf>
    <xf numFmtId="0" fontId="9" fillId="0" borderId="0" xfId="60" applyFont="1" applyFill="1" applyBorder="1">
      <alignment/>
      <protection/>
    </xf>
    <xf numFmtId="0" fontId="8" fillId="0" borderId="0" xfId="57" applyFont="1" applyFill="1" applyAlignment="1" applyProtection="1">
      <alignment horizontal="centerContinuous"/>
      <protection locked="0"/>
    </xf>
    <xf numFmtId="0" fontId="8" fillId="0" borderId="0" xfId="60" applyFont="1" applyProtection="1">
      <alignment/>
      <protection locked="0"/>
    </xf>
    <xf numFmtId="0" fontId="9" fillId="0" borderId="0" xfId="60" applyFont="1" applyFill="1" applyAlignment="1">
      <alignment/>
      <protection/>
    </xf>
    <xf numFmtId="0" fontId="9" fillId="0" borderId="0" xfId="60" applyFont="1" applyAlignment="1">
      <alignment/>
      <protection/>
    </xf>
    <xf numFmtId="0" fontId="8" fillId="0" borderId="10" xfId="60" applyFont="1" applyBorder="1">
      <alignment/>
      <protection/>
    </xf>
    <xf numFmtId="0" fontId="9" fillId="0" borderId="10" xfId="60" applyFont="1" applyBorder="1" applyAlignment="1">
      <alignment horizontal="left" wrapText="1"/>
      <protection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61" applyFont="1" applyFill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1" fillId="0" borderId="10" xfId="64" applyNumberFormat="1" applyFont="1" applyFill="1" applyBorder="1" applyAlignment="1">
      <alignment horizontal="center" vertical="justify" wrapText="1"/>
      <protection/>
    </xf>
    <xf numFmtId="3" fontId="1" fillId="0" borderId="10" xfId="64" applyNumberFormat="1" applyFont="1" applyFill="1" applyBorder="1" applyAlignment="1" applyProtection="1">
      <alignment horizontal="left" vertical="justify"/>
      <protection/>
    </xf>
    <xf numFmtId="1" fontId="1" fillId="0" borderId="10" xfId="64" applyNumberFormat="1" applyFont="1" applyFill="1" applyBorder="1" applyAlignment="1" applyProtection="1">
      <alignment horizontal="left" vertical="justify"/>
      <protection/>
    </xf>
    <xf numFmtId="1" fontId="1" fillId="0" borderId="10" xfId="64" applyNumberFormat="1" applyFont="1" applyFill="1" applyBorder="1" applyAlignment="1" applyProtection="1">
      <alignment horizontal="left" vertical="justify"/>
      <protection locked="0"/>
    </xf>
    <xf numFmtId="0" fontId="7" fillId="0" borderId="10" xfId="0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right" vertical="top" wrapText="1"/>
    </xf>
    <xf numFmtId="0" fontId="1" fillId="0" borderId="0" xfId="6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65" fontId="14" fillId="0" borderId="10" xfId="0" applyNumberFormat="1" applyFont="1" applyFill="1" applyBorder="1" applyAlignment="1">
      <alignment horizontal="left"/>
    </xf>
    <xf numFmtId="0" fontId="29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right" vertical="top" wrapText="1"/>
    </xf>
    <xf numFmtId="1" fontId="9" fillId="0" borderId="10" xfId="0" applyNumberFormat="1" applyFont="1" applyBorder="1" applyAlignment="1">
      <alignment horizontal="right" vertical="top" wrapText="1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0" fontId="28" fillId="0" borderId="0" xfId="0" applyFont="1" applyAlignment="1">
      <alignment/>
    </xf>
    <xf numFmtId="10" fontId="30" fillId="0" borderId="0" xfId="0" applyNumberFormat="1" applyFont="1" applyAlignment="1">
      <alignment/>
    </xf>
    <xf numFmtId="10" fontId="9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 wrapText="1"/>
    </xf>
    <xf numFmtId="1" fontId="4" fillId="0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 vertical="top" wrapText="1"/>
    </xf>
    <xf numFmtId="1" fontId="1" fillId="0" borderId="10" xfId="0" applyNumberFormat="1" applyFont="1" applyBorder="1" applyAlignment="1">
      <alignment/>
    </xf>
    <xf numFmtId="3" fontId="14" fillId="33" borderId="10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0" fontId="27" fillId="0" borderId="0" xfId="0" applyNumberFormat="1" applyFont="1" applyAlignment="1">
      <alignment/>
    </xf>
    <xf numFmtId="0" fontId="30" fillId="0" borderId="0" xfId="0" applyFont="1" applyAlignment="1">
      <alignment/>
    </xf>
    <xf numFmtId="0" fontId="35" fillId="0" borderId="0" xfId="0" applyFont="1" applyAlignment="1">
      <alignment horizontal="left"/>
    </xf>
    <xf numFmtId="0" fontId="33" fillId="0" borderId="10" xfId="58" applyFont="1" applyFill="1" applyBorder="1">
      <alignment/>
      <protection/>
    </xf>
    <xf numFmtId="0" fontId="34" fillId="0" borderId="10" xfId="59" applyNumberFormat="1" applyFont="1" applyFill="1" applyBorder="1">
      <alignment/>
      <protection/>
    </xf>
    <xf numFmtId="0" fontId="33" fillId="0" borderId="13" xfId="58" applyFont="1" applyFill="1" applyBorder="1">
      <alignment/>
      <protection/>
    </xf>
    <xf numFmtId="0" fontId="33" fillId="0" borderId="10" xfId="58" applyFont="1" applyFill="1" applyBorder="1" applyAlignment="1">
      <alignment horizontal="left"/>
      <protection/>
    </xf>
    <xf numFmtId="0" fontId="33" fillId="0" borderId="10" xfId="59" applyFont="1" applyFill="1" applyBorder="1" applyAlignment="1">
      <alignment horizontal="left"/>
      <protection/>
    </xf>
    <xf numFmtId="0" fontId="14" fillId="0" borderId="10" xfId="0" applyFont="1" applyBorder="1" applyAlignment="1">
      <alignment/>
    </xf>
    <xf numFmtId="38" fontId="14" fillId="0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 horizontal="right" vertical="top"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5" fillId="0" borderId="0" xfId="61" applyFont="1" applyBorder="1" applyAlignment="1" applyProtection="1">
      <alignment horizontal="center" vertical="center" wrapText="1"/>
      <protection locked="0"/>
    </xf>
    <xf numFmtId="0" fontId="5" fillId="0" borderId="0" xfId="6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0" fontId="4" fillId="0" borderId="0" xfId="6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5" fillId="0" borderId="0" xfId="62" applyFont="1" applyAlignment="1" applyProtection="1">
      <alignment horizontal="center" vertical="center" wrapText="1"/>
      <protection locked="0"/>
    </xf>
    <xf numFmtId="0" fontId="5" fillId="0" borderId="0" xfId="63" applyFont="1" applyAlignment="1" applyProtection="1">
      <alignment horizontal="center"/>
      <protection locked="0"/>
    </xf>
    <xf numFmtId="0" fontId="5" fillId="0" borderId="10" xfId="61" applyFont="1" applyBorder="1" applyAlignment="1" applyProtection="1">
      <alignment horizontal="center" vertical="center" wrapText="1"/>
      <protection/>
    </xf>
    <xf numFmtId="14" fontId="5" fillId="0" borderId="10" xfId="61" applyNumberFormat="1" applyFont="1" applyBorder="1" applyAlignment="1" applyProtection="1">
      <alignment horizontal="center" vertical="center" wrapText="1"/>
      <protection/>
    </xf>
    <xf numFmtId="49" fontId="5" fillId="0" borderId="10" xfId="61" applyNumberFormat="1" applyFont="1" applyBorder="1" applyAlignment="1" applyProtection="1">
      <alignment horizontal="center" vertical="center" wrapText="1"/>
      <protection/>
    </xf>
    <xf numFmtId="0" fontId="5" fillId="34" borderId="10" xfId="6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1" fontId="5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5" fillId="0" borderId="0" xfId="63" applyFont="1" applyBorder="1" applyAlignment="1" applyProtection="1">
      <alignment horizontal="center" vertical="center" wrapText="1"/>
      <protection locked="0"/>
    </xf>
    <xf numFmtId="0" fontId="4" fillId="0" borderId="0" xfId="63" applyFont="1" applyBorder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right" vertical="top"/>
      <protection locked="0"/>
    </xf>
    <xf numFmtId="0" fontId="5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 locked="0"/>
    </xf>
    <xf numFmtId="0" fontId="4" fillId="0" borderId="0" xfId="63" applyFont="1" applyBorder="1" applyAlignment="1" applyProtection="1">
      <alignment wrapText="1"/>
      <protection locked="0"/>
    </xf>
    <xf numFmtId="0" fontId="4" fillId="0" borderId="0" xfId="63" applyFont="1" applyProtection="1">
      <alignment/>
      <protection locked="0"/>
    </xf>
    <xf numFmtId="0" fontId="5" fillId="0" borderId="10" xfId="63" applyFont="1" applyBorder="1" applyAlignment="1" applyProtection="1">
      <alignment horizontal="center" vertical="center" wrapText="1"/>
      <protection/>
    </xf>
    <xf numFmtId="0" fontId="5" fillId="0" borderId="10" xfId="63" applyFont="1" applyBorder="1" applyAlignment="1" applyProtection="1">
      <alignment vertical="center" wrapText="1"/>
      <protection/>
    </xf>
    <xf numFmtId="0" fontId="7" fillId="0" borderId="0" xfId="0" applyFont="1" applyAlignment="1">
      <alignment horizontal="left"/>
    </xf>
    <xf numFmtId="3" fontId="5" fillId="0" borderId="10" xfId="63" applyNumberFormat="1" applyFont="1" applyBorder="1" applyAlignment="1" applyProtection="1">
      <alignment vertical="center"/>
      <protection/>
    </xf>
    <xf numFmtId="0" fontId="4" fillId="0" borderId="10" xfId="63" applyFont="1" applyBorder="1" applyProtection="1">
      <alignment/>
      <protection/>
    </xf>
    <xf numFmtId="41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4" fillId="33" borderId="10" xfId="0" applyFont="1" applyFill="1" applyBorder="1" applyAlignment="1">
      <alignment wrapText="1"/>
    </xf>
    <xf numFmtId="41" fontId="4" fillId="0" borderId="10" xfId="0" applyNumberFormat="1" applyFont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0" fontId="37" fillId="0" borderId="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7" fillId="0" borderId="0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9" fillId="0" borderId="0" xfId="0" applyFont="1" applyFill="1" applyAlignment="1">
      <alignment/>
    </xf>
    <xf numFmtId="3" fontId="9" fillId="0" borderId="0" xfId="64" applyNumberFormat="1" applyFont="1" applyFill="1" applyBorder="1" applyAlignment="1" applyProtection="1">
      <alignment horizontal="left" vertical="justify"/>
      <protection locked="0"/>
    </xf>
    <xf numFmtId="0" fontId="9" fillId="0" borderId="0" xfId="64" applyFont="1" applyFill="1" applyBorder="1" applyAlignment="1" applyProtection="1">
      <alignment horizontal="left" vertical="justify"/>
      <protection locked="0"/>
    </xf>
    <xf numFmtId="0" fontId="35" fillId="0" borderId="0" xfId="0" applyFont="1" applyFill="1" applyAlignment="1">
      <alignment/>
    </xf>
    <xf numFmtId="0" fontId="35" fillId="0" borderId="0" xfId="0" applyFont="1" applyBorder="1" applyAlignment="1">
      <alignment horizontal="left" vertical="top" wrapText="1"/>
    </xf>
    <xf numFmtId="3" fontId="35" fillId="0" borderId="0" xfId="64" applyNumberFormat="1" applyFont="1" applyFill="1" applyBorder="1" applyAlignment="1" applyProtection="1">
      <alignment horizontal="left" vertical="justify"/>
      <protection locked="0"/>
    </xf>
    <xf numFmtId="0" fontId="35" fillId="0" borderId="0" xfId="64" applyFont="1" applyFill="1" applyBorder="1" applyAlignment="1" applyProtection="1">
      <alignment horizontal="left" vertical="justify"/>
      <protection locked="0"/>
    </xf>
    <xf numFmtId="0" fontId="7" fillId="0" borderId="0" xfId="0" applyFont="1" applyBorder="1" applyAlignment="1">
      <alignment horizontal="left" vertical="top" wrapText="1"/>
    </xf>
    <xf numFmtId="3" fontId="7" fillId="0" borderId="0" xfId="64" applyNumberFormat="1" applyFont="1" applyFill="1" applyBorder="1" applyAlignment="1" applyProtection="1">
      <alignment horizontal="left" vertical="justify"/>
      <protection locked="0"/>
    </xf>
    <xf numFmtId="3" fontId="5" fillId="0" borderId="10" xfId="64" applyNumberFormat="1" applyFont="1" applyFill="1" applyBorder="1" applyAlignment="1" applyProtection="1">
      <alignment horizontal="right" vertical="justify"/>
      <protection/>
    </xf>
    <xf numFmtId="1" fontId="3" fillId="0" borderId="10" xfId="64" applyNumberFormat="1" applyFont="1" applyFill="1" applyBorder="1" applyAlignment="1" applyProtection="1">
      <alignment horizontal="right" vertical="justify"/>
      <protection/>
    </xf>
    <xf numFmtId="3" fontId="3" fillId="0" borderId="10" xfId="64" applyNumberFormat="1" applyFont="1" applyFill="1" applyBorder="1" applyAlignment="1" applyProtection="1">
      <alignment horizontal="right" vertical="justify"/>
      <protection/>
    </xf>
    <xf numFmtId="1" fontId="3" fillId="0" borderId="0" xfId="0" applyNumberFormat="1" applyFont="1" applyAlignment="1">
      <alignment/>
    </xf>
    <xf numFmtId="1" fontId="3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" fontId="7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 vertical="center" wrapText="1"/>
    </xf>
    <xf numFmtId="164" fontId="39" fillId="35" borderId="14" xfId="0" applyNumberFormat="1" applyFont="1" applyFill="1" applyBorder="1" applyAlignment="1">
      <alignment/>
    </xf>
    <xf numFmtId="164" fontId="40" fillId="35" borderId="15" xfId="0" applyNumberFormat="1" applyFont="1" applyFill="1" applyBorder="1" applyAlignment="1">
      <alignment/>
    </xf>
    <xf numFmtId="164" fontId="40" fillId="35" borderId="14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58" applyFont="1" applyFill="1" applyBorder="1">
      <alignment/>
      <protection/>
    </xf>
    <xf numFmtId="0" fontId="0" fillId="0" borderId="16" xfId="58" applyFont="1" applyFill="1" applyBorder="1">
      <alignment/>
      <protection/>
    </xf>
    <xf numFmtId="0" fontId="0" fillId="0" borderId="10" xfId="59" applyFont="1" applyFill="1" applyBorder="1">
      <alignment/>
      <protection/>
    </xf>
    <xf numFmtId="0" fontId="0" fillId="0" borderId="10" xfId="59" applyFont="1" applyFill="1" applyBorder="1" applyAlignment="1">
      <alignment horizontal="left"/>
      <protection/>
    </xf>
    <xf numFmtId="0" fontId="0" fillId="0" borderId="10" xfId="0" applyFont="1" applyFill="1" applyBorder="1" applyAlignment="1">
      <alignment/>
    </xf>
    <xf numFmtId="38" fontId="14" fillId="0" borderId="10" xfId="0" applyNumberFormat="1" applyFont="1" applyFill="1" applyBorder="1" applyAlignment="1">
      <alignment horizontal="right"/>
    </xf>
    <xf numFmtId="1" fontId="41" fillId="0" borderId="10" xfId="58" applyNumberFormat="1" applyFont="1" applyFill="1" applyBorder="1" applyAlignment="1">
      <alignment/>
      <protection/>
    </xf>
    <xf numFmtId="1" fontId="42" fillId="0" borderId="16" xfId="58" applyNumberFormat="1" applyFont="1" applyFill="1" applyBorder="1" applyAlignment="1">
      <alignment/>
      <protection/>
    </xf>
    <xf numFmtId="0" fontId="41" fillId="0" borderId="10" xfId="59" applyNumberFormat="1" applyFont="1" applyFill="1" applyBorder="1">
      <alignment/>
      <protection/>
    </xf>
    <xf numFmtId="1" fontId="42" fillId="0" borderId="10" xfId="58" applyNumberFormat="1" applyFont="1" applyFill="1" applyBorder="1" applyAlignment="1">
      <alignment/>
      <protection/>
    </xf>
    <xf numFmtId="166" fontId="43" fillId="0" borderId="10" xfId="59" applyNumberFormat="1" applyFont="1" applyFill="1" applyBorder="1" applyAlignment="1">
      <alignment horizontal="right"/>
      <protection/>
    </xf>
    <xf numFmtId="166" fontId="44" fillId="36" borderId="10" xfId="59" applyNumberFormat="1" applyFont="1" applyFill="1" applyBorder="1" applyAlignment="1">
      <alignment horizontal="right"/>
      <protection/>
    </xf>
    <xf numFmtId="171" fontId="42" fillId="0" borderId="10" xfId="59" applyNumberFormat="1" applyFont="1" applyFill="1" applyBorder="1" applyAlignment="1">
      <alignment horizontal="right"/>
      <protection/>
    </xf>
    <xf numFmtId="171" fontId="44" fillId="36" borderId="10" xfId="58" applyNumberFormat="1" applyFont="1" applyFill="1" applyBorder="1" applyAlignment="1">
      <alignment horizontal="right"/>
      <protection/>
    </xf>
    <xf numFmtId="2" fontId="14" fillId="36" borderId="17" xfId="0" applyNumberFormat="1" applyFont="1" applyFill="1" applyBorder="1" applyAlignment="1">
      <alignment/>
    </xf>
    <xf numFmtId="2" fontId="14" fillId="33" borderId="17" xfId="0" applyNumberFormat="1" applyFont="1" applyFill="1" applyBorder="1" applyAlignment="1">
      <alignment/>
    </xf>
    <xf numFmtId="2" fontId="14" fillId="33" borderId="18" xfId="0" applyNumberFormat="1" applyFont="1" applyFill="1" applyBorder="1" applyAlignment="1">
      <alignment/>
    </xf>
    <xf numFmtId="2" fontId="14" fillId="33" borderId="10" xfId="0" applyNumberFormat="1" applyFont="1" applyFill="1" applyBorder="1" applyAlignment="1">
      <alignment/>
    </xf>
    <xf numFmtId="0" fontId="14" fillId="0" borderId="10" xfId="58" applyFont="1" applyFill="1" applyBorder="1" applyAlignment="1">
      <alignment horizontal="left"/>
      <protection/>
    </xf>
    <xf numFmtId="0" fontId="46" fillId="0" borderId="12" xfId="58" applyFont="1" applyFill="1" applyBorder="1" applyAlignment="1">
      <alignment horizontal="left"/>
      <protection/>
    </xf>
    <xf numFmtId="0" fontId="29" fillId="0" borderId="12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/>
    </xf>
    <xf numFmtId="0" fontId="12" fillId="0" borderId="0" xfId="0" applyFont="1" applyAlignment="1">
      <alignment vertical="center" wrapText="1"/>
    </xf>
    <xf numFmtId="0" fontId="4" fillId="0" borderId="0" xfId="61" applyFont="1" applyAlignment="1" applyProtection="1">
      <alignment horizontal="left" vertical="center" wrapText="1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6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17" xfId="64" applyFont="1" applyFill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5" fillId="0" borderId="0" xfId="61" applyFont="1" applyAlignment="1" applyProtection="1">
      <alignment horizontal="left" vertical="center" wrapText="1"/>
      <protection locked="0"/>
    </xf>
    <xf numFmtId="0" fontId="1" fillId="0" borderId="16" xfId="64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1" fillId="0" borderId="12" xfId="64" applyFont="1" applyFill="1" applyBorder="1" applyAlignment="1">
      <alignment horizontal="center" vertical="center" wrapText="1"/>
      <protection/>
    </xf>
    <xf numFmtId="0" fontId="1" fillId="0" borderId="20" xfId="64" applyFont="1" applyFill="1" applyBorder="1" applyAlignment="1">
      <alignment horizontal="center" vertical="center" wrapText="1"/>
      <protection/>
    </xf>
    <xf numFmtId="0" fontId="1" fillId="0" borderId="0" xfId="64" applyFont="1" applyFill="1" applyAlignment="1">
      <alignment horizontal="center" vertical="justify" wrapText="1"/>
      <protection/>
    </xf>
    <xf numFmtId="0" fontId="1" fillId="0" borderId="21" xfId="64" applyFont="1" applyFill="1" applyBorder="1" applyAlignment="1">
      <alignment horizontal="center" vertical="center" wrapText="1"/>
      <protection/>
    </xf>
    <xf numFmtId="0" fontId="1" fillId="0" borderId="16" xfId="64" applyFont="1" applyFill="1" applyBorder="1" applyAlignment="1">
      <alignment horizontal="center" vertical="justify" wrapText="1"/>
      <protection/>
    </xf>
    <xf numFmtId="0" fontId="1" fillId="0" borderId="12" xfId="64" applyFont="1" applyFill="1" applyBorder="1" applyAlignment="1">
      <alignment horizontal="center" vertical="justify" wrapText="1"/>
      <protection/>
    </xf>
    <xf numFmtId="0" fontId="3" fillId="0" borderId="20" xfId="0" applyFont="1" applyBorder="1" applyAlignment="1">
      <alignment horizontal="center" vertical="center" wrapText="1"/>
    </xf>
    <xf numFmtId="0" fontId="22" fillId="0" borderId="0" xfId="60" applyFont="1" applyAlignment="1">
      <alignment/>
      <protection/>
    </xf>
    <xf numFmtId="0" fontId="8" fillId="0" borderId="0" xfId="61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0" applyFont="1" applyAlignment="1">
      <alignment vertical="justify" wrapText="1"/>
    </xf>
    <xf numFmtId="0" fontId="8" fillId="0" borderId="16" xfId="57" applyFont="1" applyBorder="1" applyAlignment="1" applyProtection="1">
      <alignment horizontal="center" vertical="center" wrapText="1"/>
      <protection/>
    </xf>
    <xf numFmtId="0" fontId="8" fillId="0" borderId="12" xfId="57" applyFont="1" applyBorder="1" applyAlignment="1" applyProtection="1">
      <alignment horizontal="center" vertical="center" wrapText="1"/>
      <protection/>
    </xf>
    <xf numFmtId="0" fontId="9" fillId="0" borderId="0" xfId="61" applyFont="1" applyAlignment="1" applyProtection="1">
      <alignment vertical="top"/>
      <protection locked="0"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10" xfId="57" applyFont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1" fontId="0" fillId="0" borderId="0" xfId="0" applyNumberFormat="1" applyFont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7.2" xfId="57"/>
    <cellStyle name="Normal_NAV Bonds 06 08 04" xfId="58"/>
    <cellStyle name="Normal_NAV PELIKAN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13">
      <selection activeCell="E26" sqref="E26:E27"/>
    </sheetView>
  </sheetViews>
  <sheetFormatPr defaultColWidth="9.140625" defaultRowHeight="12.75"/>
  <cols>
    <col min="1" max="1" width="36.00390625" style="1" customWidth="1"/>
    <col min="2" max="2" width="12.7109375" style="1" customWidth="1"/>
    <col min="3" max="3" width="10.57421875" style="1" bestFit="1" customWidth="1"/>
    <col min="4" max="4" width="40.00390625" style="1" customWidth="1"/>
    <col min="5" max="5" width="10.28125" style="1" customWidth="1"/>
    <col min="6" max="6" width="11.28125" style="1" customWidth="1"/>
    <col min="7" max="16384" width="9.140625" style="1" customWidth="1"/>
  </cols>
  <sheetData>
    <row r="1" spans="5:6" ht="12.75">
      <c r="E1" s="360" t="s">
        <v>268</v>
      </c>
      <c r="F1" s="360"/>
    </row>
    <row r="2" spans="1:6" ht="18" customHeight="1">
      <c r="A2" s="267"/>
      <c r="B2" s="268"/>
      <c r="C2" s="362" t="s">
        <v>0</v>
      </c>
      <c r="D2" s="362"/>
      <c r="E2" s="270"/>
      <c r="F2" s="270"/>
    </row>
    <row r="3" spans="1:6" ht="22.5" customHeight="1">
      <c r="A3" s="269" t="s">
        <v>343</v>
      </c>
      <c r="B3" s="271"/>
      <c r="C3" s="267"/>
      <c r="D3" s="267"/>
      <c r="E3" s="361" t="s">
        <v>325</v>
      </c>
      <c r="F3" s="361"/>
    </row>
    <row r="4" spans="1:6" ht="21.75" customHeight="1">
      <c r="A4" s="269" t="s">
        <v>357</v>
      </c>
      <c r="B4" s="271"/>
      <c r="C4" s="272"/>
      <c r="D4" s="272"/>
      <c r="E4" s="270"/>
      <c r="F4" s="273" t="s">
        <v>83</v>
      </c>
    </row>
    <row r="5" spans="1:6" ht="50.25" customHeight="1">
      <c r="A5" s="274" t="s">
        <v>1</v>
      </c>
      <c r="B5" s="275" t="s">
        <v>2</v>
      </c>
      <c r="C5" s="275" t="s">
        <v>3</v>
      </c>
      <c r="D5" s="276" t="s">
        <v>7</v>
      </c>
      <c r="E5" s="275" t="s">
        <v>4</v>
      </c>
      <c r="F5" s="275" t="s">
        <v>5</v>
      </c>
    </row>
    <row r="6" spans="1:6" ht="12.75">
      <c r="A6" s="274" t="s">
        <v>6</v>
      </c>
      <c r="B6" s="274">
        <v>1</v>
      </c>
      <c r="C6" s="274">
        <v>2</v>
      </c>
      <c r="D6" s="276" t="s">
        <v>6</v>
      </c>
      <c r="E6" s="274">
        <v>1</v>
      </c>
      <c r="F6" s="274">
        <v>2</v>
      </c>
    </row>
    <row r="7" spans="1:6" ht="12.75">
      <c r="A7" s="277" t="s">
        <v>8</v>
      </c>
      <c r="B7" s="328"/>
      <c r="C7" s="2"/>
      <c r="D7" s="278" t="s">
        <v>28</v>
      </c>
      <c r="E7" s="328"/>
      <c r="F7" s="2"/>
    </row>
    <row r="8" spans="1:30" ht="12.75">
      <c r="A8" s="279" t="s">
        <v>29</v>
      </c>
      <c r="B8" s="329"/>
      <c r="C8" s="280"/>
      <c r="D8" s="279" t="s">
        <v>30</v>
      </c>
      <c r="E8" s="331">
        <v>635327.69</v>
      </c>
      <c r="F8" s="241">
        <v>618842.24</v>
      </c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</row>
    <row r="9" spans="1:30" ht="12.75">
      <c r="A9" s="280" t="s">
        <v>262</v>
      </c>
      <c r="B9" s="329"/>
      <c r="C9" s="280"/>
      <c r="D9" s="279" t="s">
        <v>31</v>
      </c>
      <c r="E9" s="329"/>
      <c r="F9" s="280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</row>
    <row r="10" spans="1:30" ht="25.5">
      <c r="A10" s="280" t="s">
        <v>170</v>
      </c>
      <c r="B10" s="329"/>
      <c r="C10" s="280"/>
      <c r="D10" s="280" t="s">
        <v>261</v>
      </c>
      <c r="E10" s="330">
        <f>66215.07-122958.93</f>
        <v>-56743.859999999986</v>
      </c>
      <c r="F10" s="242">
        <v>-60410.55</v>
      </c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</row>
    <row r="11" spans="1:30" ht="20.25" customHeight="1">
      <c r="A11" s="280" t="s">
        <v>187</v>
      </c>
      <c r="B11" s="329"/>
      <c r="C11" s="280"/>
      <c r="D11" s="280" t="s">
        <v>32</v>
      </c>
      <c r="E11" s="329"/>
      <c r="F11" s="280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</row>
    <row r="12" spans="1:30" ht="12.75">
      <c r="A12" s="280" t="s">
        <v>253</v>
      </c>
      <c r="B12" s="329"/>
      <c r="C12" s="280"/>
      <c r="D12" s="280" t="s">
        <v>211</v>
      </c>
      <c r="E12" s="329"/>
      <c r="F12" s="280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</row>
    <row r="13" spans="1:30" ht="12.75">
      <c r="A13" s="282" t="s">
        <v>12</v>
      </c>
      <c r="B13" s="329"/>
      <c r="C13" s="280"/>
      <c r="D13" s="282" t="s">
        <v>27</v>
      </c>
      <c r="E13" s="331">
        <f>SUM(E10:E12)</f>
        <v>-56743.859999999986</v>
      </c>
      <c r="F13" s="241">
        <f>SUM(F10:F12)</f>
        <v>-60410.55</v>
      </c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</row>
    <row r="14" spans="1:30" ht="12.75">
      <c r="A14" s="279" t="s">
        <v>314</v>
      </c>
      <c r="B14" s="329"/>
      <c r="C14" s="280"/>
      <c r="D14" s="279" t="s">
        <v>33</v>
      </c>
      <c r="E14" s="329"/>
      <c r="F14" s="280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</row>
    <row r="15" spans="1:30" ht="12.75">
      <c r="A15" s="282" t="s">
        <v>39</v>
      </c>
      <c r="B15" s="329"/>
      <c r="C15" s="280"/>
      <c r="D15" s="280" t="s">
        <v>34</v>
      </c>
      <c r="E15" s="330">
        <f>E16+E17</f>
        <v>216474.61</v>
      </c>
      <c r="F15" s="242">
        <f>F16+F17</f>
        <v>31534.48</v>
      </c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</row>
    <row r="16" spans="1:30" ht="12.75">
      <c r="A16" s="278" t="s">
        <v>41</v>
      </c>
      <c r="B16" s="329"/>
      <c r="C16" s="280"/>
      <c r="D16" s="280" t="s">
        <v>35</v>
      </c>
      <c r="E16" s="330">
        <v>216474.61</v>
      </c>
      <c r="F16" s="242">
        <v>31534.48</v>
      </c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</row>
    <row r="17" spans="1:30" ht="12.75">
      <c r="A17" s="278" t="s">
        <v>43</v>
      </c>
      <c r="B17" s="329"/>
      <c r="C17" s="280"/>
      <c r="D17" s="280" t="s">
        <v>36</v>
      </c>
      <c r="E17" s="329"/>
      <c r="F17" s="280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</row>
    <row r="18" spans="1:30" ht="12.75">
      <c r="A18" s="2" t="s">
        <v>9</v>
      </c>
      <c r="B18" s="329"/>
      <c r="C18" s="280"/>
      <c r="D18" s="2" t="s">
        <v>37</v>
      </c>
      <c r="E18" s="330">
        <v>-11731.18</v>
      </c>
      <c r="F18" s="242">
        <v>184940.13</v>
      </c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</row>
    <row r="19" spans="1:30" ht="12.75">
      <c r="A19" s="2" t="s">
        <v>10</v>
      </c>
      <c r="B19" s="330">
        <v>65523</v>
      </c>
      <c r="C19" s="220">
        <v>14142.53</v>
      </c>
      <c r="D19" s="282" t="s">
        <v>38</v>
      </c>
      <c r="E19" s="331">
        <f>SUM(E15+E18)</f>
        <v>204743.43</v>
      </c>
      <c r="F19" s="241">
        <f>F15+F18</f>
        <v>216474.61000000002</v>
      </c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</row>
    <row r="20" spans="1:30" ht="12.75">
      <c r="A20" s="2" t="s">
        <v>315</v>
      </c>
      <c r="B20" s="330">
        <v>485250</v>
      </c>
      <c r="C20" s="220">
        <v>233443.75</v>
      </c>
      <c r="D20" s="283" t="s">
        <v>40</v>
      </c>
      <c r="E20" s="331">
        <f>E8+E13+E19</f>
        <v>783327.26</v>
      </c>
      <c r="F20" s="241">
        <f>F8+F13+F19</f>
        <v>774906.2999999999</v>
      </c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</row>
    <row r="21" spans="1:30" ht="12.75">
      <c r="A21" s="2" t="s">
        <v>252</v>
      </c>
      <c r="B21" s="329"/>
      <c r="C21" s="280"/>
      <c r="D21" s="284"/>
      <c r="E21" s="329"/>
      <c r="F21" s="280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</row>
    <row r="22" spans="1:30" ht="12.75">
      <c r="A22" s="283" t="s">
        <v>12</v>
      </c>
      <c r="B22" s="331">
        <f>SUM(B18:B21)</f>
        <v>550773</v>
      </c>
      <c r="C22" s="241">
        <f>SUM(C18:C21)</f>
        <v>247586.28</v>
      </c>
      <c r="D22" s="2"/>
      <c r="E22" s="329"/>
      <c r="F22" s="280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</row>
    <row r="23" spans="1:30" ht="12.75">
      <c r="A23" s="278" t="s">
        <v>213</v>
      </c>
      <c r="B23" s="329"/>
      <c r="C23" s="280"/>
      <c r="D23" s="278" t="s">
        <v>42</v>
      </c>
      <c r="E23" s="329"/>
      <c r="F23" s="280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</row>
    <row r="24" spans="1:30" ht="12.75">
      <c r="A24" s="2" t="s">
        <v>262</v>
      </c>
      <c r="B24" s="330">
        <f>SUM(B25:B28)</f>
        <v>228212.27000000002</v>
      </c>
      <c r="C24" s="242">
        <f>SUM(C25:C28)</f>
        <v>532266.0900000001</v>
      </c>
      <c r="D24" s="285" t="s">
        <v>263</v>
      </c>
      <c r="E24" s="329"/>
      <c r="F24" s="280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</row>
    <row r="25" spans="1:30" ht="25.5">
      <c r="A25" s="2" t="s">
        <v>170</v>
      </c>
      <c r="B25" s="330">
        <v>3366.95</v>
      </c>
      <c r="C25" s="220">
        <v>151920.64</v>
      </c>
      <c r="D25" s="280" t="s">
        <v>247</v>
      </c>
      <c r="E25" s="330">
        <f>E26+E27+E28</f>
        <v>989</v>
      </c>
      <c r="F25" s="242">
        <f>F26+F27+F28</f>
        <v>11142.630000000001</v>
      </c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</row>
    <row r="26" spans="1:6" ht="12.75">
      <c r="A26" s="2" t="s">
        <v>206</v>
      </c>
      <c r="B26" s="217"/>
      <c r="C26" s="2"/>
      <c r="D26" s="280" t="s">
        <v>316</v>
      </c>
      <c r="E26" s="217">
        <v>296</v>
      </c>
      <c r="F26" s="243">
        <v>430.04</v>
      </c>
    </row>
    <row r="27" spans="1:6" ht="12.75">
      <c r="A27" s="2" t="s">
        <v>187</v>
      </c>
      <c r="B27" s="217">
        <v>224845.32</v>
      </c>
      <c r="C27" s="244">
        <v>380345.45</v>
      </c>
      <c r="D27" s="280" t="s">
        <v>172</v>
      </c>
      <c r="E27" s="217">
        <v>693</v>
      </c>
      <c r="F27" s="243">
        <v>10712.59</v>
      </c>
    </row>
    <row r="28" spans="1:6" ht="12.75">
      <c r="A28" s="2" t="s">
        <v>11</v>
      </c>
      <c r="B28" s="328"/>
      <c r="C28" s="2"/>
      <c r="D28" s="1" t="s">
        <v>204</v>
      </c>
      <c r="E28" s="328"/>
      <c r="F28" s="220"/>
    </row>
    <row r="29" spans="1:6" ht="12.75">
      <c r="A29" s="2" t="s">
        <v>254</v>
      </c>
      <c r="B29" s="328"/>
      <c r="C29" s="2"/>
      <c r="D29" s="285" t="s">
        <v>231</v>
      </c>
      <c r="E29" s="217"/>
      <c r="F29" s="243">
        <v>262.81</v>
      </c>
    </row>
    <row r="30" spans="1:6" ht="12.75">
      <c r="A30" s="2" t="s">
        <v>255</v>
      </c>
      <c r="B30" s="328"/>
      <c r="C30" s="2"/>
      <c r="D30" s="1" t="s">
        <v>264</v>
      </c>
      <c r="E30" s="328"/>
      <c r="F30" s="220"/>
    </row>
    <row r="31" spans="1:6" ht="12.75">
      <c r="A31" s="2" t="s">
        <v>256</v>
      </c>
      <c r="B31" s="328"/>
      <c r="C31" s="2"/>
      <c r="D31" s="285" t="s">
        <v>189</v>
      </c>
      <c r="E31" s="328"/>
      <c r="F31" s="220"/>
    </row>
    <row r="32" spans="1:6" ht="12.75">
      <c r="A32" s="2" t="s">
        <v>257</v>
      </c>
      <c r="B32" s="328"/>
      <c r="C32" s="2"/>
      <c r="D32" s="285" t="s">
        <v>190</v>
      </c>
      <c r="E32" s="328"/>
      <c r="F32" s="220"/>
    </row>
    <row r="33" spans="1:6" ht="12.75">
      <c r="A33" s="2" t="s">
        <v>258</v>
      </c>
      <c r="B33" s="328"/>
      <c r="C33" s="2"/>
      <c r="D33" s="285" t="s">
        <v>265</v>
      </c>
      <c r="E33" s="328">
        <v>0</v>
      </c>
      <c r="F33" s="220"/>
    </row>
    <row r="34" spans="1:6" ht="12.75">
      <c r="A34" s="283" t="s">
        <v>13</v>
      </c>
      <c r="B34" s="332">
        <f>SUM(B24+B29+B30+B31+B32+B33)</f>
        <v>228212.27000000002</v>
      </c>
      <c r="C34" s="286">
        <f>C24+C29+C30+C31+C32+C33</f>
        <v>532266.0900000001</v>
      </c>
      <c r="D34" s="2" t="s">
        <v>266</v>
      </c>
      <c r="E34" s="328"/>
      <c r="F34" s="220"/>
    </row>
    <row r="35" spans="1:6" ht="15" customHeight="1">
      <c r="A35" s="278" t="s">
        <v>210</v>
      </c>
      <c r="B35" s="328"/>
      <c r="C35" s="2"/>
      <c r="D35" s="285" t="s">
        <v>267</v>
      </c>
      <c r="E35" s="328"/>
      <c r="F35" s="220"/>
    </row>
    <row r="36" spans="1:6" ht="13.5" customHeight="1">
      <c r="A36" s="280" t="s">
        <v>259</v>
      </c>
      <c r="B36" s="217">
        <v>5667</v>
      </c>
      <c r="C36" s="220"/>
      <c r="D36" s="285" t="s">
        <v>212</v>
      </c>
      <c r="E36" s="217">
        <v>735</v>
      </c>
      <c r="F36" s="2"/>
    </row>
    <row r="37" spans="1:6" ht="25.5">
      <c r="A37" s="280" t="s">
        <v>171</v>
      </c>
      <c r="B37" s="217"/>
      <c r="C37" s="242">
        <v>6459.38</v>
      </c>
      <c r="D37" s="283" t="s">
        <v>12</v>
      </c>
      <c r="E37" s="332">
        <f>E24+E25+E29+E30+E31+E32+E33+E34+E35+E36</f>
        <v>1724</v>
      </c>
      <c r="F37" s="286">
        <f>F24+F25+F29+F33+F34+F35</f>
        <v>11405.44</v>
      </c>
    </row>
    <row r="38" spans="1:6" ht="12.75">
      <c r="A38" s="280" t="s">
        <v>260</v>
      </c>
      <c r="B38" s="328"/>
      <c r="C38" s="2"/>
      <c r="D38" s="283" t="s">
        <v>45</v>
      </c>
      <c r="E38" s="332">
        <f>E37</f>
        <v>1724</v>
      </c>
      <c r="F38" s="286">
        <f>F37</f>
        <v>11405.44</v>
      </c>
    </row>
    <row r="39" spans="1:6" ht="12.75">
      <c r="A39" s="280" t="s">
        <v>188</v>
      </c>
      <c r="B39" s="217">
        <v>239.61</v>
      </c>
      <c r="C39" s="2"/>
      <c r="D39" s="2"/>
      <c r="E39" s="328"/>
      <c r="F39" s="2"/>
    </row>
    <row r="40" spans="1:6" ht="12.75">
      <c r="A40" s="282" t="s">
        <v>14</v>
      </c>
      <c r="B40" s="332">
        <f>SUM(B36:B39)</f>
        <v>5906.61</v>
      </c>
      <c r="C40" s="286">
        <f>SUM(C36:C39)</f>
        <v>6459.38</v>
      </c>
      <c r="D40" s="2"/>
      <c r="E40" s="328"/>
      <c r="F40" s="2"/>
    </row>
    <row r="41" spans="1:6" ht="12.75">
      <c r="A41" s="279" t="s">
        <v>44</v>
      </c>
      <c r="B41" s="332">
        <v>159.32</v>
      </c>
      <c r="C41" s="2"/>
      <c r="D41" s="2"/>
      <c r="E41" s="328"/>
      <c r="F41" s="2"/>
    </row>
    <row r="42" spans="1:6" ht="12.75">
      <c r="A42" s="282" t="s">
        <v>45</v>
      </c>
      <c r="B42" s="332">
        <f>B22+B34+B40</f>
        <v>784891.88</v>
      </c>
      <c r="C42" s="286">
        <f>C22+C34+C40</f>
        <v>786311.7500000001</v>
      </c>
      <c r="D42" s="2"/>
      <c r="E42" s="328"/>
      <c r="F42" s="2"/>
    </row>
    <row r="43" spans="2:6" ht="12.75" customHeight="1">
      <c r="B43" s="337"/>
      <c r="C43" s="2"/>
      <c r="D43" s="2"/>
      <c r="E43" s="328"/>
      <c r="F43" s="2"/>
    </row>
    <row r="44" spans="1:6" ht="12.75">
      <c r="A44" s="282" t="s">
        <v>47</v>
      </c>
      <c r="B44" s="331">
        <f>B15+B42+B41</f>
        <v>785051.2</v>
      </c>
      <c r="C44" s="241">
        <f>C7+C42+C41</f>
        <v>786311.7500000001</v>
      </c>
      <c r="D44" s="282" t="s">
        <v>46</v>
      </c>
      <c r="E44" s="332">
        <f>E20+E38</f>
        <v>785051.26</v>
      </c>
      <c r="F44" s="286">
        <f>F20+F38</f>
        <v>786311.7399999999</v>
      </c>
    </row>
    <row r="45" spans="2:7" ht="12.75">
      <c r="B45" s="16"/>
      <c r="C45" s="16"/>
      <c r="D45" s="16"/>
      <c r="E45" s="16"/>
      <c r="F45" s="16"/>
      <c r="G45" s="16"/>
    </row>
    <row r="46" spans="1:7" ht="12.75">
      <c r="A46" s="281" t="s">
        <v>358</v>
      </c>
      <c r="B46" s="363" t="s">
        <v>324</v>
      </c>
      <c r="C46" s="363"/>
      <c r="D46" s="363" t="s">
        <v>341</v>
      </c>
      <c r="E46" s="363"/>
      <c r="F46" s="281"/>
      <c r="G46" s="16"/>
    </row>
    <row r="47" spans="1:7" ht="12.75">
      <c r="A47" s="281"/>
      <c r="B47" s="25"/>
      <c r="C47" s="25"/>
      <c r="D47" s="25"/>
      <c r="E47" s="25"/>
      <c r="F47" s="281"/>
      <c r="G47" s="16"/>
    </row>
    <row r="48" spans="2:7" ht="12.75">
      <c r="B48" s="16"/>
      <c r="C48" s="16" t="s">
        <v>352</v>
      </c>
      <c r="D48" s="16"/>
      <c r="E48" s="16" t="s">
        <v>353</v>
      </c>
      <c r="F48" s="16"/>
      <c r="G48" s="16"/>
    </row>
    <row r="49" spans="2:7" ht="12.75">
      <c r="B49" s="16"/>
      <c r="C49" s="16"/>
      <c r="D49" s="287" t="s">
        <v>342</v>
      </c>
      <c r="E49" s="16"/>
      <c r="F49" s="16"/>
      <c r="G49" s="16"/>
    </row>
    <row r="50" spans="2:7" ht="12.75">
      <c r="B50" s="16"/>
      <c r="C50" s="16"/>
      <c r="D50" s="287"/>
      <c r="E50" s="16"/>
      <c r="F50" s="16"/>
      <c r="G50" s="16"/>
    </row>
    <row r="51" spans="3:6" ht="12.75">
      <c r="C51" s="16"/>
      <c r="D51" s="16"/>
      <c r="E51" s="16" t="s">
        <v>354</v>
      </c>
      <c r="F51" s="288"/>
    </row>
    <row r="52" spans="1:7" ht="12.75">
      <c r="A52" s="16"/>
      <c r="B52" s="16"/>
      <c r="C52" s="16"/>
      <c r="D52" s="16"/>
      <c r="F52" s="16"/>
      <c r="G52" s="16"/>
    </row>
    <row r="53" ht="12.75">
      <c r="G53" s="16"/>
    </row>
    <row r="54" spans="1:7" ht="12.75">
      <c r="A54" s="16"/>
      <c r="B54" s="16"/>
      <c r="C54" s="16"/>
      <c r="D54" s="16"/>
      <c r="E54" s="16"/>
      <c r="F54" s="16"/>
      <c r="G54" s="16"/>
    </row>
    <row r="55" spans="1:7" ht="12.75">
      <c r="A55" s="16"/>
      <c r="B55" s="16"/>
      <c r="C55" s="16"/>
      <c r="D55" s="16"/>
      <c r="E55" s="16"/>
      <c r="F55" s="16"/>
      <c r="G55" s="16"/>
    </row>
    <row r="56" spans="1:7" ht="12.75">
      <c r="A56" s="16"/>
      <c r="B56" s="16"/>
      <c r="C56" s="16"/>
      <c r="D56" s="16"/>
      <c r="E56" s="16"/>
      <c r="F56" s="16"/>
      <c r="G56" s="16"/>
    </row>
    <row r="57" spans="1:7" ht="12.75">
      <c r="A57" s="16"/>
      <c r="B57" s="16"/>
      <c r="C57" s="16"/>
      <c r="D57" s="16"/>
      <c r="E57" s="16"/>
      <c r="F57" s="16"/>
      <c r="G57" s="16"/>
    </row>
    <row r="58" spans="1:7" ht="12.75">
      <c r="A58" s="16"/>
      <c r="B58" s="16"/>
      <c r="C58" s="16"/>
      <c r="D58" s="16"/>
      <c r="E58" s="16"/>
      <c r="F58" s="16"/>
      <c r="G58" s="16"/>
    </row>
    <row r="59" spans="1:7" ht="12.75">
      <c r="A59" s="16"/>
      <c r="B59" s="16"/>
      <c r="C59" s="16"/>
      <c r="D59" s="16"/>
      <c r="E59" s="16"/>
      <c r="F59" s="16"/>
      <c r="G59" s="16"/>
    </row>
    <row r="60" spans="1:7" ht="12.75">
      <c r="A60" s="16"/>
      <c r="B60" s="16"/>
      <c r="C60" s="16"/>
      <c r="D60" s="16"/>
      <c r="E60" s="16"/>
      <c r="F60" s="16"/>
      <c r="G60" s="16"/>
    </row>
    <row r="61" spans="1:7" ht="12.75">
      <c r="A61" s="16"/>
      <c r="B61" s="16"/>
      <c r="C61" s="16"/>
      <c r="D61" s="288"/>
      <c r="E61" s="16"/>
      <c r="F61" s="16"/>
      <c r="G61" s="16"/>
    </row>
    <row r="62" spans="1:7" s="281" customFormat="1" ht="12.75">
      <c r="A62" s="288"/>
      <c r="B62" s="288"/>
      <c r="C62" s="288"/>
      <c r="D62" s="288"/>
      <c r="E62" s="288"/>
      <c r="F62" s="288"/>
      <c r="G62" s="288"/>
    </row>
    <row r="63" spans="1:7" s="281" customFormat="1" ht="12.75">
      <c r="A63" s="288"/>
      <c r="B63" s="288"/>
      <c r="C63" s="288"/>
      <c r="D63" s="289"/>
      <c r="E63" s="288"/>
      <c r="F63" s="288"/>
      <c r="G63" s="288"/>
    </row>
    <row r="64" s="281" customFormat="1" ht="12.75"/>
    <row r="65" s="281" customFormat="1" ht="12.75"/>
    <row r="66" s="281" customFormat="1" ht="12.75"/>
    <row r="67" s="281" customFormat="1" ht="12.75"/>
    <row r="68" s="281" customFormat="1" ht="12.75"/>
    <row r="69" s="281" customFormat="1" ht="12.75"/>
    <row r="70" s="281" customFormat="1" ht="12.75"/>
    <row r="71" s="281" customFormat="1" ht="12.75"/>
    <row r="72" s="281" customFormat="1" ht="12.75"/>
    <row r="73" s="281" customFormat="1" ht="12.75"/>
    <row r="74" s="281" customFormat="1" ht="12.75"/>
  </sheetData>
  <sheetProtection/>
  <mergeCells count="5">
    <mergeCell ref="E1:F1"/>
    <mergeCell ref="E3:F3"/>
    <mergeCell ref="C2:D2"/>
    <mergeCell ref="B46:C46"/>
    <mergeCell ref="D46:E46"/>
  </mergeCells>
  <printOptions/>
  <pageMargins left="0.36" right="0.24" top="0.67" bottom="0.86" header="0.5" footer="0.5"/>
  <pageSetup horizontalDpi="300" verticalDpi="3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6">
      <selection activeCell="C31" sqref="C31"/>
    </sheetView>
  </sheetViews>
  <sheetFormatPr defaultColWidth="9.140625" defaultRowHeight="12.75"/>
  <cols>
    <col min="1" max="1" width="33.28125" style="1" customWidth="1"/>
    <col min="2" max="2" width="14.140625" style="1" customWidth="1"/>
    <col min="3" max="3" width="10.00390625" style="1" bestFit="1" customWidth="1"/>
    <col min="4" max="4" width="42.57421875" style="1" bestFit="1" customWidth="1"/>
    <col min="5" max="5" width="9.28125" style="1" customWidth="1"/>
    <col min="6" max="6" width="12.00390625" style="1" customWidth="1"/>
    <col min="7" max="16384" width="9.140625" style="1" customWidth="1"/>
  </cols>
  <sheetData>
    <row r="1" spans="5:6" ht="25.5" customHeight="1">
      <c r="E1" s="364" t="s">
        <v>269</v>
      </c>
      <c r="F1" s="364"/>
    </row>
    <row r="2" spans="1:6" ht="16.5" customHeight="1">
      <c r="A2" s="14"/>
      <c r="C2" s="365" t="s">
        <v>15</v>
      </c>
      <c r="D2" s="365"/>
      <c r="E2" s="13"/>
      <c r="F2" s="13"/>
    </row>
    <row r="3" spans="1:6" ht="12.75" customHeight="1">
      <c r="A3" s="14"/>
      <c r="C3" s="290"/>
      <c r="D3" s="290"/>
      <c r="E3" s="13"/>
      <c r="F3" s="13"/>
    </row>
    <row r="4" spans="1:6" ht="15" customHeight="1">
      <c r="A4" s="365" t="str">
        <f>'справка № 1-КИС-БАЛАНС'!A3</f>
        <v>Наименование на КИС:"КД ОБЛИГАЦИИ БЪЛГАРИЯ"</v>
      </c>
      <c r="B4" s="365"/>
      <c r="E4" s="13"/>
      <c r="F4" s="13"/>
    </row>
    <row r="5" spans="1:6" ht="15.75" customHeight="1">
      <c r="A5" s="22" t="str">
        <f>'справка № 1-КИС-БАЛАНС'!A4</f>
        <v>Отчетен период:30.09.2008</v>
      </c>
      <c r="B5" s="291"/>
      <c r="C5" s="292"/>
      <c r="D5" s="293"/>
      <c r="E5" s="363" t="str">
        <f>'справка № 1-КИС-БАЛАНС'!E3:F3</f>
        <v>ЕИК по БУЛСТАТ:175064573</v>
      </c>
      <c r="F5" s="363"/>
    </row>
    <row r="6" spans="1:6" ht="12.75">
      <c r="A6" s="22"/>
      <c r="B6" s="291"/>
      <c r="C6" s="292"/>
      <c r="D6" s="293"/>
      <c r="E6" s="25"/>
      <c r="F6" s="25"/>
    </row>
    <row r="7" spans="1:7" ht="12.75">
      <c r="A7" s="294"/>
      <c r="B7" s="295"/>
      <c r="C7" s="295"/>
      <c r="D7" s="296"/>
      <c r="E7" s="297"/>
      <c r="F7" s="273" t="s">
        <v>83</v>
      </c>
      <c r="G7" s="16"/>
    </row>
    <row r="8" spans="1:7" ht="25.5">
      <c r="A8" s="298" t="s">
        <v>16</v>
      </c>
      <c r="B8" s="298" t="s">
        <v>2</v>
      </c>
      <c r="C8" s="298" t="s">
        <v>5</v>
      </c>
      <c r="D8" s="298" t="s">
        <v>17</v>
      </c>
      <c r="E8" s="298" t="s">
        <v>2</v>
      </c>
      <c r="F8" s="298" t="s">
        <v>5</v>
      </c>
      <c r="G8" s="16"/>
    </row>
    <row r="9" spans="1:7" ht="12.75">
      <c r="A9" s="298" t="s">
        <v>6</v>
      </c>
      <c r="B9" s="298">
        <v>1</v>
      </c>
      <c r="C9" s="298">
        <v>2</v>
      </c>
      <c r="D9" s="298" t="s">
        <v>6</v>
      </c>
      <c r="E9" s="298">
        <v>1</v>
      </c>
      <c r="F9" s="298">
        <v>2</v>
      </c>
      <c r="G9" s="16"/>
    </row>
    <row r="10" spans="1:7" ht="18" customHeight="1">
      <c r="A10" s="299" t="s">
        <v>18</v>
      </c>
      <c r="B10" s="301"/>
      <c r="C10" s="301"/>
      <c r="D10" s="299" t="s">
        <v>19</v>
      </c>
      <c r="E10" s="302"/>
      <c r="F10" s="302"/>
      <c r="G10" s="16"/>
    </row>
    <row r="11" spans="1:7" ht="12.75">
      <c r="A11" s="278" t="s">
        <v>20</v>
      </c>
      <c r="B11" s="2"/>
      <c r="C11" s="2"/>
      <c r="D11" s="278" t="s">
        <v>48</v>
      </c>
      <c r="E11" s="2"/>
      <c r="F11" s="2"/>
      <c r="G11" s="16"/>
    </row>
    <row r="12" spans="1:7" s="281" customFormat="1" ht="12.75">
      <c r="A12" s="280" t="s">
        <v>21</v>
      </c>
      <c r="B12" s="280"/>
      <c r="C12" s="280"/>
      <c r="D12" s="280" t="s">
        <v>49</v>
      </c>
      <c r="E12" s="242"/>
      <c r="F12" s="303">
        <v>200</v>
      </c>
      <c r="G12" s="288"/>
    </row>
    <row r="13" spans="1:7" s="281" customFormat="1" ht="31.5" customHeight="1">
      <c r="A13" s="280" t="s">
        <v>270</v>
      </c>
      <c r="B13" s="242">
        <f>B14+7319</f>
        <v>145984</v>
      </c>
      <c r="C13" s="304">
        <v>194087</v>
      </c>
      <c r="D13" s="280" t="s">
        <v>50</v>
      </c>
      <c r="E13" s="242">
        <f>E14+10986</f>
        <v>114166</v>
      </c>
      <c r="F13" s="304">
        <v>365206</v>
      </c>
      <c r="G13" s="288"/>
    </row>
    <row r="14" spans="1:7" s="281" customFormat="1" ht="15.75" customHeight="1">
      <c r="A14" s="280" t="s">
        <v>22</v>
      </c>
      <c r="B14" s="242">
        <v>138665</v>
      </c>
      <c r="C14" s="304">
        <v>187767</v>
      </c>
      <c r="D14" s="280" t="s">
        <v>51</v>
      </c>
      <c r="E14" s="242">
        <v>103180</v>
      </c>
      <c r="F14" s="304">
        <v>363918</v>
      </c>
      <c r="G14" s="288"/>
    </row>
    <row r="15" spans="1:7" s="281" customFormat="1" ht="25.5">
      <c r="A15" s="280" t="s">
        <v>271</v>
      </c>
      <c r="B15" s="242"/>
      <c r="C15" s="304">
        <v>30</v>
      </c>
      <c r="D15" s="280" t="s">
        <v>276</v>
      </c>
      <c r="E15" s="242"/>
      <c r="F15" s="304"/>
      <c r="G15" s="288"/>
    </row>
    <row r="16" spans="1:7" s="281" customFormat="1" ht="12.75">
      <c r="A16" s="280" t="s">
        <v>23</v>
      </c>
      <c r="B16" s="242">
        <v>213</v>
      </c>
      <c r="C16" s="304">
        <v>76</v>
      </c>
      <c r="D16" s="285" t="s">
        <v>52</v>
      </c>
      <c r="E16" s="242">
        <v>34052</v>
      </c>
      <c r="F16" s="304">
        <v>33118</v>
      </c>
      <c r="G16" s="288"/>
    </row>
    <row r="17" spans="1:7" s="281" customFormat="1" ht="12.75">
      <c r="A17" s="282"/>
      <c r="B17" s="280"/>
      <c r="C17" s="280"/>
      <c r="D17" s="280" t="s">
        <v>26</v>
      </c>
      <c r="E17" s="242"/>
      <c r="F17" s="303"/>
      <c r="G17" s="288"/>
    </row>
    <row r="18" spans="1:7" s="281" customFormat="1" ht="12.75">
      <c r="A18" s="282" t="s">
        <v>24</v>
      </c>
      <c r="B18" s="241">
        <f>B13+B15+B16</f>
        <v>146197</v>
      </c>
      <c r="C18" s="241">
        <f>C13+C15+C16</f>
        <v>194193</v>
      </c>
      <c r="D18" s="282" t="s">
        <v>24</v>
      </c>
      <c r="E18" s="241">
        <f>E13+E16+E12</f>
        <v>148218</v>
      </c>
      <c r="F18" s="241">
        <f>F12+F13+F15+F16+F17</f>
        <v>398524</v>
      </c>
      <c r="G18" s="288"/>
    </row>
    <row r="19" spans="1:6" s="281" customFormat="1" ht="25.5">
      <c r="A19" s="305" t="s">
        <v>181</v>
      </c>
      <c r="B19" s="242"/>
      <c r="C19" s="241"/>
      <c r="D19" s="305" t="s">
        <v>181</v>
      </c>
      <c r="E19" s="241"/>
      <c r="F19" s="280"/>
    </row>
    <row r="20" spans="1:6" s="281" customFormat="1" ht="12.75">
      <c r="A20" s="279" t="s">
        <v>214</v>
      </c>
      <c r="B20" s="280"/>
      <c r="C20" s="280"/>
      <c r="D20" s="279" t="s">
        <v>53</v>
      </c>
      <c r="E20" s="280"/>
      <c r="F20" s="280"/>
    </row>
    <row r="21" spans="1:6" s="281" customFormat="1" ht="12.75">
      <c r="A21" s="306" t="s">
        <v>344</v>
      </c>
      <c r="B21" s="280"/>
      <c r="C21" s="280"/>
      <c r="D21" s="305"/>
      <c r="E21" s="280"/>
      <c r="F21" s="280"/>
    </row>
    <row r="22" spans="1:6" s="281" customFormat="1" ht="12.75">
      <c r="A22" s="280" t="s">
        <v>243</v>
      </c>
      <c r="B22" s="242">
        <v>13752</v>
      </c>
      <c r="C22" s="307">
        <v>11992</v>
      </c>
      <c r="D22" s="279"/>
      <c r="E22" s="280"/>
      <c r="F22" s="280"/>
    </row>
    <row r="23" spans="1:6" s="281" customFormat="1" ht="12.75">
      <c r="A23" s="280" t="s">
        <v>25</v>
      </c>
      <c r="B23" s="280"/>
      <c r="C23" s="303"/>
      <c r="D23" s="282"/>
      <c r="E23" s="280"/>
      <c r="F23" s="280"/>
    </row>
    <row r="24" spans="1:6" s="281" customFormat="1" ht="12.75">
      <c r="A24" s="280" t="s">
        <v>272</v>
      </c>
      <c r="B24" s="280"/>
      <c r="C24" s="303"/>
      <c r="D24" s="280"/>
      <c r="E24" s="280"/>
      <c r="F24" s="280"/>
    </row>
    <row r="25" spans="1:6" s="281" customFormat="1" ht="12.75">
      <c r="A25" s="280" t="s">
        <v>26</v>
      </c>
      <c r="B25" s="280"/>
      <c r="C25" s="303"/>
      <c r="D25" s="280"/>
      <c r="E25" s="280"/>
      <c r="F25" s="280"/>
    </row>
    <row r="26" spans="1:6" s="281" customFormat="1" ht="12.75">
      <c r="A26" s="282" t="s">
        <v>27</v>
      </c>
      <c r="B26" s="241">
        <f>SUM(B21:B25)</f>
        <v>13752</v>
      </c>
      <c r="C26" s="241">
        <f>SUM(C21:C25)</f>
        <v>11992</v>
      </c>
      <c r="D26" s="282" t="s">
        <v>27</v>
      </c>
      <c r="E26" s="280"/>
      <c r="F26" s="280"/>
    </row>
    <row r="27" spans="1:6" s="281" customFormat="1" ht="25.5">
      <c r="A27" s="305" t="s">
        <v>182</v>
      </c>
      <c r="B27" s="242"/>
      <c r="C27" s="280"/>
      <c r="D27" s="279" t="s">
        <v>182</v>
      </c>
      <c r="E27" s="241"/>
      <c r="F27" s="280"/>
    </row>
    <row r="28" spans="1:6" s="281" customFormat="1" ht="12.75">
      <c r="A28" s="279" t="s">
        <v>273</v>
      </c>
      <c r="B28" s="241">
        <f>B18+B26</f>
        <v>159949</v>
      </c>
      <c r="C28" s="241">
        <f>C18+C26</f>
        <v>206185</v>
      </c>
      <c r="D28" s="279" t="s">
        <v>54</v>
      </c>
      <c r="E28" s="241">
        <f>E18+E26</f>
        <v>148218</v>
      </c>
      <c r="F28" s="241">
        <f>F18+F26</f>
        <v>398524</v>
      </c>
    </row>
    <row r="29" spans="1:6" s="281" customFormat="1" ht="12.75">
      <c r="A29" s="279" t="s">
        <v>345</v>
      </c>
      <c r="B29" s="241"/>
      <c r="C29" s="241">
        <f>F28-C28</f>
        <v>192339</v>
      </c>
      <c r="D29" s="279" t="s">
        <v>346</v>
      </c>
      <c r="E29" s="241">
        <f>B28-E28</f>
        <v>11731</v>
      </c>
      <c r="F29" s="280"/>
    </row>
    <row r="30" spans="1:6" s="281" customFormat="1" ht="18.75" customHeight="1">
      <c r="A30" s="279" t="s">
        <v>274</v>
      </c>
      <c r="B30" s="280"/>
      <c r="C30" s="280">
        <v>0</v>
      </c>
      <c r="D30" s="280"/>
      <c r="E30" s="280"/>
      <c r="F30" s="280"/>
    </row>
    <row r="31" spans="1:6" s="281" customFormat="1" ht="24" customHeight="1">
      <c r="A31" s="279" t="s">
        <v>275</v>
      </c>
      <c r="B31" s="242"/>
      <c r="C31" s="241">
        <v>192339</v>
      </c>
      <c r="D31" s="279" t="s">
        <v>277</v>
      </c>
      <c r="E31" s="241">
        <f>E29</f>
        <v>11731</v>
      </c>
      <c r="F31" s="280"/>
    </row>
    <row r="32" spans="1:6" s="281" customFormat="1" ht="14.25" customHeight="1">
      <c r="A32" s="308" t="s">
        <v>347</v>
      </c>
      <c r="B32" s="241">
        <f>B28+B30+B31</f>
        <v>159949</v>
      </c>
      <c r="C32" s="241">
        <f>C28+C30+C31</f>
        <v>398524</v>
      </c>
      <c r="D32" s="279" t="s">
        <v>348</v>
      </c>
      <c r="E32" s="241">
        <f>E28+E31</f>
        <v>159949</v>
      </c>
      <c r="F32" s="241">
        <f>F28+F31</f>
        <v>398524</v>
      </c>
    </row>
    <row r="33" spans="1:6" s="281" customFormat="1" ht="13.5" customHeight="1">
      <c r="A33" s="309"/>
      <c r="B33" s="288"/>
      <c r="C33" s="288"/>
      <c r="D33" s="310"/>
      <c r="E33" s="288"/>
      <c r="F33" s="288"/>
    </row>
    <row r="34" spans="1:6" s="281" customFormat="1" ht="13.5" customHeight="1">
      <c r="A34" s="309"/>
      <c r="B34" s="288"/>
      <c r="C34" s="288"/>
      <c r="D34" s="310"/>
      <c r="E34" s="288"/>
      <c r="F34" s="288"/>
    </row>
    <row r="35" spans="1:6" s="281" customFormat="1" ht="13.5" customHeight="1">
      <c r="A35" s="309"/>
      <c r="B35" s="288"/>
      <c r="C35" s="288"/>
      <c r="D35" s="310"/>
      <c r="E35" s="288"/>
      <c r="F35" s="288"/>
    </row>
    <row r="36" spans="1:5" s="281" customFormat="1" ht="24.75" customHeight="1">
      <c r="A36" s="281" t="str">
        <f>'справка № 1-КИС-БАЛАНС'!A46</f>
        <v>Дата:30.10.2008</v>
      </c>
      <c r="B36" s="363" t="s">
        <v>324</v>
      </c>
      <c r="C36" s="363"/>
      <c r="D36" s="363" t="s">
        <v>341</v>
      </c>
      <c r="E36" s="363"/>
    </row>
    <row r="37" spans="1:5" s="281" customFormat="1" ht="15.75" customHeight="1">
      <c r="A37" s="288"/>
      <c r="B37" s="25"/>
      <c r="C37" s="25"/>
      <c r="D37" s="25"/>
      <c r="E37" s="25"/>
    </row>
    <row r="38" spans="1:7" s="281" customFormat="1" ht="15.75" customHeight="1">
      <c r="A38" s="311"/>
      <c r="B38" s="16"/>
      <c r="C38" s="16" t="s">
        <v>352</v>
      </c>
      <c r="D38" s="16"/>
      <c r="E38" s="16" t="s">
        <v>353</v>
      </c>
      <c r="F38" s="16"/>
      <c r="G38" s="16"/>
    </row>
    <row r="39" spans="1:7" s="281" customFormat="1" ht="15.75" customHeight="1">
      <c r="A39" s="311"/>
      <c r="B39" s="16"/>
      <c r="C39" s="16"/>
      <c r="D39" s="287" t="s">
        <v>342</v>
      </c>
      <c r="E39" s="16"/>
      <c r="F39" s="16"/>
      <c r="G39" s="16"/>
    </row>
    <row r="40" spans="1:7" s="281" customFormat="1" ht="15.75" customHeight="1">
      <c r="A40" s="312"/>
      <c r="B40" s="16"/>
      <c r="C40" s="16"/>
      <c r="D40" s="287"/>
      <c r="E40" s="16"/>
      <c r="F40" s="16"/>
      <c r="G40" s="16"/>
    </row>
    <row r="41" spans="1:7" s="281" customFormat="1" ht="15" customHeight="1">
      <c r="A41" s="288"/>
      <c r="B41" s="1"/>
      <c r="C41" s="16"/>
      <c r="D41" s="16"/>
      <c r="E41" s="16" t="s">
        <v>354</v>
      </c>
      <c r="F41" s="288"/>
      <c r="G41" s="288"/>
    </row>
    <row r="42" spans="1:6" s="281" customFormat="1" ht="17.25" customHeight="1">
      <c r="A42" s="288"/>
      <c r="B42" s="288"/>
      <c r="C42" s="288"/>
      <c r="D42" s="288"/>
      <c r="E42" s="288"/>
      <c r="F42" s="288"/>
    </row>
    <row r="43" s="281" customFormat="1" ht="12.75"/>
    <row r="44" s="281" customFormat="1" ht="12.75"/>
    <row r="45" s="281" customFormat="1" ht="12.75" customHeight="1"/>
    <row r="46" s="281" customFormat="1" ht="12.75"/>
    <row r="47" s="281" customFormat="1" ht="12.75"/>
    <row r="48" s="281" customFormat="1" ht="12.75"/>
    <row r="49" s="281" customFormat="1" ht="12.75"/>
    <row r="50" s="281" customFormat="1" ht="12.75">
      <c r="A50" s="1"/>
    </row>
  </sheetData>
  <sheetProtection/>
  <mergeCells count="6">
    <mergeCell ref="B36:C36"/>
    <mergeCell ref="D36:E36"/>
    <mergeCell ref="E1:F1"/>
    <mergeCell ref="A4:B4"/>
    <mergeCell ref="C2:D2"/>
    <mergeCell ref="E5:F5"/>
  </mergeCells>
  <printOptions/>
  <pageMargins left="0.2755905511811024" right="0" top="1.1811023622047245" bottom="0.7874015748031497" header="0.2755905511811024" footer="0.31496062992125984"/>
  <pageSetup horizontalDpi="300" verticalDpi="3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26">
      <selection activeCell="G40" sqref="G40"/>
    </sheetView>
  </sheetViews>
  <sheetFormatPr defaultColWidth="9.140625" defaultRowHeight="12.75"/>
  <cols>
    <col min="1" max="1" width="47.28125" style="1" customWidth="1"/>
    <col min="2" max="2" width="11.28125" style="1" customWidth="1"/>
    <col min="3" max="3" width="11.140625" style="1" customWidth="1"/>
    <col min="4" max="4" width="10.421875" style="1" customWidth="1"/>
    <col min="5" max="5" width="9.140625" style="1" customWidth="1"/>
    <col min="6" max="6" width="9.8515625" style="1" customWidth="1"/>
    <col min="7" max="7" width="9.28125" style="1" customWidth="1"/>
    <col min="8" max="16384" width="9.140625" style="1" customWidth="1"/>
  </cols>
  <sheetData>
    <row r="1" spans="1:7" ht="12.75">
      <c r="A1" s="24"/>
      <c r="B1" s="24"/>
      <c r="C1" s="24"/>
      <c r="D1" s="24"/>
      <c r="E1" s="368" t="s">
        <v>278</v>
      </c>
      <c r="F1" s="368"/>
      <c r="G1" s="24"/>
    </row>
    <row r="2" spans="1:7" ht="15">
      <c r="A2" s="371" t="s">
        <v>98</v>
      </c>
      <c r="B2" s="372"/>
      <c r="C2" s="372"/>
      <c r="D2" s="372"/>
      <c r="E2" s="372"/>
      <c r="F2" s="372"/>
      <c r="G2" s="24"/>
    </row>
    <row r="3" spans="1:7" ht="15">
      <c r="A3" s="229"/>
      <c r="B3" s="230"/>
      <c r="C3" s="230"/>
      <c r="D3" s="230"/>
      <c r="E3" s="230"/>
      <c r="F3" s="230"/>
      <c r="G3" s="24"/>
    </row>
    <row r="4" spans="1:7" ht="25.5">
      <c r="A4" s="22" t="str">
        <f>'справка № 1-КИС-БАЛАНС'!A3</f>
        <v>Наименование на КИС:"КД ОБЛИГАЦИИ БЪЛГАРИЯ"</v>
      </c>
      <c r="B4" s="3"/>
      <c r="D4" s="39"/>
      <c r="E4" s="1" t="str">
        <f>'справка № 1-КИС-БАЛАНС'!E3:F3</f>
        <v>ЕИК по БУЛСТАТ:175064573</v>
      </c>
      <c r="F4" s="37"/>
      <c r="G4" s="24"/>
    </row>
    <row r="5" spans="1:7" ht="15">
      <c r="A5" s="46" t="str">
        <f>'справка № 1-КИС-БАЛАНС'!A4</f>
        <v>Отчетен период:30.09.2008</v>
      </c>
      <c r="B5" s="46"/>
      <c r="C5" s="44"/>
      <c r="D5" s="44"/>
      <c r="E5" s="38"/>
      <c r="F5" s="38"/>
      <c r="G5" s="49"/>
    </row>
    <row r="6" spans="1:7" ht="15">
      <c r="A6" s="46"/>
      <c r="B6" s="46"/>
      <c r="C6" s="44"/>
      <c r="D6" s="44"/>
      <c r="E6" s="38"/>
      <c r="F6" s="38"/>
      <c r="G6" s="49"/>
    </row>
    <row r="7" spans="1:7" ht="15">
      <c r="A7" s="46"/>
      <c r="B7" s="46"/>
      <c r="C7" s="50"/>
      <c r="D7" s="51"/>
      <c r="E7" s="49"/>
      <c r="F7" s="49"/>
      <c r="G7" s="52" t="s">
        <v>83</v>
      </c>
    </row>
    <row r="8" spans="1:7" ht="13.5" customHeight="1">
      <c r="A8" s="369" t="s">
        <v>84</v>
      </c>
      <c r="B8" s="369" t="s">
        <v>4</v>
      </c>
      <c r="C8" s="369"/>
      <c r="D8" s="369"/>
      <c r="E8" s="369" t="s">
        <v>5</v>
      </c>
      <c r="F8" s="369"/>
      <c r="G8" s="369"/>
    </row>
    <row r="9" spans="1:7" ht="30.75" customHeight="1">
      <c r="A9" s="370"/>
      <c r="B9" s="53" t="s">
        <v>85</v>
      </c>
      <c r="C9" s="53" t="s">
        <v>86</v>
      </c>
      <c r="D9" s="53" t="s">
        <v>87</v>
      </c>
      <c r="E9" s="53" t="s">
        <v>85</v>
      </c>
      <c r="F9" s="53" t="s">
        <v>86</v>
      </c>
      <c r="G9" s="53" t="s">
        <v>87</v>
      </c>
    </row>
    <row r="10" spans="1:7" s="19" customFormat="1" ht="14.25">
      <c r="A10" s="53" t="s">
        <v>6</v>
      </c>
      <c r="B10" s="53">
        <v>1</v>
      </c>
      <c r="C10" s="53">
        <v>2</v>
      </c>
      <c r="D10" s="53">
        <v>3</v>
      </c>
      <c r="E10" s="53">
        <v>4</v>
      </c>
      <c r="F10" s="53">
        <v>5</v>
      </c>
      <c r="G10" s="53">
        <v>6</v>
      </c>
    </row>
    <row r="11" spans="1:7" ht="15">
      <c r="A11" s="54" t="s">
        <v>279</v>
      </c>
      <c r="B11" s="55"/>
      <c r="C11" s="55"/>
      <c r="D11" s="55"/>
      <c r="E11" s="55"/>
      <c r="F11" s="55"/>
      <c r="G11" s="55"/>
    </row>
    <row r="12" spans="1:7" ht="15">
      <c r="A12" s="56" t="s">
        <v>217</v>
      </c>
      <c r="B12" s="55">
        <v>56499</v>
      </c>
      <c r="C12" s="219">
        <v>35701</v>
      </c>
      <c r="D12" s="219">
        <f>B12-C12</f>
        <v>20798</v>
      </c>
      <c r="E12" s="263">
        <v>517920</v>
      </c>
      <c r="F12" s="263">
        <v>10982</v>
      </c>
      <c r="G12" s="263">
        <f>E12-F12</f>
        <v>506938</v>
      </c>
    </row>
    <row r="13" spans="1:7" ht="30">
      <c r="A13" s="56" t="s">
        <v>280</v>
      </c>
      <c r="B13" s="55"/>
      <c r="C13" s="55"/>
      <c r="D13" s="219"/>
      <c r="E13" s="55"/>
      <c r="F13" s="55"/>
      <c r="G13" s="55"/>
    </row>
    <row r="14" spans="1:7" ht="15">
      <c r="A14" s="56" t="s">
        <v>97</v>
      </c>
      <c r="B14" s="2"/>
      <c r="C14" s="2"/>
      <c r="D14" s="219">
        <f>B14-C14</f>
        <v>0</v>
      </c>
      <c r="E14" s="2"/>
      <c r="F14" s="55"/>
      <c r="G14" s="55"/>
    </row>
    <row r="15" spans="1:7" ht="15">
      <c r="A15" s="48" t="s">
        <v>221</v>
      </c>
      <c r="B15" s="2"/>
      <c r="C15" s="2"/>
      <c r="D15" s="219">
        <f>B15-C15</f>
        <v>0</v>
      </c>
      <c r="E15" s="2"/>
      <c r="F15" s="55"/>
      <c r="G15" s="55"/>
    </row>
    <row r="16" spans="1:7" ht="15">
      <c r="A16" s="48" t="s">
        <v>248</v>
      </c>
      <c r="B16" s="2"/>
      <c r="C16" s="2"/>
      <c r="D16" s="219">
        <f>B16-C16</f>
        <v>0</v>
      </c>
      <c r="E16" s="2"/>
      <c r="F16" s="55"/>
      <c r="G16" s="55"/>
    </row>
    <row r="17" spans="1:7" ht="15">
      <c r="A17" s="56" t="s">
        <v>218</v>
      </c>
      <c r="B17" s="82"/>
      <c r="C17" s="55"/>
      <c r="D17" s="219">
        <f>B17-C17</f>
        <v>0</v>
      </c>
      <c r="E17" s="55"/>
      <c r="F17" s="55"/>
      <c r="G17" s="55"/>
    </row>
    <row r="18" spans="1:7" ht="28.5">
      <c r="A18" s="54" t="s">
        <v>215</v>
      </c>
      <c r="B18" s="221">
        <f>SUM(B12:B17)</f>
        <v>56499</v>
      </c>
      <c r="C18" s="222">
        <f>SUM(C12:C17)</f>
        <v>35701</v>
      </c>
      <c r="D18" s="222">
        <f>B18-C18</f>
        <v>20798</v>
      </c>
      <c r="E18" s="245">
        <f>SUM(E12:E17)</f>
        <v>517920</v>
      </c>
      <c r="F18" s="245">
        <f>SUM(F12:F17)</f>
        <v>10982</v>
      </c>
      <c r="G18" s="245">
        <f>SUM(G12:G17)</f>
        <v>506938</v>
      </c>
    </row>
    <row r="19" spans="1:7" ht="28.5">
      <c r="A19" s="54" t="s">
        <v>244</v>
      </c>
      <c r="B19" s="55"/>
      <c r="C19" s="55"/>
      <c r="D19" s="55"/>
      <c r="E19" s="55"/>
      <c r="F19" s="55"/>
      <c r="G19" s="55"/>
    </row>
    <row r="20" spans="1:7" ht="30">
      <c r="A20" s="56" t="s">
        <v>88</v>
      </c>
      <c r="B20" s="219">
        <v>241859</v>
      </c>
      <c r="C20" s="219"/>
      <c r="D20" s="219">
        <f aca="true" t="shared" si="0" ref="D20:D27">B20-C20</f>
        <v>241859</v>
      </c>
      <c r="E20" s="263">
        <v>178875</v>
      </c>
      <c r="F20" s="263">
        <v>346017</v>
      </c>
      <c r="G20" s="263">
        <f>E20-F20</f>
        <v>-167142</v>
      </c>
    </row>
    <row r="21" spans="1:7" ht="30">
      <c r="A21" s="56" t="s">
        <v>89</v>
      </c>
      <c r="B21" s="55"/>
      <c r="C21" s="55"/>
      <c r="D21" s="219">
        <f t="shared" si="0"/>
        <v>0</v>
      </c>
      <c r="E21" s="55"/>
      <c r="F21" s="55"/>
      <c r="G21" s="55"/>
    </row>
    <row r="22" spans="1:7" ht="18" customHeight="1">
      <c r="A22" s="57" t="s">
        <v>95</v>
      </c>
      <c r="B22" s="219">
        <v>55928</v>
      </c>
      <c r="C22" s="326">
        <v>213</v>
      </c>
      <c r="D22" s="219">
        <f t="shared" si="0"/>
        <v>55715</v>
      </c>
      <c r="E22" s="263">
        <v>25949</v>
      </c>
      <c r="F22" s="263">
        <v>76</v>
      </c>
      <c r="G22" s="263">
        <f>E22-F22</f>
        <v>25873</v>
      </c>
    </row>
    <row r="23" spans="1:7" ht="15">
      <c r="A23" s="56" t="s">
        <v>93</v>
      </c>
      <c r="B23" s="55"/>
      <c r="C23" s="55"/>
      <c r="D23" s="219">
        <f t="shared" si="0"/>
        <v>0</v>
      </c>
      <c r="E23" s="55"/>
      <c r="F23" s="55"/>
      <c r="G23" s="55"/>
    </row>
    <row r="24" spans="1:7" ht="15">
      <c r="A24" s="83" t="s">
        <v>173</v>
      </c>
      <c r="B24" s="55"/>
      <c r="C24" s="219">
        <v>5559</v>
      </c>
      <c r="D24" s="219">
        <f t="shared" si="0"/>
        <v>-5559</v>
      </c>
      <c r="E24" s="55"/>
      <c r="F24" s="2"/>
      <c r="G24" s="2"/>
    </row>
    <row r="25" spans="1:7" ht="15">
      <c r="A25" s="83" t="s">
        <v>174</v>
      </c>
      <c r="B25" s="55"/>
      <c r="C25" s="220">
        <v>3266</v>
      </c>
      <c r="D25" s="219">
        <f t="shared" si="0"/>
        <v>-3266</v>
      </c>
      <c r="E25" s="2"/>
      <c r="F25" s="2"/>
      <c r="G25" s="2"/>
    </row>
    <row r="26" spans="1:7" ht="15">
      <c r="A26" s="48" t="s">
        <v>281</v>
      </c>
      <c r="B26" s="55"/>
      <c r="C26" s="219"/>
      <c r="D26" s="219"/>
      <c r="E26" s="55"/>
      <c r="F26" s="55"/>
      <c r="G26" s="55"/>
    </row>
    <row r="27" spans="1:7" ht="15">
      <c r="A27" s="56" t="s">
        <v>94</v>
      </c>
      <c r="B27" s="55"/>
      <c r="C27" s="219">
        <v>479</v>
      </c>
      <c r="D27" s="219">
        <f t="shared" si="0"/>
        <v>-479</v>
      </c>
      <c r="E27" s="263">
        <v>94223</v>
      </c>
      <c r="F27" s="263">
        <f>92</f>
        <v>92</v>
      </c>
      <c r="G27" s="263">
        <f>E27-F27</f>
        <v>94131</v>
      </c>
    </row>
    <row r="28" spans="1:7" ht="28.5">
      <c r="A28" s="54" t="s">
        <v>216</v>
      </c>
      <c r="B28" s="222">
        <f>SUM(B20:B27)</f>
        <v>297787</v>
      </c>
      <c r="C28" s="222">
        <f>SUM(C20:C27)</f>
        <v>9517</v>
      </c>
      <c r="D28" s="222">
        <f>B28-C28</f>
        <v>288270</v>
      </c>
      <c r="E28" s="264">
        <f>SUM(E20:E27)</f>
        <v>299047</v>
      </c>
      <c r="F28" s="264">
        <f>SUM(F20:F27)</f>
        <v>346185</v>
      </c>
      <c r="G28" s="264">
        <f>SUM(G20:G27)</f>
        <v>-47138</v>
      </c>
    </row>
    <row r="29" spans="1:7" ht="28.5">
      <c r="A29" s="58" t="s">
        <v>245</v>
      </c>
      <c r="B29" s="55"/>
      <c r="C29" s="55"/>
      <c r="D29" s="55"/>
      <c r="E29" s="55"/>
      <c r="F29" s="55"/>
      <c r="G29" s="55"/>
    </row>
    <row r="30" spans="1:7" ht="15">
      <c r="A30" s="56" t="s">
        <v>219</v>
      </c>
      <c r="B30" s="55"/>
      <c r="C30" s="327">
        <v>5881</v>
      </c>
      <c r="D30" s="219">
        <f>B30-C30</f>
        <v>-5881</v>
      </c>
      <c r="E30" s="55"/>
      <c r="F30" s="263">
        <v>15832</v>
      </c>
      <c r="G30" s="263">
        <f>E30-F30</f>
        <v>-15832</v>
      </c>
    </row>
    <row r="31" spans="1:7" ht="15">
      <c r="A31" s="56" t="s">
        <v>90</v>
      </c>
      <c r="B31" s="55"/>
      <c r="C31" s="55"/>
      <c r="D31" s="55"/>
      <c r="E31" s="55"/>
      <c r="F31" s="55"/>
      <c r="G31" s="55"/>
    </row>
    <row r="32" spans="1:7" ht="15">
      <c r="A32" s="56" t="s">
        <v>96</v>
      </c>
      <c r="B32" s="55"/>
      <c r="C32" s="55"/>
      <c r="D32" s="55"/>
      <c r="E32" s="55"/>
      <c r="F32" s="55"/>
      <c r="G32" s="55"/>
    </row>
    <row r="33" spans="1:7" ht="15">
      <c r="A33" s="56" t="s">
        <v>282</v>
      </c>
      <c r="B33" s="55"/>
      <c r="C33" s="55"/>
      <c r="D33" s="55"/>
      <c r="E33" s="55"/>
      <c r="F33" s="55"/>
      <c r="G33" s="55"/>
    </row>
    <row r="34" spans="1:7" ht="30">
      <c r="A34" s="56" t="s">
        <v>220</v>
      </c>
      <c r="B34" s="55"/>
      <c r="C34" s="55"/>
      <c r="D34" s="55"/>
      <c r="E34" s="55"/>
      <c r="F34" s="55"/>
      <c r="G34" s="55"/>
    </row>
    <row r="35" spans="1:7" ht="28.5">
      <c r="A35" s="54" t="s">
        <v>283</v>
      </c>
      <c r="B35" s="221"/>
      <c r="C35" s="222">
        <f>SUM(C30:C34)</f>
        <v>5881</v>
      </c>
      <c r="D35" s="222">
        <f>B35-C35</f>
        <v>-5881</v>
      </c>
      <c r="E35" s="55"/>
      <c r="F35" s="264">
        <f>SUM(F30:F34)</f>
        <v>15832</v>
      </c>
      <c r="G35" s="264">
        <f>SUM(G30:G34)</f>
        <v>-15832</v>
      </c>
    </row>
    <row r="36" spans="1:7" ht="28.5">
      <c r="A36" s="54" t="s">
        <v>91</v>
      </c>
      <c r="B36" s="222">
        <f>B18+B28+B35</f>
        <v>354286</v>
      </c>
      <c r="C36" s="222">
        <f>C18+C28+C35</f>
        <v>51099</v>
      </c>
      <c r="D36" s="222">
        <f>B36-C36</f>
        <v>303187</v>
      </c>
      <c r="E36" s="222">
        <f>E18+E28+E35</f>
        <v>816967</v>
      </c>
      <c r="F36" s="222">
        <f>F18+F28+F35</f>
        <v>372999</v>
      </c>
      <c r="G36" s="222">
        <f>G18+G28+G35</f>
        <v>443968</v>
      </c>
    </row>
    <row r="37" spans="1:7" ht="15">
      <c r="A37" s="54" t="s">
        <v>92</v>
      </c>
      <c r="B37" s="55"/>
      <c r="C37" s="55"/>
      <c r="D37" s="245">
        <v>247586</v>
      </c>
      <c r="E37" s="55"/>
      <c r="F37" s="55"/>
      <c r="G37" s="245">
        <v>149221</v>
      </c>
    </row>
    <row r="38" spans="1:7" ht="28.5">
      <c r="A38" s="58" t="s">
        <v>168</v>
      </c>
      <c r="B38" s="55"/>
      <c r="C38" s="55"/>
      <c r="D38" s="222">
        <f>D37+D36</f>
        <v>550773</v>
      </c>
      <c r="E38" s="55"/>
      <c r="F38" s="55"/>
      <c r="G38" s="222">
        <f>G36+G37</f>
        <v>593189</v>
      </c>
    </row>
    <row r="39" spans="1:7" ht="15">
      <c r="A39" s="56" t="s">
        <v>169</v>
      </c>
      <c r="B39" s="55"/>
      <c r="C39" s="55"/>
      <c r="D39" s="242">
        <v>65524</v>
      </c>
      <c r="E39" s="55"/>
      <c r="F39" s="55"/>
      <c r="G39" s="220">
        <v>408864</v>
      </c>
    </row>
    <row r="40" spans="2:8" ht="15">
      <c r="B40" s="84"/>
      <c r="C40" s="84"/>
      <c r="D40" s="84"/>
      <c r="E40" s="333"/>
      <c r="F40" s="84"/>
      <c r="G40" s="84"/>
      <c r="H40" s="16"/>
    </row>
    <row r="41" spans="1:8" ht="27" customHeight="1">
      <c r="A41" s="49" t="str">
        <f>'справка № 1-КИС-БАЛАНС'!A46</f>
        <v>Дата:30.10.2008</v>
      </c>
      <c r="B41" s="363" t="s">
        <v>350</v>
      </c>
      <c r="C41" s="363"/>
      <c r="D41" s="366" t="s">
        <v>349</v>
      </c>
      <c r="E41" s="367"/>
      <c r="F41" s="367"/>
      <c r="G41" s="367"/>
      <c r="H41" s="16"/>
    </row>
    <row r="42" spans="1:8" ht="10.5" customHeight="1">
      <c r="A42" s="49"/>
      <c r="B42" s="25"/>
      <c r="C42" s="25"/>
      <c r="D42" s="30"/>
      <c r="E42" s="313"/>
      <c r="F42" s="313"/>
      <c r="G42" s="313"/>
      <c r="H42" s="16"/>
    </row>
    <row r="43" spans="2:8" ht="12.75">
      <c r="B43" s="25"/>
      <c r="C43" s="25"/>
      <c r="D43" s="25"/>
      <c r="E43" s="25"/>
      <c r="F43" s="16" t="s">
        <v>353</v>
      </c>
      <c r="G43" s="16"/>
      <c r="H43" s="16"/>
    </row>
    <row r="44" spans="2:8" ht="12.75">
      <c r="B44" s="16"/>
      <c r="C44" s="16" t="s">
        <v>352</v>
      </c>
      <c r="D44" s="16"/>
      <c r="E44" s="16"/>
      <c r="F44" s="16"/>
      <c r="G44" s="16"/>
      <c r="H44" s="16"/>
    </row>
    <row r="45" spans="2:8" ht="12.75">
      <c r="B45" s="16"/>
      <c r="C45" s="16"/>
      <c r="D45" s="366" t="s">
        <v>349</v>
      </c>
      <c r="E45" s="367"/>
      <c r="F45" s="367"/>
      <c r="G45" s="367"/>
      <c r="H45" s="16"/>
    </row>
    <row r="46" spans="2:8" ht="12.75">
      <c r="B46" s="16"/>
      <c r="C46" s="16"/>
      <c r="D46" s="30"/>
      <c r="E46" s="313"/>
      <c r="F46" s="313"/>
      <c r="G46" s="313"/>
      <c r="H46" s="16"/>
    </row>
    <row r="47" spans="2:8" ht="12.75">
      <c r="B47" s="16"/>
      <c r="C47" s="16"/>
      <c r="D47" s="287"/>
      <c r="E47" s="16"/>
      <c r="F47" s="16" t="s">
        <v>355</v>
      </c>
      <c r="G47" s="288"/>
      <c r="H47" s="16"/>
    </row>
    <row r="48" spans="3:8" ht="15">
      <c r="C48" s="16"/>
      <c r="D48" s="16"/>
      <c r="E48" s="16"/>
      <c r="F48" s="288"/>
      <c r="G48" s="84"/>
      <c r="H48" s="16"/>
    </row>
    <row r="49" spans="2:8" ht="12.75">
      <c r="B49" s="16"/>
      <c r="C49" s="16"/>
      <c r="D49" s="16"/>
      <c r="E49" s="16"/>
      <c r="F49" s="16"/>
      <c r="G49" s="16"/>
      <c r="H49" s="16"/>
    </row>
    <row r="50" spans="2:7" ht="12.75">
      <c r="B50" s="24"/>
      <c r="C50" s="24"/>
      <c r="D50" s="24"/>
      <c r="E50" s="24"/>
      <c r="F50" s="24"/>
      <c r="G50" s="24"/>
    </row>
    <row r="51" spans="2:7" ht="12.75">
      <c r="B51" s="24"/>
      <c r="C51" s="24"/>
      <c r="D51" s="24"/>
      <c r="E51" s="24"/>
      <c r="F51" s="24"/>
      <c r="G51" s="24"/>
    </row>
  </sheetData>
  <sheetProtection/>
  <mergeCells count="8">
    <mergeCell ref="D41:G41"/>
    <mergeCell ref="D45:G45"/>
    <mergeCell ref="E1:F1"/>
    <mergeCell ref="A8:A9"/>
    <mergeCell ref="A2:F2"/>
    <mergeCell ref="B41:C41"/>
    <mergeCell ref="B8:D8"/>
    <mergeCell ref="E8:G8"/>
  </mergeCells>
  <printOptions/>
  <pageMargins left="0.7480314960629921" right="0" top="0.1968503937007874" bottom="0" header="0" footer="0.31496062992125984"/>
  <pageSetup horizontalDpi="300" verticalDpi="3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8"/>
  <sheetViews>
    <sheetView zoomScalePageLayoutView="0" workbookViewId="0" topLeftCell="A22">
      <selection activeCell="A43" sqref="A43"/>
    </sheetView>
  </sheetViews>
  <sheetFormatPr defaultColWidth="9.140625" defaultRowHeight="12.75"/>
  <cols>
    <col min="1" max="1" width="51.8515625" style="40" customWidth="1"/>
    <col min="2" max="2" width="10.28125" style="40" customWidth="1"/>
    <col min="3" max="3" width="10.7109375" style="40" customWidth="1"/>
    <col min="4" max="4" width="10.140625" style="40" customWidth="1"/>
    <col min="5" max="5" width="11.8515625" style="40" customWidth="1"/>
    <col min="6" max="6" width="9.8515625" style="40" customWidth="1"/>
    <col min="7" max="7" width="8.28125" style="40" customWidth="1"/>
    <col min="8" max="8" width="10.8515625" style="40" customWidth="1"/>
    <col min="9" max="16384" width="9.140625" style="1" customWidth="1"/>
  </cols>
  <sheetData>
    <row r="1" spans="6:8" ht="12.75">
      <c r="F1" s="41"/>
      <c r="G1" s="41" t="s">
        <v>284</v>
      </c>
      <c r="H1" s="41"/>
    </row>
    <row r="2" spans="1:8" ht="19.5" customHeight="1">
      <c r="A2" s="380" t="s">
        <v>55</v>
      </c>
      <c r="B2" s="380"/>
      <c r="C2" s="380"/>
      <c r="D2" s="380"/>
      <c r="E2" s="380"/>
      <c r="F2" s="380"/>
      <c r="G2" s="380"/>
      <c r="H2" s="380"/>
    </row>
    <row r="3" spans="1:8" ht="12.75">
      <c r="A3" s="6"/>
      <c r="B3" s="7"/>
      <c r="C3" s="7"/>
      <c r="D3" s="7"/>
      <c r="E3" s="7"/>
      <c r="F3" s="7"/>
      <c r="G3" s="7"/>
      <c r="H3" s="8"/>
    </row>
    <row r="4" spans="1:8" ht="24" customHeight="1">
      <c r="A4" s="23" t="str">
        <f>'справка № 1-КИС-БАЛАНС'!A3</f>
        <v>Наименование на КИС:"КД ОБЛИГАЦИИ БЪЛГАРИЯ"</v>
      </c>
      <c r="B4" s="9"/>
      <c r="C4" s="9"/>
      <c r="D4" s="9"/>
      <c r="E4" s="9"/>
      <c r="F4" s="1"/>
      <c r="G4" s="375" t="s">
        <v>325</v>
      </c>
      <c r="H4" s="375"/>
    </row>
    <row r="5" spans="1:8" ht="15">
      <c r="A5" s="23" t="str">
        <f>'справка № 1-КИС-БАЛАНС'!A4</f>
        <v>Отчетен период:30.09.2008</v>
      </c>
      <c r="B5" s="9"/>
      <c r="C5" s="9"/>
      <c r="D5" s="9"/>
      <c r="E5" s="10"/>
      <c r="F5" s="10"/>
      <c r="G5" s="10"/>
      <c r="H5" s="42"/>
    </row>
    <row r="6" spans="1:8" ht="12.75">
      <c r="A6" s="11"/>
      <c r="B6" s="11"/>
      <c r="C6" s="11"/>
      <c r="D6" s="11"/>
      <c r="E6" s="12"/>
      <c r="F6" s="12"/>
      <c r="G6" s="12"/>
      <c r="H6" s="43" t="s">
        <v>56</v>
      </c>
    </row>
    <row r="7" spans="1:9" ht="32.25" customHeight="1">
      <c r="A7" s="376" t="s">
        <v>57</v>
      </c>
      <c r="B7" s="376" t="s">
        <v>61</v>
      </c>
      <c r="C7" s="373" t="s">
        <v>58</v>
      </c>
      <c r="D7" s="374"/>
      <c r="E7" s="374"/>
      <c r="F7" s="373" t="s">
        <v>59</v>
      </c>
      <c r="G7" s="381"/>
      <c r="H7" s="376" t="s">
        <v>60</v>
      </c>
      <c r="I7" s="44"/>
    </row>
    <row r="8" spans="1:9" ht="12.75" customHeight="1">
      <c r="A8" s="379"/>
      <c r="B8" s="384"/>
      <c r="C8" s="382" t="s">
        <v>62</v>
      </c>
      <c r="D8" s="376" t="s">
        <v>63</v>
      </c>
      <c r="E8" s="376" t="s">
        <v>222</v>
      </c>
      <c r="F8" s="376" t="s">
        <v>64</v>
      </c>
      <c r="G8" s="376" t="s">
        <v>65</v>
      </c>
      <c r="H8" s="379"/>
      <c r="I8" s="44"/>
    </row>
    <row r="9" spans="1:9" ht="60" customHeight="1">
      <c r="A9" s="377"/>
      <c r="B9" s="377"/>
      <c r="C9" s="383"/>
      <c r="D9" s="377"/>
      <c r="E9" s="378"/>
      <c r="F9" s="378"/>
      <c r="G9" s="378"/>
      <c r="H9" s="378"/>
      <c r="I9" s="44"/>
    </row>
    <row r="10" spans="1:9" s="25" customFormat="1" ht="15">
      <c r="A10" s="60" t="s">
        <v>6</v>
      </c>
      <c r="B10" s="60">
        <v>1</v>
      </c>
      <c r="C10" s="60">
        <v>2</v>
      </c>
      <c r="D10" s="60">
        <v>3</v>
      </c>
      <c r="E10" s="60">
        <v>4</v>
      </c>
      <c r="F10" s="60">
        <v>5</v>
      </c>
      <c r="G10" s="60">
        <v>6</v>
      </c>
      <c r="H10" s="60">
        <v>7</v>
      </c>
      <c r="I10" s="59"/>
    </row>
    <row r="11" spans="1:9" s="25" customFormat="1" ht="15">
      <c r="A11" s="61" t="s">
        <v>175</v>
      </c>
      <c r="B11" s="223">
        <v>563261</v>
      </c>
      <c r="C11" s="223">
        <v>-3092</v>
      </c>
      <c r="D11" s="60"/>
      <c r="E11" s="60"/>
      <c r="F11" s="60">
        <v>31534</v>
      </c>
      <c r="G11" s="60"/>
      <c r="H11" s="223">
        <v>591703</v>
      </c>
      <c r="I11" s="59"/>
    </row>
    <row r="12" spans="1:9" s="25" customFormat="1" ht="28.5">
      <c r="A12" s="61" t="s">
        <v>176</v>
      </c>
      <c r="B12" s="223"/>
      <c r="C12" s="223"/>
      <c r="D12" s="223"/>
      <c r="E12" s="223"/>
      <c r="F12" s="223"/>
      <c r="G12" s="223"/>
      <c r="H12" s="223"/>
      <c r="I12" s="59"/>
    </row>
    <row r="13" spans="1:9" s="25" customFormat="1" ht="15">
      <c r="A13" s="61" t="s">
        <v>66</v>
      </c>
      <c r="B13" s="323">
        <v>618842.24</v>
      </c>
      <c r="C13" s="323">
        <v>-60410.55</v>
      </c>
      <c r="D13" s="223"/>
      <c r="E13" s="223"/>
      <c r="F13" s="223">
        <v>216474.61</v>
      </c>
      <c r="G13" s="60"/>
      <c r="H13" s="223">
        <v>774906.3</v>
      </c>
      <c r="I13" s="59"/>
    </row>
    <row r="14" spans="1:9" s="25" customFormat="1" ht="15">
      <c r="A14" s="61" t="s">
        <v>67</v>
      </c>
      <c r="B14" s="62"/>
      <c r="C14" s="62"/>
      <c r="D14" s="62"/>
      <c r="E14" s="62"/>
      <c r="F14" s="62"/>
      <c r="G14" s="62"/>
      <c r="H14" s="64"/>
      <c r="I14" s="59"/>
    </row>
    <row r="15" spans="1:9" ht="15">
      <c r="A15" s="65" t="s">
        <v>68</v>
      </c>
      <c r="B15" s="62"/>
      <c r="C15" s="62"/>
      <c r="D15" s="62"/>
      <c r="E15" s="62"/>
      <c r="F15" s="62"/>
      <c r="G15" s="62"/>
      <c r="H15" s="64"/>
      <c r="I15" s="44"/>
    </row>
    <row r="16" spans="1:9" ht="15">
      <c r="A16" s="65" t="s">
        <v>69</v>
      </c>
      <c r="B16" s="63"/>
      <c r="C16" s="63"/>
      <c r="D16" s="63"/>
      <c r="E16" s="63"/>
      <c r="F16" s="63"/>
      <c r="G16" s="63"/>
      <c r="H16" s="64"/>
      <c r="I16" s="44"/>
    </row>
    <row r="17" spans="1:9" ht="28.5">
      <c r="A17" s="61" t="s">
        <v>70</v>
      </c>
      <c r="B17" s="63"/>
      <c r="C17" s="63"/>
      <c r="D17" s="63"/>
      <c r="E17" s="63"/>
      <c r="F17" s="63"/>
      <c r="G17" s="63"/>
      <c r="H17" s="64"/>
      <c r="I17" s="44"/>
    </row>
    <row r="18" spans="1:9" ht="34.5" customHeight="1">
      <c r="A18" s="61" t="s">
        <v>285</v>
      </c>
      <c r="B18" s="224">
        <f aca="true" t="shared" si="0" ref="B18:H18">B19+B20</f>
        <v>16486</v>
      </c>
      <c r="C18" s="224">
        <f t="shared" si="0"/>
        <v>3666</v>
      </c>
      <c r="D18" s="224">
        <f t="shared" si="0"/>
        <v>0</v>
      </c>
      <c r="E18" s="224">
        <f t="shared" si="0"/>
        <v>0</v>
      </c>
      <c r="F18" s="224">
        <f t="shared" si="0"/>
        <v>0</v>
      </c>
      <c r="G18" s="224">
        <f t="shared" si="0"/>
        <v>-11731.18</v>
      </c>
      <c r="H18" s="225">
        <f t="shared" si="0"/>
        <v>8420.82</v>
      </c>
      <c r="I18" s="44"/>
    </row>
    <row r="19" spans="1:9" ht="15">
      <c r="A19" s="65" t="s">
        <v>223</v>
      </c>
      <c r="B19" s="325">
        <v>45418</v>
      </c>
      <c r="C19" s="325">
        <v>10239</v>
      </c>
      <c r="D19" s="62"/>
      <c r="E19" s="62"/>
      <c r="F19" s="62"/>
      <c r="G19" s="62">
        <v>-11731.18</v>
      </c>
      <c r="H19" s="324">
        <f>B19+C19+F19+G19</f>
        <v>43925.82</v>
      </c>
      <c r="I19" s="44"/>
    </row>
    <row r="20" spans="1:9" ht="15">
      <c r="A20" s="65" t="s">
        <v>224</v>
      </c>
      <c r="B20" s="325">
        <v>-28932</v>
      </c>
      <c r="C20" s="325">
        <v>-6573</v>
      </c>
      <c r="D20" s="62"/>
      <c r="E20" s="62"/>
      <c r="F20" s="62"/>
      <c r="G20" s="62"/>
      <c r="H20" s="324">
        <f>B20+C20+F20+G20</f>
        <v>-35505</v>
      </c>
      <c r="I20" s="44"/>
    </row>
    <row r="21" spans="1:9" ht="15">
      <c r="A21" s="61" t="s">
        <v>73</v>
      </c>
      <c r="B21" s="62"/>
      <c r="C21" s="62"/>
      <c r="D21" s="62"/>
      <c r="E21" s="62"/>
      <c r="F21" s="62"/>
      <c r="G21" s="62"/>
      <c r="H21" s="64"/>
      <c r="I21" s="44"/>
    </row>
    <row r="22" spans="1:9" ht="15">
      <c r="A22" s="65" t="s">
        <v>74</v>
      </c>
      <c r="B22" s="63"/>
      <c r="C22" s="63"/>
      <c r="D22" s="63"/>
      <c r="E22" s="63"/>
      <c r="F22" s="63"/>
      <c r="G22" s="64"/>
      <c r="H22" s="64"/>
      <c r="I22" s="44"/>
    </row>
    <row r="23" spans="1:9" ht="15">
      <c r="A23" s="65" t="s">
        <v>75</v>
      </c>
      <c r="B23" s="62"/>
      <c r="C23" s="62"/>
      <c r="D23" s="62"/>
      <c r="E23" s="62"/>
      <c r="F23" s="62"/>
      <c r="G23" s="62"/>
      <c r="H23" s="64"/>
      <c r="I23" s="44"/>
    </row>
    <row r="24" spans="1:9" ht="15">
      <c r="A24" s="65" t="s">
        <v>76</v>
      </c>
      <c r="B24" s="63"/>
      <c r="C24" s="63"/>
      <c r="D24" s="63"/>
      <c r="E24" s="63"/>
      <c r="F24" s="63"/>
      <c r="G24" s="63"/>
      <c r="H24" s="64"/>
      <c r="I24" s="44"/>
    </row>
    <row r="25" spans="1:9" ht="15">
      <c r="A25" s="65" t="s">
        <v>77</v>
      </c>
      <c r="B25" s="63"/>
      <c r="C25" s="63"/>
      <c r="D25" s="63"/>
      <c r="E25" s="63"/>
      <c r="F25" s="63"/>
      <c r="G25" s="63"/>
      <c r="H25" s="64"/>
      <c r="I25" s="44"/>
    </row>
    <row r="26" spans="1:9" ht="30">
      <c r="A26" s="65" t="s">
        <v>286</v>
      </c>
      <c r="B26" s="63"/>
      <c r="C26" s="63"/>
      <c r="D26" s="63"/>
      <c r="E26" s="63"/>
      <c r="F26" s="63"/>
      <c r="G26" s="63"/>
      <c r="H26" s="64"/>
      <c r="I26" s="44"/>
    </row>
    <row r="27" spans="1:9" ht="15">
      <c r="A27" s="65" t="s">
        <v>78</v>
      </c>
      <c r="B27" s="62"/>
      <c r="C27" s="62"/>
      <c r="D27" s="62"/>
      <c r="E27" s="62"/>
      <c r="F27" s="62"/>
      <c r="G27" s="62"/>
      <c r="H27" s="64"/>
      <c r="I27" s="44"/>
    </row>
    <row r="28" spans="1:9" ht="15">
      <c r="A28" s="65" t="s">
        <v>79</v>
      </c>
      <c r="B28" s="63"/>
      <c r="C28" s="63"/>
      <c r="D28" s="63"/>
      <c r="E28" s="63"/>
      <c r="F28" s="63"/>
      <c r="G28" s="63"/>
      <c r="H28" s="64"/>
      <c r="I28" s="44"/>
    </row>
    <row r="29" spans="1:9" ht="27.75" customHeight="1">
      <c r="A29" s="65" t="s">
        <v>287</v>
      </c>
      <c r="B29" s="63"/>
      <c r="C29" s="63"/>
      <c r="D29" s="63"/>
      <c r="E29" s="63"/>
      <c r="F29" s="63"/>
      <c r="G29" s="63"/>
      <c r="H29" s="64"/>
      <c r="I29" s="44"/>
    </row>
    <row r="30" spans="1:9" ht="15">
      <c r="A30" s="65" t="s">
        <v>78</v>
      </c>
      <c r="B30" s="62"/>
      <c r="C30" s="62"/>
      <c r="D30" s="62"/>
      <c r="E30" s="62"/>
      <c r="F30" s="62"/>
      <c r="G30" s="62"/>
      <c r="H30" s="64"/>
      <c r="I30" s="44"/>
    </row>
    <row r="31" spans="1:9" ht="15">
      <c r="A31" s="65" t="s">
        <v>79</v>
      </c>
      <c r="B31" s="63"/>
      <c r="C31" s="63"/>
      <c r="D31" s="63"/>
      <c r="E31" s="63"/>
      <c r="F31" s="63"/>
      <c r="G31" s="63"/>
      <c r="H31" s="64"/>
      <c r="I31" s="44"/>
    </row>
    <row r="32" spans="1:9" ht="15">
      <c r="A32" s="65" t="s">
        <v>225</v>
      </c>
      <c r="B32" s="63"/>
      <c r="C32" s="63"/>
      <c r="D32" s="63"/>
      <c r="E32" s="63"/>
      <c r="F32" s="63"/>
      <c r="G32" s="63"/>
      <c r="H32" s="64"/>
      <c r="I32" s="44"/>
    </row>
    <row r="33" spans="1:9" ht="17.25" customHeight="1">
      <c r="A33" s="61" t="s">
        <v>80</v>
      </c>
      <c r="B33" s="226">
        <f>B13+B18</f>
        <v>635328.24</v>
      </c>
      <c r="C33" s="226">
        <f aca="true" t="shared" si="1" ref="C33:H33">C13+C18</f>
        <v>-56744.55</v>
      </c>
      <c r="D33" s="226">
        <f t="shared" si="1"/>
        <v>0</v>
      </c>
      <c r="E33" s="226">
        <f t="shared" si="1"/>
        <v>0</v>
      </c>
      <c r="F33" s="226">
        <f t="shared" si="1"/>
        <v>216474.61</v>
      </c>
      <c r="G33" s="226">
        <f t="shared" si="1"/>
        <v>-11731.18</v>
      </c>
      <c r="H33" s="225">
        <f t="shared" si="1"/>
        <v>783327.12</v>
      </c>
      <c r="I33" s="44"/>
    </row>
    <row r="34" spans="1:9" ht="14.25" customHeight="1">
      <c r="A34" s="65" t="s">
        <v>249</v>
      </c>
      <c r="B34" s="62"/>
      <c r="C34" s="62"/>
      <c r="D34" s="62"/>
      <c r="E34" s="62"/>
      <c r="F34" s="62"/>
      <c r="G34" s="62"/>
      <c r="H34" s="64"/>
      <c r="I34" s="44"/>
    </row>
    <row r="35" spans="1:9" ht="27.75" customHeight="1">
      <c r="A35" s="66" t="s">
        <v>81</v>
      </c>
      <c r="B35" s="226">
        <f>B33</f>
        <v>635328.24</v>
      </c>
      <c r="C35" s="226">
        <f aca="true" t="shared" si="2" ref="C35:H35">C33</f>
        <v>-56744.55</v>
      </c>
      <c r="D35" s="226">
        <f t="shared" si="2"/>
        <v>0</v>
      </c>
      <c r="E35" s="226">
        <f t="shared" si="2"/>
        <v>0</v>
      </c>
      <c r="F35" s="226">
        <f t="shared" si="2"/>
        <v>216474.61</v>
      </c>
      <c r="G35" s="226">
        <f t="shared" si="2"/>
        <v>-11731.18</v>
      </c>
      <c r="H35" s="226">
        <f t="shared" si="2"/>
        <v>783327.12</v>
      </c>
      <c r="I35" s="44"/>
    </row>
    <row r="36" ht="15">
      <c r="I36" s="44"/>
    </row>
    <row r="37" spans="1:9" ht="26.25" customHeight="1">
      <c r="A37" s="107" t="str">
        <f>'справка № 1-КИС-БАЛАНС'!A46</f>
        <v>Дата:30.10.2008</v>
      </c>
      <c r="B37" s="109" t="s">
        <v>82</v>
      </c>
      <c r="C37" s="108"/>
      <c r="D37" s="109"/>
      <c r="E37" s="366" t="s">
        <v>349</v>
      </c>
      <c r="F37" s="367"/>
      <c r="G37" s="367"/>
      <c r="H37" s="367"/>
      <c r="I37" s="44"/>
    </row>
    <row r="38" spans="3:9" ht="19.5" customHeight="1">
      <c r="C38" s="40" t="s">
        <v>352</v>
      </c>
      <c r="F38" s="16"/>
      <c r="G38" s="16" t="s">
        <v>353</v>
      </c>
      <c r="I38" s="72"/>
    </row>
    <row r="39" spans="1:9" ht="15">
      <c r="A39" s="67"/>
      <c r="B39" s="73"/>
      <c r="C39" s="73"/>
      <c r="D39" s="73"/>
      <c r="E39" s="73"/>
      <c r="F39" s="73"/>
      <c r="G39" s="73"/>
      <c r="H39" s="74"/>
      <c r="I39" s="72"/>
    </row>
    <row r="40" spans="1:9" ht="15">
      <c r="A40" s="68"/>
      <c r="B40" s="69"/>
      <c r="C40" s="69"/>
      <c r="D40" s="69"/>
      <c r="E40" s="366" t="s">
        <v>349</v>
      </c>
      <c r="F40" s="367"/>
      <c r="G40" s="367"/>
      <c r="H40" s="367"/>
      <c r="I40" s="44"/>
    </row>
    <row r="41" spans="1:9" ht="15">
      <c r="A41" s="68"/>
      <c r="B41" s="69"/>
      <c r="C41" s="69"/>
      <c r="D41" s="69"/>
      <c r="E41" s="69"/>
      <c r="F41" s="69"/>
      <c r="G41" s="16" t="s">
        <v>355</v>
      </c>
      <c r="H41" s="70"/>
      <c r="I41" s="44"/>
    </row>
    <row r="42" ht="15" customHeight="1">
      <c r="I42" s="44"/>
    </row>
    <row r="43" spans="1:9" ht="15">
      <c r="A43" s="67"/>
      <c r="B43" s="67"/>
      <c r="C43" s="67"/>
      <c r="D43" s="67"/>
      <c r="E43" s="67"/>
      <c r="F43" s="67"/>
      <c r="G43" s="67"/>
      <c r="H43" s="67"/>
      <c r="I43" s="44"/>
    </row>
    <row r="44" spans="1:9" ht="15">
      <c r="A44" s="67"/>
      <c r="B44" s="67"/>
      <c r="C44" s="67"/>
      <c r="D44" s="67"/>
      <c r="E44" s="67"/>
      <c r="F44" s="67"/>
      <c r="G44" s="67"/>
      <c r="H44" s="67"/>
      <c r="I44" s="44"/>
    </row>
    <row r="45" spans="1:9" ht="15">
      <c r="A45" s="67"/>
      <c r="B45" s="67"/>
      <c r="C45" s="67"/>
      <c r="D45" s="67"/>
      <c r="E45" s="67"/>
      <c r="F45" s="67"/>
      <c r="G45" s="67"/>
      <c r="H45" s="67"/>
      <c r="I45" s="44"/>
    </row>
    <row r="46" spans="1:9" ht="15">
      <c r="A46" s="67"/>
      <c r="B46" s="67"/>
      <c r="C46" s="67"/>
      <c r="D46" s="67"/>
      <c r="E46" s="67"/>
      <c r="F46" s="67"/>
      <c r="G46" s="67"/>
      <c r="H46" s="67"/>
      <c r="I46" s="44"/>
    </row>
    <row r="47" spans="1:9" ht="15">
      <c r="A47" s="67"/>
      <c r="B47" s="67"/>
      <c r="C47" s="67"/>
      <c r="D47" s="67"/>
      <c r="E47" s="67"/>
      <c r="F47" s="67"/>
      <c r="G47" s="67"/>
      <c r="H47" s="67"/>
      <c r="I47" s="44"/>
    </row>
    <row r="48" spans="1:9" ht="15">
      <c r="A48" s="67"/>
      <c r="B48" s="67"/>
      <c r="C48" s="67"/>
      <c r="D48" s="67"/>
      <c r="E48" s="67"/>
      <c r="F48" s="67"/>
      <c r="G48" s="67"/>
      <c r="H48" s="67"/>
      <c r="I48" s="44"/>
    </row>
    <row r="49" spans="1:9" ht="15">
      <c r="A49" s="67"/>
      <c r="B49" s="67"/>
      <c r="C49" s="67"/>
      <c r="D49" s="67"/>
      <c r="E49" s="67"/>
      <c r="F49" s="67"/>
      <c r="G49" s="67"/>
      <c r="H49" s="67"/>
      <c r="I49" s="44"/>
    </row>
    <row r="50" spans="1:9" ht="15">
      <c r="A50" s="67"/>
      <c r="B50" s="67"/>
      <c r="C50" s="67"/>
      <c r="D50" s="67"/>
      <c r="E50" s="67"/>
      <c r="F50" s="67"/>
      <c r="G50" s="67"/>
      <c r="H50" s="67"/>
      <c r="I50" s="44"/>
    </row>
    <row r="51" spans="1:9" ht="15">
      <c r="A51" s="67"/>
      <c r="B51" s="67"/>
      <c r="C51" s="67"/>
      <c r="D51" s="67"/>
      <c r="E51" s="67"/>
      <c r="F51" s="67"/>
      <c r="G51" s="67"/>
      <c r="H51" s="67"/>
      <c r="I51" s="44"/>
    </row>
    <row r="52" spans="1:9" ht="15">
      <c r="A52" s="67"/>
      <c r="B52" s="67"/>
      <c r="C52" s="67"/>
      <c r="D52" s="67"/>
      <c r="E52" s="67"/>
      <c r="F52" s="67"/>
      <c r="G52" s="67"/>
      <c r="H52" s="67"/>
      <c r="I52" s="44"/>
    </row>
    <row r="53" spans="1:9" ht="15">
      <c r="A53" s="67"/>
      <c r="B53" s="67"/>
      <c r="C53" s="67"/>
      <c r="D53" s="67"/>
      <c r="E53" s="67"/>
      <c r="F53" s="67"/>
      <c r="G53" s="67"/>
      <c r="H53" s="67"/>
      <c r="I53" s="44"/>
    </row>
    <row r="54" spans="1:9" ht="15">
      <c r="A54" s="67"/>
      <c r="B54" s="67"/>
      <c r="C54" s="67"/>
      <c r="D54" s="67"/>
      <c r="E54" s="67"/>
      <c r="F54" s="67"/>
      <c r="G54" s="67"/>
      <c r="H54" s="67"/>
      <c r="I54" s="44"/>
    </row>
    <row r="55" spans="1:9" ht="15">
      <c r="A55" s="67"/>
      <c r="B55" s="67"/>
      <c r="C55" s="67"/>
      <c r="D55" s="67"/>
      <c r="E55" s="67"/>
      <c r="F55" s="67"/>
      <c r="G55" s="67"/>
      <c r="H55" s="67"/>
      <c r="I55" s="44"/>
    </row>
    <row r="56" spans="1:9" ht="15">
      <c r="A56" s="67"/>
      <c r="B56" s="67"/>
      <c r="C56" s="67"/>
      <c r="D56" s="67"/>
      <c r="E56" s="67"/>
      <c r="F56" s="67"/>
      <c r="G56" s="67"/>
      <c r="H56" s="67"/>
      <c r="I56" s="44"/>
    </row>
    <row r="57" spans="1:9" ht="15">
      <c r="A57" s="67"/>
      <c r="B57" s="67"/>
      <c r="C57" s="67"/>
      <c r="D57" s="67"/>
      <c r="E57" s="67"/>
      <c r="F57" s="67"/>
      <c r="G57" s="67"/>
      <c r="H57" s="67"/>
      <c r="I57" s="44"/>
    </row>
    <row r="58" spans="1:9" ht="15">
      <c r="A58" s="67"/>
      <c r="B58" s="67"/>
      <c r="C58" s="67"/>
      <c r="D58" s="67"/>
      <c r="E58" s="67"/>
      <c r="F58" s="67"/>
      <c r="G58" s="67"/>
      <c r="H58" s="67"/>
      <c r="I58" s="44"/>
    </row>
    <row r="59" spans="1:9" ht="15">
      <c r="A59" s="67"/>
      <c r="B59" s="67"/>
      <c r="C59" s="67"/>
      <c r="D59" s="67"/>
      <c r="E59" s="67"/>
      <c r="F59" s="67"/>
      <c r="G59" s="67"/>
      <c r="H59" s="67"/>
      <c r="I59" s="44"/>
    </row>
    <row r="60" spans="1:9" ht="15">
      <c r="A60" s="67"/>
      <c r="B60" s="67"/>
      <c r="C60" s="67"/>
      <c r="D60" s="67"/>
      <c r="E60" s="67"/>
      <c r="F60" s="67"/>
      <c r="G60" s="67"/>
      <c r="H60" s="67"/>
      <c r="I60" s="44"/>
    </row>
    <row r="61" spans="1:9" ht="15">
      <c r="A61" s="67"/>
      <c r="B61" s="67"/>
      <c r="C61" s="67"/>
      <c r="D61" s="67"/>
      <c r="E61" s="67"/>
      <c r="F61" s="67"/>
      <c r="G61" s="67"/>
      <c r="H61" s="67"/>
      <c r="I61" s="44"/>
    </row>
    <row r="62" spans="1:9" ht="15">
      <c r="A62" s="67"/>
      <c r="B62" s="67"/>
      <c r="C62" s="67"/>
      <c r="D62" s="67"/>
      <c r="E62" s="67"/>
      <c r="F62" s="67"/>
      <c r="G62" s="67"/>
      <c r="H62" s="67"/>
      <c r="I62" s="44"/>
    </row>
    <row r="63" spans="1:9" ht="15">
      <c r="A63" s="67"/>
      <c r="B63" s="67"/>
      <c r="C63" s="67"/>
      <c r="D63" s="67"/>
      <c r="E63" s="67"/>
      <c r="F63" s="67"/>
      <c r="G63" s="67"/>
      <c r="H63" s="67"/>
      <c r="I63" s="44"/>
    </row>
    <row r="64" spans="1:9" ht="15">
      <c r="A64" s="67"/>
      <c r="B64" s="67"/>
      <c r="C64" s="67"/>
      <c r="D64" s="67"/>
      <c r="E64" s="67"/>
      <c r="F64" s="67"/>
      <c r="G64" s="67"/>
      <c r="H64" s="67"/>
      <c r="I64" s="44"/>
    </row>
    <row r="65" spans="1:9" ht="15">
      <c r="A65" s="67"/>
      <c r="B65" s="67"/>
      <c r="C65" s="67"/>
      <c r="D65" s="67"/>
      <c r="E65" s="67"/>
      <c r="F65" s="67"/>
      <c r="G65" s="67"/>
      <c r="H65" s="67"/>
      <c r="I65" s="44"/>
    </row>
    <row r="66" spans="1:9" ht="15">
      <c r="A66" s="67"/>
      <c r="B66" s="67"/>
      <c r="C66" s="67"/>
      <c r="D66" s="67"/>
      <c r="E66" s="67"/>
      <c r="F66" s="67"/>
      <c r="G66" s="67"/>
      <c r="H66" s="67"/>
      <c r="I66" s="44"/>
    </row>
    <row r="67" spans="1:9" ht="15">
      <c r="A67" s="67"/>
      <c r="B67" s="67"/>
      <c r="C67" s="67"/>
      <c r="D67" s="67"/>
      <c r="E67" s="67"/>
      <c r="F67" s="67"/>
      <c r="G67" s="67"/>
      <c r="H67" s="67"/>
      <c r="I67" s="44"/>
    </row>
    <row r="68" spans="1:9" ht="15">
      <c r="A68" s="67"/>
      <c r="B68" s="67"/>
      <c r="C68" s="67"/>
      <c r="D68" s="67"/>
      <c r="E68" s="67"/>
      <c r="F68" s="67"/>
      <c r="G68" s="67"/>
      <c r="H68" s="67"/>
      <c r="I68" s="44"/>
    </row>
    <row r="69" spans="1:9" ht="15">
      <c r="A69" s="67"/>
      <c r="B69" s="67"/>
      <c r="C69" s="67"/>
      <c r="D69" s="67"/>
      <c r="E69" s="67"/>
      <c r="F69" s="67"/>
      <c r="G69" s="67"/>
      <c r="H69" s="67"/>
      <c r="I69" s="44"/>
    </row>
    <row r="70" spans="1:9" ht="15">
      <c r="A70" s="67"/>
      <c r="B70" s="67"/>
      <c r="C70" s="67"/>
      <c r="D70" s="67"/>
      <c r="E70" s="67"/>
      <c r="F70" s="67"/>
      <c r="G70" s="67"/>
      <c r="H70" s="67"/>
      <c r="I70" s="44"/>
    </row>
    <row r="71" spans="1:9" ht="15">
      <c r="A71" s="67"/>
      <c r="B71" s="67"/>
      <c r="C71" s="67"/>
      <c r="D71" s="67"/>
      <c r="E71" s="67"/>
      <c r="F71" s="67"/>
      <c r="G71" s="67"/>
      <c r="H71" s="67"/>
      <c r="I71" s="44"/>
    </row>
    <row r="72" spans="1:9" ht="15">
      <c r="A72" s="67"/>
      <c r="B72" s="67"/>
      <c r="C72" s="67"/>
      <c r="D72" s="67"/>
      <c r="E72" s="67"/>
      <c r="F72" s="67"/>
      <c r="G72" s="67"/>
      <c r="H72" s="67"/>
      <c r="I72" s="44"/>
    </row>
    <row r="73" spans="1:9" ht="15">
      <c r="A73" s="67"/>
      <c r="B73" s="67"/>
      <c r="C73" s="67"/>
      <c r="D73" s="67"/>
      <c r="E73" s="67"/>
      <c r="F73" s="67"/>
      <c r="G73" s="67"/>
      <c r="H73" s="67"/>
      <c r="I73" s="44"/>
    </row>
    <row r="74" spans="1:9" ht="15">
      <c r="A74" s="67"/>
      <c r="B74" s="67"/>
      <c r="C74" s="67"/>
      <c r="D74" s="67"/>
      <c r="E74" s="67"/>
      <c r="F74" s="67"/>
      <c r="G74" s="67"/>
      <c r="H74" s="67"/>
      <c r="I74" s="44"/>
    </row>
    <row r="75" spans="1:9" ht="15">
      <c r="A75" s="67"/>
      <c r="B75" s="67"/>
      <c r="C75" s="67"/>
      <c r="D75" s="67"/>
      <c r="E75" s="67"/>
      <c r="F75" s="67"/>
      <c r="G75" s="67"/>
      <c r="H75" s="67"/>
      <c r="I75" s="44"/>
    </row>
    <row r="76" spans="1:9" ht="15">
      <c r="A76" s="67"/>
      <c r="B76" s="67"/>
      <c r="C76" s="67"/>
      <c r="D76" s="67"/>
      <c r="E76" s="67"/>
      <c r="F76" s="67"/>
      <c r="G76" s="67"/>
      <c r="H76" s="67"/>
      <c r="I76" s="44"/>
    </row>
    <row r="77" spans="1:9" ht="15">
      <c r="A77" s="67"/>
      <c r="B77" s="67"/>
      <c r="C77" s="67"/>
      <c r="D77" s="67"/>
      <c r="E77" s="67"/>
      <c r="F77" s="67"/>
      <c r="G77" s="67"/>
      <c r="H77" s="67"/>
      <c r="I77" s="44"/>
    </row>
    <row r="78" spans="1:9" ht="15">
      <c r="A78" s="67"/>
      <c r="B78" s="67"/>
      <c r="C78" s="67"/>
      <c r="D78" s="67"/>
      <c r="E78" s="67"/>
      <c r="F78" s="67"/>
      <c r="G78" s="67"/>
      <c r="H78" s="67"/>
      <c r="I78" s="44"/>
    </row>
    <row r="79" spans="1:9" ht="15">
      <c r="A79" s="67"/>
      <c r="B79" s="67"/>
      <c r="C79" s="67"/>
      <c r="D79" s="67"/>
      <c r="E79" s="67"/>
      <c r="F79" s="67"/>
      <c r="G79" s="67"/>
      <c r="H79" s="67"/>
      <c r="I79" s="44"/>
    </row>
    <row r="80" spans="1:9" ht="15">
      <c r="A80" s="67"/>
      <c r="B80" s="67"/>
      <c r="C80" s="67"/>
      <c r="D80" s="67"/>
      <c r="E80" s="67"/>
      <c r="F80" s="67"/>
      <c r="G80" s="67"/>
      <c r="H80" s="67"/>
      <c r="I80" s="44"/>
    </row>
    <row r="81" spans="1:9" ht="15">
      <c r="A81" s="67"/>
      <c r="B81" s="67"/>
      <c r="C81" s="67"/>
      <c r="D81" s="67"/>
      <c r="E81" s="67"/>
      <c r="F81" s="67"/>
      <c r="G81" s="67"/>
      <c r="H81" s="67"/>
      <c r="I81" s="44"/>
    </row>
    <row r="82" spans="1:9" ht="15">
      <c r="A82" s="67"/>
      <c r="B82" s="67"/>
      <c r="C82" s="67"/>
      <c r="D82" s="67"/>
      <c r="E82" s="67"/>
      <c r="F82" s="67"/>
      <c r="G82" s="67"/>
      <c r="H82" s="67"/>
      <c r="I82" s="44"/>
    </row>
    <row r="83" spans="1:9" ht="15">
      <c r="A83" s="67"/>
      <c r="B83" s="67"/>
      <c r="C83" s="67"/>
      <c r="D83" s="67"/>
      <c r="E83" s="67"/>
      <c r="F83" s="67"/>
      <c r="G83" s="67"/>
      <c r="H83" s="67"/>
      <c r="I83" s="44"/>
    </row>
    <row r="84" spans="1:9" ht="15">
      <c r="A84" s="67"/>
      <c r="B84" s="67"/>
      <c r="C84" s="67"/>
      <c r="D84" s="67"/>
      <c r="E84" s="67"/>
      <c r="F84" s="67"/>
      <c r="G84" s="67"/>
      <c r="H84" s="67"/>
      <c r="I84" s="44"/>
    </row>
    <row r="85" spans="1:9" ht="15">
      <c r="A85" s="67"/>
      <c r="B85" s="67"/>
      <c r="C85" s="67"/>
      <c r="D85" s="67"/>
      <c r="E85" s="67"/>
      <c r="F85" s="67"/>
      <c r="G85" s="67"/>
      <c r="H85" s="67"/>
      <c r="I85" s="44"/>
    </row>
    <row r="86" spans="1:9" ht="15">
      <c r="A86" s="67"/>
      <c r="B86" s="67"/>
      <c r="C86" s="67"/>
      <c r="D86" s="67"/>
      <c r="E86" s="67"/>
      <c r="F86" s="67"/>
      <c r="G86" s="67"/>
      <c r="H86" s="67"/>
      <c r="I86" s="44"/>
    </row>
    <row r="87" spans="1:9" ht="15">
      <c r="A87" s="67"/>
      <c r="B87" s="67"/>
      <c r="C87" s="67"/>
      <c r="D87" s="67"/>
      <c r="E87" s="67"/>
      <c r="F87" s="67"/>
      <c r="G87" s="67"/>
      <c r="H87" s="67"/>
      <c r="I87" s="44"/>
    </row>
    <row r="88" spans="1:9" ht="15">
      <c r="A88" s="67"/>
      <c r="B88" s="67"/>
      <c r="C88" s="67"/>
      <c r="D88" s="67"/>
      <c r="E88" s="67"/>
      <c r="F88" s="67"/>
      <c r="G88" s="67"/>
      <c r="H88" s="67"/>
      <c r="I88" s="44"/>
    </row>
    <row r="89" spans="1:9" ht="15">
      <c r="A89" s="67"/>
      <c r="B89" s="67"/>
      <c r="C89" s="67"/>
      <c r="D89" s="67"/>
      <c r="E89" s="67"/>
      <c r="F89" s="67"/>
      <c r="G89" s="67"/>
      <c r="H89" s="67"/>
      <c r="I89" s="44"/>
    </row>
    <row r="90" spans="1:9" ht="15">
      <c r="A90" s="67"/>
      <c r="B90" s="67"/>
      <c r="C90" s="67"/>
      <c r="D90" s="67"/>
      <c r="E90" s="67"/>
      <c r="F90" s="67"/>
      <c r="G90" s="67"/>
      <c r="H90" s="67"/>
      <c r="I90" s="44"/>
    </row>
    <row r="91" spans="1:9" ht="15">
      <c r="A91" s="67"/>
      <c r="B91" s="67"/>
      <c r="C91" s="67"/>
      <c r="D91" s="67"/>
      <c r="E91" s="67"/>
      <c r="F91" s="67"/>
      <c r="G91" s="67"/>
      <c r="H91" s="67"/>
      <c r="I91" s="44"/>
    </row>
    <row r="92" spans="1:9" ht="15">
      <c r="A92" s="67"/>
      <c r="B92" s="67"/>
      <c r="C92" s="67"/>
      <c r="D92" s="67"/>
      <c r="E92" s="67"/>
      <c r="F92" s="67"/>
      <c r="G92" s="67"/>
      <c r="H92" s="67"/>
      <c r="I92" s="44"/>
    </row>
    <row r="93" spans="1:9" ht="15">
      <c r="A93" s="67"/>
      <c r="B93" s="67"/>
      <c r="C93" s="67"/>
      <c r="D93" s="67"/>
      <c r="E93" s="67"/>
      <c r="F93" s="67"/>
      <c r="G93" s="67"/>
      <c r="H93" s="67"/>
      <c r="I93" s="44"/>
    </row>
    <row r="94" spans="1:9" ht="15">
      <c r="A94" s="67"/>
      <c r="B94" s="67"/>
      <c r="C94" s="67"/>
      <c r="D94" s="67"/>
      <c r="E94" s="67"/>
      <c r="F94" s="67"/>
      <c r="G94" s="67"/>
      <c r="H94" s="67"/>
      <c r="I94" s="44"/>
    </row>
    <row r="95" spans="1:9" ht="15">
      <c r="A95" s="67"/>
      <c r="B95" s="67"/>
      <c r="C95" s="67"/>
      <c r="D95" s="67"/>
      <c r="E95" s="67"/>
      <c r="F95" s="67"/>
      <c r="G95" s="67"/>
      <c r="H95" s="67"/>
      <c r="I95" s="44"/>
    </row>
    <row r="96" spans="1:9" ht="15">
      <c r="A96" s="67"/>
      <c r="B96" s="67"/>
      <c r="C96" s="67"/>
      <c r="D96" s="67"/>
      <c r="E96" s="67"/>
      <c r="F96" s="67"/>
      <c r="G96" s="67"/>
      <c r="H96" s="67"/>
      <c r="I96" s="44"/>
    </row>
    <row r="97" spans="1:9" ht="15">
      <c r="A97" s="67"/>
      <c r="B97" s="67"/>
      <c r="C97" s="67"/>
      <c r="D97" s="67"/>
      <c r="E97" s="67"/>
      <c r="F97" s="67"/>
      <c r="G97" s="67"/>
      <c r="H97" s="67"/>
      <c r="I97" s="44"/>
    </row>
    <row r="98" spans="1:9" ht="15">
      <c r="A98" s="67"/>
      <c r="B98" s="67"/>
      <c r="C98" s="67"/>
      <c r="D98" s="67"/>
      <c r="E98" s="67"/>
      <c r="F98" s="67"/>
      <c r="G98" s="67"/>
      <c r="H98" s="67"/>
      <c r="I98" s="44"/>
    </row>
    <row r="99" spans="1:9" ht="15">
      <c r="A99" s="67"/>
      <c r="B99" s="67"/>
      <c r="C99" s="67"/>
      <c r="D99" s="67"/>
      <c r="E99" s="67"/>
      <c r="F99" s="67"/>
      <c r="G99" s="67"/>
      <c r="H99" s="67"/>
      <c r="I99" s="44"/>
    </row>
    <row r="100" spans="1:9" ht="15">
      <c r="A100" s="67"/>
      <c r="B100" s="67"/>
      <c r="C100" s="67"/>
      <c r="D100" s="67"/>
      <c r="E100" s="67"/>
      <c r="F100" s="67"/>
      <c r="G100" s="67"/>
      <c r="H100" s="67"/>
      <c r="I100" s="44"/>
    </row>
    <row r="101" spans="1:9" ht="15">
      <c r="A101" s="67"/>
      <c r="B101" s="67"/>
      <c r="C101" s="67"/>
      <c r="D101" s="67"/>
      <c r="E101" s="67"/>
      <c r="F101" s="67"/>
      <c r="G101" s="67"/>
      <c r="H101" s="67"/>
      <c r="I101" s="44"/>
    </row>
    <row r="102" spans="1:9" ht="15">
      <c r="A102" s="67"/>
      <c r="B102" s="67"/>
      <c r="C102" s="67"/>
      <c r="D102" s="67"/>
      <c r="E102" s="67"/>
      <c r="F102" s="67"/>
      <c r="G102" s="67"/>
      <c r="H102" s="67"/>
      <c r="I102" s="44"/>
    </row>
    <row r="103" spans="1:9" ht="15">
      <c r="A103" s="67"/>
      <c r="B103" s="67"/>
      <c r="C103" s="67"/>
      <c r="D103" s="67"/>
      <c r="E103" s="67"/>
      <c r="F103" s="67"/>
      <c r="G103" s="67"/>
      <c r="H103" s="67"/>
      <c r="I103" s="44"/>
    </row>
    <row r="104" spans="1:9" ht="15">
      <c r="A104" s="67"/>
      <c r="B104" s="67"/>
      <c r="C104" s="67"/>
      <c r="D104" s="67"/>
      <c r="E104" s="67"/>
      <c r="F104" s="67"/>
      <c r="G104" s="67"/>
      <c r="H104" s="67"/>
      <c r="I104" s="44"/>
    </row>
    <row r="105" spans="1:9" ht="15">
      <c r="A105" s="67"/>
      <c r="B105" s="67"/>
      <c r="C105" s="67"/>
      <c r="D105" s="67"/>
      <c r="E105" s="67"/>
      <c r="F105" s="67"/>
      <c r="G105" s="67"/>
      <c r="H105" s="67"/>
      <c r="I105" s="44"/>
    </row>
    <row r="106" spans="1:9" ht="15">
      <c r="A106" s="67"/>
      <c r="B106" s="67"/>
      <c r="C106" s="67"/>
      <c r="D106" s="67"/>
      <c r="E106" s="67"/>
      <c r="F106" s="67"/>
      <c r="G106" s="67"/>
      <c r="H106" s="67"/>
      <c r="I106" s="44"/>
    </row>
    <row r="107" spans="1:9" ht="15">
      <c r="A107" s="67"/>
      <c r="B107" s="67"/>
      <c r="C107" s="67"/>
      <c r="D107" s="67"/>
      <c r="E107" s="67"/>
      <c r="F107" s="67"/>
      <c r="G107" s="67"/>
      <c r="H107" s="67"/>
      <c r="I107" s="44"/>
    </row>
    <row r="108" spans="1:9" ht="15">
      <c r="A108" s="67"/>
      <c r="B108" s="67"/>
      <c r="C108" s="67"/>
      <c r="D108" s="67"/>
      <c r="E108" s="67"/>
      <c r="F108" s="67"/>
      <c r="G108" s="67"/>
      <c r="H108" s="67"/>
      <c r="I108" s="44"/>
    </row>
    <row r="109" spans="1:9" ht="15">
      <c r="A109" s="67"/>
      <c r="B109" s="67"/>
      <c r="C109" s="67"/>
      <c r="D109" s="67"/>
      <c r="E109" s="67"/>
      <c r="F109" s="67"/>
      <c r="G109" s="67"/>
      <c r="H109" s="67"/>
      <c r="I109" s="44"/>
    </row>
    <row r="110" spans="1:9" ht="15">
      <c r="A110" s="67"/>
      <c r="B110" s="67"/>
      <c r="C110" s="67"/>
      <c r="D110" s="67"/>
      <c r="E110" s="67"/>
      <c r="F110" s="67"/>
      <c r="G110" s="67"/>
      <c r="H110" s="67"/>
      <c r="I110" s="44"/>
    </row>
    <row r="111" spans="1:9" ht="15">
      <c r="A111" s="67"/>
      <c r="B111" s="67"/>
      <c r="C111" s="67"/>
      <c r="D111" s="67"/>
      <c r="E111" s="67"/>
      <c r="F111" s="67"/>
      <c r="G111" s="67"/>
      <c r="H111" s="67"/>
      <c r="I111" s="44"/>
    </row>
    <row r="112" spans="1:9" ht="15">
      <c r="A112" s="67"/>
      <c r="B112" s="67"/>
      <c r="C112" s="67"/>
      <c r="D112" s="67"/>
      <c r="E112" s="67"/>
      <c r="F112" s="67"/>
      <c r="G112" s="67"/>
      <c r="H112" s="67"/>
      <c r="I112" s="44"/>
    </row>
    <row r="113" spans="1:9" ht="15">
      <c r="A113" s="67"/>
      <c r="B113" s="67"/>
      <c r="C113" s="67"/>
      <c r="D113" s="67"/>
      <c r="E113" s="67"/>
      <c r="F113" s="67"/>
      <c r="G113" s="67"/>
      <c r="H113" s="67"/>
      <c r="I113" s="44"/>
    </row>
    <row r="114" spans="1:9" ht="15">
      <c r="A114" s="67"/>
      <c r="B114" s="67"/>
      <c r="C114" s="67"/>
      <c r="D114" s="67"/>
      <c r="E114" s="67"/>
      <c r="F114" s="67"/>
      <c r="G114" s="67"/>
      <c r="H114" s="67"/>
      <c r="I114" s="44"/>
    </row>
    <row r="115" spans="1:9" ht="15">
      <c r="A115" s="67"/>
      <c r="B115" s="67"/>
      <c r="C115" s="67"/>
      <c r="D115" s="67"/>
      <c r="E115" s="67"/>
      <c r="F115" s="67"/>
      <c r="G115" s="67"/>
      <c r="H115" s="67"/>
      <c r="I115" s="44"/>
    </row>
    <row r="116" spans="1:9" ht="15">
      <c r="A116" s="67"/>
      <c r="B116" s="67"/>
      <c r="C116" s="67"/>
      <c r="D116" s="67"/>
      <c r="E116" s="67"/>
      <c r="F116" s="67"/>
      <c r="G116" s="67"/>
      <c r="H116" s="67"/>
      <c r="I116" s="44"/>
    </row>
    <row r="117" spans="1:9" ht="15">
      <c r="A117" s="67"/>
      <c r="B117" s="67"/>
      <c r="C117" s="67"/>
      <c r="D117" s="67"/>
      <c r="E117" s="67"/>
      <c r="F117" s="67"/>
      <c r="G117" s="67"/>
      <c r="H117" s="67"/>
      <c r="I117" s="44"/>
    </row>
    <row r="118" spans="1:9" ht="15">
      <c r="A118" s="67"/>
      <c r="B118" s="67"/>
      <c r="C118" s="67"/>
      <c r="D118" s="67"/>
      <c r="E118" s="67"/>
      <c r="F118" s="67"/>
      <c r="G118" s="67"/>
      <c r="H118" s="67"/>
      <c r="I118" s="44"/>
    </row>
    <row r="119" spans="1:9" ht="15">
      <c r="A119" s="67"/>
      <c r="B119" s="67"/>
      <c r="C119" s="67"/>
      <c r="D119" s="67"/>
      <c r="E119" s="67"/>
      <c r="F119" s="67"/>
      <c r="G119" s="67"/>
      <c r="H119" s="67"/>
      <c r="I119" s="44"/>
    </row>
    <row r="120" spans="1:9" ht="15">
      <c r="A120" s="67"/>
      <c r="B120" s="67"/>
      <c r="C120" s="67"/>
      <c r="D120" s="67"/>
      <c r="E120" s="67"/>
      <c r="F120" s="67"/>
      <c r="G120" s="67"/>
      <c r="H120" s="67"/>
      <c r="I120" s="44"/>
    </row>
    <row r="121" spans="1:9" ht="15">
      <c r="A121" s="67"/>
      <c r="B121" s="67"/>
      <c r="C121" s="67"/>
      <c r="D121" s="67"/>
      <c r="E121" s="67"/>
      <c r="F121" s="67"/>
      <c r="G121" s="67"/>
      <c r="H121" s="67"/>
      <c r="I121" s="44"/>
    </row>
    <row r="122" spans="1:9" ht="15">
      <c r="A122" s="67"/>
      <c r="B122" s="67"/>
      <c r="C122" s="67"/>
      <c r="D122" s="67"/>
      <c r="E122" s="67"/>
      <c r="F122" s="67"/>
      <c r="G122" s="67"/>
      <c r="H122" s="67"/>
      <c r="I122" s="44"/>
    </row>
    <row r="123" spans="1:9" ht="15">
      <c r="A123" s="67"/>
      <c r="B123" s="67"/>
      <c r="C123" s="67"/>
      <c r="D123" s="67"/>
      <c r="E123" s="67"/>
      <c r="F123" s="67"/>
      <c r="G123" s="67"/>
      <c r="H123" s="67"/>
      <c r="I123" s="44"/>
    </row>
    <row r="124" spans="1:9" ht="15">
      <c r="A124" s="67"/>
      <c r="B124" s="67"/>
      <c r="C124" s="67"/>
      <c r="D124" s="67"/>
      <c r="E124" s="67"/>
      <c r="F124" s="67"/>
      <c r="G124" s="67"/>
      <c r="H124" s="67"/>
      <c r="I124" s="44"/>
    </row>
    <row r="125" spans="1:9" ht="15">
      <c r="A125" s="67"/>
      <c r="B125" s="67"/>
      <c r="C125" s="67"/>
      <c r="D125" s="67"/>
      <c r="E125" s="67"/>
      <c r="F125" s="67"/>
      <c r="G125" s="67"/>
      <c r="H125" s="67"/>
      <c r="I125" s="44"/>
    </row>
    <row r="126" spans="1:9" ht="15">
      <c r="A126" s="67"/>
      <c r="B126" s="67"/>
      <c r="C126" s="67"/>
      <c r="D126" s="67"/>
      <c r="E126" s="67"/>
      <c r="F126" s="67"/>
      <c r="G126" s="67"/>
      <c r="H126" s="67"/>
      <c r="I126" s="44"/>
    </row>
    <row r="127" spans="1:9" ht="15">
      <c r="A127" s="67"/>
      <c r="B127" s="67"/>
      <c r="C127" s="67"/>
      <c r="D127" s="67"/>
      <c r="E127" s="67"/>
      <c r="F127" s="67"/>
      <c r="G127" s="67"/>
      <c r="H127" s="67"/>
      <c r="I127" s="44"/>
    </row>
    <row r="128" spans="1:9" ht="15">
      <c r="A128" s="67"/>
      <c r="B128" s="67"/>
      <c r="C128" s="67"/>
      <c r="D128" s="67"/>
      <c r="E128" s="67"/>
      <c r="F128" s="67"/>
      <c r="G128" s="67"/>
      <c r="H128" s="67"/>
      <c r="I128" s="44"/>
    </row>
    <row r="129" spans="1:9" ht="15">
      <c r="A129" s="67"/>
      <c r="B129" s="67"/>
      <c r="C129" s="67"/>
      <c r="D129" s="67"/>
      <c r="E129" s="67"/>
      <c r="F129" s="67"/>
      <c r="G129" s="67"/>
      <c r="H129" s="67"/>
      <c r="I129" s="44"/>
    </row>
    <row r="130" spans="1:9" ht="15">
      <c r="A130" s="67"/>
      <c r="B130" s="67"/>
      <c r="C130" s="67"/>
      <c r="D130" s="67"/>
      <c r="E130" s="67"/>
      <c r="F130" s="67"/>
      <c r="G130" s="67"/>
      <c r="H130" s="67"/>
      <c r="I130" s="44"/>
    </row>
    <row r="131" spans="1:9" ht="15">
      <c r="A131" s="67"/>
      <c r="B131" s="67"/>
      <c r="C131" s="67"/>
      <c r="D131" s="67"/>
      <c r="E131" s="67"/>
      <c r="F131" s="67"/>
      <c r="G131" s="67"/>
      <c r="H131" s="67"/>
      <c r="I131" s="44"/>
    </row>
    <row r="132" spans="1:9" ht="15">
      <c r="A132" s="67"/>
      <c r="B132" s="67"/>
      <c r="C132" s="67"/>
      <c r="D132" s="67"/>
      <c r="E132" s="67"/>
      <c r="F132" s="67"/>
      <c r="G132" s="67"/>
      <c r="H132" s="67"/>
      <c r="I132" s="44"/>
    </row>
    <row r="133" spans="1:9" ht="15">
      <c r="A133" s="67"/>
      <c r="B133" s="67"/>
      <c r="C133" s="67"/>
      <c r="D133" s="67"/>
      <c r="E133" s="67"/>
      <c r="F133" s="67"/>
      <c r="G133" s="67"/>
      <c r="H133" s="67"/>
      <c r="I133" s="44"/>
    </row>
    <row r="134" spans="1:9" ht="15">
      <c r="A134" s="67"/>
      <c r="B134" s="67"/>
      <c r="C134" s="67"/>
      <c r="D134" s="67"/>
      <c r="E134" s="67"/>
      <c r="F134" s="67"/>
      <c r="G134" s="67"/>
      <c r="H134" s="67"/>
      <c r="I134" s="44"/>
    </row>
    <row r="135" spans="1:9" ht="15">
      <c r="A135" s="67"/>
      <c r="B135" s="67"/>
      <c r="C135" s="67"/>
      <c r="D135" s="67"/>
      <c r="E135" s="67"/>
      <c r="F135" s="67"/>
      <c r="G135" s="67"/>
      <c r="H135" s="67"/>
      <c r="I135" s="44"/>
    </row>
    <row r="136" spans="1:9" ht="15">
      <c r="A136" s="67"/>
      <c r="B136" s="67"/>
      <c r="C136" s="67"/>
      <c r="D136" s="67"/>
      <c r="E136" s="67"/>
      <c r="F136" s="67"/>
      <c r="G136" s="67"/>
      <c r="H136" s="67"/>
      <c r="I136" s="44"/>
    </row>
    <row r="137" spans="1:9" ht="15">
      <c r="A137" s="67"/>
      <c r="B137" s="67"/>
      <c r="C137" s="67"/>
      <c r="D137" s="67"/>
      <c r="E137" s="67"/>
      <c r="F137" s="67"/>
      <c r="G137" s="67"/>
      <c r="H137" s="67"/>
      <c r="I137" s="44"/>
    </row>
    <row r="138" spans="1:9" ht="15">
      <c r="A138" s="67"/>
      <c r="B138" s="67"/>
      <c r="C138" s="67"/>
      <c r="D138" s="67"/>
      <c r="E138" s="67"/>
      <c r="F138" s="67"/>
      <c r="G138" s="67"/>
      <c r="H138" s="67"/>
      <c r="I138" s="44"/>
    </row>
    <row r="139" spans="1:9" ht="15">
      <c r="A139" s="67"/>
      <c r="B139" s="67"/>
      <c r="C139" s="67"/>
      <c r="D139" s="67"/>
      <c r="E139" s="67"/>
      <c r="F139" s="67"/>
      <c r="G139" s="67"/>
      <c r="H139" s="67"/>
      <c r="I139" s="44"/>
    </row>
    <row r="140" spans="1:9" ht="15">
      <c r="A140" s="67"/>
      <c r="B140" s="67"/>
      <c r="C140" s="67"/>
      <c r="D140" s="67"/>
      <c r="E140" s="67"/>
      <c r="F140" s="67"/>
      <c r="G140" s="67"/>
      <c r="H140" s="67"/>
      <c r="I140" s="44"/>
    </row>
    <row r="141" spans="1:9" ht="15">
      <c r="A141" s="67"/>
      <c r="B141" s="67"/>
      <c r="C141" s="67"/>
      <c r="D141" s="67"/>
      <c r="E141" s="67"/>
      <c r="F141" s="67"/>
      <c r="G141" s="67"/>
      <c r="H141" s="67"/>
      <c r="I141" s="44"/>
    </row>
    <row r="142" spans="1:9" ht="15">
      <c r="A142" s="67"/>
      <c r="B142" s="67"/>
      <c r="C142" s="67"/>
      <c r="D142" s="67"/>
      <c r="E142" s="67"/>
      <c r="F142" s="67"/>
      <c r="G142" s="67"/>
      <c r="H142" s="67"/>
      <c r="I142" s="44"/>
    </row>
    <row r="143" spans="1:9" ht="15">
      <c r="A143" s="67"/>
      <c r="B143" s="67"/>
      <c r="C143" s="67"/>
      <c r="D143" s="67"/>
      <c r="E143" s="67"/>
      <c r="F143" s="67"/>
      <c r="G143" s="67"/>
      <c r="H143" s="67"/>
      <c r="I143" s="44"/>
    </row>
    <row r="144" spans="1:9" ht="15">
      <c r="A144" s="67"/>
      <c r="B144" s="67"/>
      <c r="C144" s="67"/>
      <c r="D144" s="67"/>
      <c r="E144" s="67"/>
      <c r="F144" s="67"/>
      <c r="G144" s="67"/>
      <c r="H144" s="67"/>
      <c r="I144" s="44"/>
    </row>
    <row r="145" spans="1:9" ht="15">
      <c r="A145" s="67"/>
      <c r="B145" s="67"/>
      <c r="C145" s="67"/>
      <c r="D145" s="67"/>
      <c r="E145" s="67"/>
      <c r="F145" s="67"/>
      <c r="G145" s="67"/>
      <c r="H145" s="67"/>
      <c r="I145" s="44"/>
    </row>
    <row r="146" spans="1:9" ht="15">
      <c r="A146" s="67"/>
      <c r="B146" s="67"/>
      <c r="C146" s="67"/>
      <c r="D146" s="67"/>
      <c r="E146" s="67"/>
      <c r="F146" s="67"/>
      <c r="G146" s="67"/>
      <c r="H146" s="67"/>
      <c r="I146" s="44"/>
    </row>
    <row r="147" spans="1:9" ht="15">
      <c r="A147" s="67"/>
      <c r="B147" s="67"/>
      <c r="C147" s="67"/>
      <c r="D147" s="67"/>
      <c r="E147" s="67"/>
      <c r="F147" s="67"/>
      <c r="G147" s="67"/>
      <c r="H147" s="67"/>
      <c r="I147" s="44"/>
    </row>
    <row r="148" spans="1:9" ht="15">
      <c r="A148" s="67"/>
      <c r="B148" s="67"/>
      <c r="C148" s="67"/>
      <c r="D148" s="67"/>
      <c r="E148" s="67"/>
      <c r="F148" s="67"/>
      <c r="G148" s="67"/>
      <c r="H148" s="67"/>
      <c r="I148" s="44"/>
    </row>
    <row r="149" spans="1:9" ht="15">
      <c r="A149" s="67"/>
      <c r="B149" s="67"/>
      <c r="C149" s="67"/>
      <c r="D149" s="67"/>
      <c r="E149" s="67"/>
      <c r="F149" s="67"/>
      <c r="G149" s="67"/>
      <c r="H149" s="67"/>
      <c r="I149" s="44"/>
    </row>
    <row r="150" spans="1:9" ht="15">
      <c r="A150" s="67"/>
      <c r="B150" s="67"/>
      <c r="C150" s="67"/>
      <c r="D150" s="67"/>
      <c r="E150" s="67"/>
      <c r="F150" s="67"/>
      <c r="G150" s="67"/>
      <c r="H150" s="67"/>
      <c r="I150" s="44"/>
    </row>
    <row r="151" spans="1:9" ht="15">
      <c r="A151" s="67"/>
      <c r="B151" s="67"/>
      <c r="C151" s="67"/>
      <c r="D151" s="67"/>
      <c r="E151" s="67"/>
      <c r="F151" s="67"/>
      <c r="G151" s="67"/>
      <c r="H151" s="67"/>
      <c r="I151" s="44"/>
    </row>
    <row r="152" spans="1:9" ht="15">
      <c r="A152" s="67"/>
      <c r="B152" s="67"/>
      <c r="C152" s="67"/>
      <c r="D152" s="67"/>
      <c r="E152" s="67"/>
      <c r="F152" s="67"/>
      <c r="G152" s="67"/>
      <c r="H152" s="67"/>
      <c r="I152" s="44"/>
    </row>
    <row r="153" spans="1:9" ht="15">
      <c r="A153" s="67"/>
      <c r="B153" s="67"/>
      <c r="C153" s="67"/>
      <c r="D153" s="67"/>
      <c r="E153" s="67"/>
      <c r="F153" s="67"/>
      <c r="G153" s="67"/>
      <c r="H153" s="67"/>
      <c r="I153" s="44"/>
    </row>
    <row r="154" spans="1:9" ht="15">
      <c r="A154" s="67"/>
      <c r="B154" s="67"/>
      <c r="C154" s="67"/>
      <c r="D154" s="67"/>
      <c r="E154" s="67"/>
      <c r="F154" s="67"/>
      <c r="G154" s="67"/>
      <c r="H154" s="67"/>
      <c r="I154" s="44"/>
    </row>
    <row r="155" spans="1:9" ht="15">
      <c r="A155" s="67"/>
      <c r="B155" s="67"/>
      <c r="C155" s="67"/>
      <c r="D155" s="67"/>
      <c r="E155" s="67"/>
      <c r="F155" s="67"/>
      <c r="G155" s="67"/>
      <c r="H155" s="67"/>
      <c r="I155" s="44"/>
    </row>
    <row r="156" spans="1:9" ht="15">
      <c r="A156" s="67"/>
      <c r="B156" s="67"/>
      <c r="C156" s="67"/>
      <c r="D156" s="67"/>
      <c r="E156" s="67"/>
      <c r="F156" s="67"/>
      <c r="G156" s="67"/>
      <c r="H156" s="67"/>
      <c r="I156" s="44"/>
    </row>
    <row r="157" spans="1:9" ht="15">
      <c r="A157" s="67"/>
      <c r="B157" s="67"/>
      <c r="C157" s="67"/>
      <c r="D157" s="67"/>
      <c r="E157" s="67"/>
      <c r="F157" s="67"/>
      <c r="G157" s="67"/>
      <c r="H157" s="67"/>
      <c r="I157" s="44"/>
    </row>
    <row r="158" spans="1:9" ht="15">
      <c r="A158" s="67"/>
      <c r="B158" s="67"/>
      <c r="C158" s="67"/>
      <c r="D158" s="67"/>
      <c r="E158" s="67"/>
      <c r="F158" s="67"/>
      <c r="G158" s="67"/>
      <c r="H158" s="67"/>
      <c r="I158" s="44"/>
    </row>
    <row r="159" spans="1:9" ht="15">
      <c r="A159" s="67"/>
      <c r="B159" s="67"/>
      <c r="C159" s="67"/>
      <c r="D159" s="67"/>
      <c r="E159" s="67"/>
      <c r="F159" s="67"/>
      <c r="G159" s="67"/>
      <c r="H159" s="67"/>
      <c r="I159" s="44"/>
    </row>
    <row r="160" spans="1:9" ht="15">
      <c r="A160" s="67"/>
      <c r="B160" s="67"/>
      <c r="C160" s="67"/>
      <c r="D160" s="67"/>
      <c r="E160" s="67"/>
      <c r="F160" s="67"/>
      <c r="G160" s="67"/>
      <c r="H160" s="67"/>
      <c r="I160" s="44"/>
    </row>
    <row r="161" spans="1:9" ht="15">
      <c r="A161" s="67"/>
      <c r="B161" s="67"/>
      <c r="C161" s="67"/>
      <c r="D161" s="67"/>
      <c r="E161" s="67"/>
      <c r="F161" s="67"/>
      <c r="G161" s="67"/>
      <c r="H161" s="67"/>
      <c r="I161" s="44"/>
    </row>
    <row r="162" spans="1:9" ht="15">
      <c r="A162" s="67"/>
      <c r="B162" s="67"/>
      <c r="C162" s="67"/>
      <c r="D162" s="67"/>
      <c r="E162" s="67"/>
      <c r="F162" s="67"/>
      <c r="G162" s="67"/>
      <c r="H162" s="67"/>
      <c r="I162" s="44"/>
    </row>
    <row r="163" spans="1:9" ht="15">
      <c r="A163" s="67"/>
      <c r="B163" s="67"/>
      <c r="C163" s="67"/>
      <c r="D163" s="67"/>
      <c r="E163" s="67"/>
      <c r="F163" s="67"/>
      <c r="G163" s="67"/>
      <c r="H163" s="67"/>
      <c r="I163" s="44"/>
    </row>
    <row r="164" spans="1:9" ht="15">
      <c r="A164" s="67"/>
      <c r="B164" s="67"/>
      <c r="C164" s="67"/>
      <c r="D164" s="67"/>
      <c r="E164" s="67"/>
      <c r="F164" s="67"/>
      <c r="G164" s="67"/>
      <c r="H164" s="67"/>
      <c r="I164" s="44"/>
    </row>
    <row r="165" spans="1:9" ht="15">
      <c r="A165" s="67"/>
      <c r="B165" s="67"/>
      <c r="C165" s="67"/>
      <c r="D165" s="67"/>
      <c r="E165" s="67"/>
      <c r="F165" s="67"/>
      <c r="G165" s="67"/>
      <c r="H165" s="67"/>
      <c r="I165" s="44"/>
    </row>
    <row r="166" spans="1:9" ht="15">
      <c r="A166" s="67"/>
      <c r="B166" s="67"/>
      <c r="C166" s="67"/>
      <c r="D166" s="67"/>
      <c r="E166" s="67"/>
      <c r="F166" s="67"/>
      <c r="G166" s="67"/>
      <c r="H166" s="67"/>
      <c r="I166" s="44"/>
    </row>
    <row r="167" spans="1:9" ht="15">
      <c r="A167" s="67"/>
      <c r="B167" s="67"/>
      <c r="C167" s="67"/>
      <c r="D167" s="67"/>
      <c r="E167" s="67"/>
      <c r="F167" s="67"/>
      <c r="G167" s="67"/>
      <c r="H167" s="67"/>
      <c r="I167" s="44"/>
    </row>
    <row r="168" spans="1:9" ht="15">
      <c r="A168" s="67"/>
      <c r="B168" s="67"/>
      <c r="C168" s="67"/>
      <c r="D168" s="67"/>
      <c r="E168" s="67"/>
      <c r="F168" s="67"/>
      <c r="G168" s="67"/>
      <c r="H168" s="67"/>
      <c r="I168" s="44"/>
    </row>
    <row r="169" spans="1:9" ht="15">
      <c r="A169" s="67"/>
      <c r="B169" s="67"/>
      <c r="C169" s="67"/>
      <c r="D169" s="67"/>
      <c r="E169" s="67"/>
      <c r="F169" s="67"/>
      <c r="G169" s="67"/>
      <c r="H169" s="67"/>
      <c r="I169" s="44"/>
    </row>
    <row r="170" spans="1:9" ht="15">
      <c r="A170" s="67"/>
      <c r="B170" s="67"/>
      <c r="C170" s="67"/>
      <c r="D170" s="67"/>
      <c r="E170" s="67"/>
      <c r="F170" s="67"/>
      <c r="G170" s="67"/>
      <c r="H170" s="67"/>
      <c r="I170" s="44"/>
    </row>
    <row r="171" spans="1:9" ht="15">
      <c r="A171" s="67"/>
      <c r="B171" s="67"/>
      <c r="C171" s="67"/>
      <c r="D171" s="67"/>
      <c r="E171" s="67"/>
      <c r="F171" s="67"/>
      <c r="G171" s="67"/>
      <c r="H171" s="67"/>
      <c r="I171" s="44"/>
    </row>
    <row r="172" spans="1:9" ht="15">
      <c r="A172" s="67"/>
      <c r="B172" s="67"/>
      <c r="C172" s="67"/>
      <c r="D172" s="67"/>
      <c r="E172" s="67"/>
      <c r="F172" s="67"/>
      <c r="G172" s="67"/>
      <c r="H172" s="67"/>
      <c r="I172" s="44"/>
    </row>
    <row r="173" spans="1:9" ht="15">
      <c r="A173" s="67"/>
      <c r="B173" s="67"/>
      <c r="C173" s="67"/>
      <c r="D173" s="67"/>
      <c r="E173" s="67"/>
      <c r="F173" s="67"/>
      <c r="G173" s="67"/>
      <c r="H173" s="67"/>
      <c r="I173" s="44"/>
    </row>
    <row r="174" spans="1:9" ht="15">
      <c r="A174" s="67"/>
      <c r="B174" s="67"/>
      <c r="C174" s="67"/>
      <c r="D174" s="67"/>
      <c r="E174" s="67"/>
      <c r="F174" s="67"/>
      <c r="G174" s="67"/>
      <c r="H174" s="67"/>
      <c r="I174" s="44"/>
    </row>
    <row r="175" spans="1:9" ht="15">
      <c r="A175" s="67"/>
      <c r="B175" s="67"/>
      <c r="C175" s="67"/>
      <c r="D175" s="67"/>
      <c r="E175" s="67"/>
      <c r="F175" s="67"/>
      <c r="G175" s="67"/>
      <c r="H175" s="67"/>
      <c r="I175" s="44"/>
    </row>
    <row r="176" spans="1:9" ht="15">
      <c r="A176" s="67"/>
      <c r="B176" s="67"/>
      <c r="C176" s="67"/>
      <c r="D176" s="67"/>
      <c r="E176" s="67"/>
      <c r="F176" s="67"/>
      <c r="G176" s="67"/>
      <c r="H176" s="67"/>
      <c r="I176" s="44"/>
    </row>
    <row r="177" spans="1:9" ht="15">
      <c r="A177" s="67"/>
      <c r="B177" s="67"/>
      <c r="C177" s="67"/>
      <c r="D177" s="67"/>
      <c r="E177" s="67"/>
      <c r="F177" s="67"/>
      <c r="G177" s="67"/>
      <c r="H177" s="67"/>
      <c r="I177" s="44"/>
    </row>
    <row r="178" spans="1:9" ht="15">
      <c r="A178" s="67"/>
      <c r="B178" s="67"/>
      <c r="C178" s="67"/>
      <c r="D178" s="67"/>
      <c r="E178" s="67"/>
      <c r="F178" s="67"/>
      <c r="G178" s="67"/>
      <c r="H178" s="67"/>
      <c r="I178" s="44"/>
    </row>
    <row r="179" spans="1:9" ht="15">
      <c r="A179" s="67"/>
      <c r="B179" s="67"/>
      <c r="C179" s="67"/>
      <c r="D179" s="67"/>
      <c r="E179" s="67"/>
      <c r="F179" s="67"/>
      <c r="G179" s="67"/>
      <c r="H179" s="67"/>
      <c r="I179" s="44"/>
    </row>
    <row r="180" spans="1:9" ht="15">
      <c r="A180" s="67"/>
      <c r="B180" s="67"/>
      <c r="C180" s="67"/>
      <c r="D180" s="67"/>
      <c r="E180" s="67"/>
      <c r="F180" s="67"/>
      <c r="G180" s="67"/>
      <c r="H180" s="67"/>
      <c r="I180" s="44"/>
    </row>
    <row r="181" spans="1:9" ht="15">
      <c r="A181" s="67"/>
      <c r="B181" s="67"/>
      <c r="C181" s="67"/>
      <c r="D181" s="67"/>
      <c r="E181" s="67"/>
      <c r="F181" s="67"/>
      <c r="G181" s="67"/>
      <c r="H181" s="67"/>
      <c r="I181" s="44"/>
    </row>
    <row r="182" spans="1:9" ht="15">
      <c r="A182" s="67"/>
      <c r="B182" s="67"/>
      <c r="C182" s="67"/>
      <c r="D182" s="67"/>
      <c r="E182" s="67"/>
      <c r="F182" s="67"/>
      <c r="G182" s="67"/>
      <c r="H182" s="67"/>
      <c r="I182" s="44"/>
    </row>
    <row r="183" spans="1:9" ht="15">
      <c r="A183" s="67"/>
      <c r="B183" s="67"/>
      <c r="C183" s="67"/>
      <c r="D183" s="67"/>
      <c r="E183" s="67"/>
      <c r="F183" s="67"/>
      <c r="G183" s="67"/>
      <c r="H183" s="67"/>
      <c r="I183" s="44"/>
    </row>
    <row r="184" spans="1:9" ht="15">
      <c r="A184" s="67"/>
      <c r="B184" s="67"/>
      <c r="C184" s="67"/>
      <c r="D184" s="67"/>
      <c r="E184" s="67"/>
      <c r="F184" s="67"/>
      <c r="G184" s="67"/>
      <c r="H184" s="67"/>
      <c r="I184" s="44"/>
    </row>
    <row r="185" spans="1:9" ht="15">
      <c r="A185" s="67"/>
      <c r="B185" s="67"/>
      <c r="C185" s="67"/>
      <c r="D185" s="67"/>
      <c r="E185" s="67"/>
      <c r="F185" s="67"/>
      <c r="G185" s="67"/>
      <c r="H185" s="67"/>
      <c r="I185" s="44"/>
    </row>
    <row r="186" spans="1:9" ht="15">
      <c r="A186" s="67"/>
      <c r="B186" s="67"/>
      <c r="C186" s="67"/>
      <c r="D186" s="67"/>
      <c r="E186" s="67"/>
      <c r="F186" s="67"/>
      <c r="G186" s="67"/>
      <c r="H186" s="67"/>
      <c r="I186" s="44"/>
    </row>
    <row r="187" spans="1:9" ht="15">
      <c r="A187" s="67"/>
      <c r="B187" s="67"/>
      <c r="C187" s="67"/>
      <c r="D187" s="67"/>
      <c r="E187" s="67"/>
      <c r="F187" s="67"/>
      <c r="G187" s="67"/>
      <c r="H187" s="67"/>
      <c r="I187" s="44"/>
    </row>
    <row r="188" spans="1:9" ht="15">
      <c r="A188" s="67"/>
      <c r="B188" s="67"/>
      <c r="C188" s="67"/>
      <c r="D188" s="67"/>
      <c r="E188" s="67"/>
      <c r="F188" s="67"/>
      <c r="G188" s="67"/>
      <c r="H188" s="67"/>
      <c r="I188" s="44"/>
    </row>
  </sheetData>
  <sheetProtection/>
  <mergeCells count="14">
    <mergeCell ref="A7:A9"/>
    <mergeCell ref="A2:H2"/>
    <mergeCell ref="F7:G7"/>
    <mergeCell ref="H7:H9"/>
    <mergeCell ref="F8:F9"/>
    <mergeCell ref="C8:C9"/>
    <mergeCell ref="G8:G9"/>
    <mergeCell ref="B7:B9"/>
    <mergeCell ref="C7:E7"/>
    <mergeCell ref="G4:H4"/>
    <mergeCell ref="D8:D9"/>
    <mergeCell ref="E8:E9"/>
    <mergeCell ref="E37:H37"/>
    <mergeCell ref="E40:H4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6:G17 B24:G26 B33:G33 B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1:G32 B28:G29">
      <formula1>0</formula1>
      <formula2>9999999999999990</formula2>
    </dataValidation>
  </dataValidations>
  <printOptions/>
  <pageMargins left="0.5511811023622047" right="0.5511811023622047" top="1.3385826771653544" bottom="0" header="0.31496062992125984" footer="0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zoomScalePageLayoutView="0" workbookViewId="0" topLeftCell="A8">
      <selection activeCell="K25" sqref="K25"/>
    </sheetView>
  </sheetViews>
  <sheetFormatPr defaultColWidth="9.140625" defaultRowHeight="12.75"/>
  <cols>
    <col min="1" max="1" width="32.140625" style="110" customWidth="1"/>
    <col min="2" max="2" width="14.57421875" style="110" customWidth="1"/>
    <col min="3" max="3" width="10.140625" style="110" customWidth="1"/>
    <col min="4" max="4" width="10.7109375" style="110" customWidth="1"/>
    <col min="5" max="5" width="10.00390625" style="110" customWidth="1"/>
    <col min="6" max="6" width="8.7109375" style="110" customWidth="1"/>
    <col min="7" max="7" width="7.28125" style="110" customWidth="1"/>
    <col min="8" max="8" width="10.00390625" style="110" customWidth="1"/>
    <col min="9" max="9" width="10.140625" style="110" customWidth="1"/>
    <col min="10" max="10" width="8.8515625" style="110" customWidth="1"/>
    <col min="11" max="11" width="8.57421875" style="110" customWidth="1"/>
    <col min="12" max="12" width="8.8515625" style="110" customWidth="1"/>
    <col min="13" max="13" width="7.7109375" style="110" customWidth="1"/>
    <col min="14" max="14" width="6.8515625" style="110" customWidth="1"/>
    <col min="15" max="15" width="10.00390625" style="110" customWidth="1"/>
    <col min="16" max="16" width="11.00390625" style="110" customWidth="1"/>
    <col min="17" max="16384" width="9.140625" style="110" customWidth="1"/>
  </cols>
  <sheetData>
    <row r="1" spans="13:15" ht="11.25">
      <c r="M1" s="385" t="s">
        <v>288</v>
      </c>
      <c r="N1" s="385"/>
      <c r="O1" s="385"/>
    </row>
    <row r="2" spans="6:8" ht="14.25" customHeight="1">
      <c r="F2" s="393" t="s">
        <v>226</v>
      </c>
      <c r="G2" s="393"/>
      <c r="H2" s="393"/>
    </row>
    <row r="3" spans="1:16" ht="15" customHeight="1">
      <c r="A3" s="112"/>
      <c r="B3" s="113"/>
      <c r="C3" s="113"/>
      <c r="D3" s="113"/>
      <c r="E3" s="113"/>
      <c r="F3" s="393"/>
      <c r="G3" s="393"/>
      <c r="H3" s="393"/>
      <c r="I3" s="113"/>
      <c r="J3" s="113"/>
      <c r="K3" s="113"/>
      <c r="L3" s="113"/>
      <c r="M3" s="113"/>
      <c r="N3" s="113"/>
      <c r="O3" s="113"/>
      <c r="P3" s="113"/>
    </row>
    <row r="4" spans="1:16" ht="14.25" customHeight="1">
      <c r="A4" s="114"/>
      <c r="B4" s="114"/>
      <c r="C4" s="114"/>
      <c r="D4" s="114"/>
      <c r="E4" s="114"/>
      <c r="F4" s="393"/>
      <c r="G4" s="393"/>
      <c r="H4" s="393"/>
      <c r="I4" s="114"/>
      <c r="J4" s="114"/>
      <c r="K4" s="115"/>
      <c r="L4" s="115"/>
      <c r="M4" s="115"/>
      <c r="N4" s="115"/>
      <c r="O4" s="115"/>
      <c r="P4" s="115"/>
    </row>
    <row r="5" spans="1:16" ht="11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5"/>
      <c r="L5" s="115"/>
      <c r="M5" s="115"/>
      <c r="N5" s="115"/>
      <c r="O5" s="115"/>
      <c r="P5" s="115"/>
    </row>
    <row r="6" spans="1:16" ht="22.5" customHeight="1">
      <c r="A6" s="386" t="str">
        <f>'справка № 1-КИС-БАЛАНС'!A3</f>
        <v>Наименование на КИС:"КД ОБЛИГАЦИИ БЪЛГАРИЯ"</v>
      </c>
      <c r="B6" s="387"/>
      <c r="C6" s="387"/>
      <c r="D6" s="387"/>
      <c r="E6" s="387"/>
      <c r="F6" s="117"/>
      <c r="G6" s="117"/>
      <c r="H6" s="117"/>
      <c r="I6" s="375" t="s">
        <v>325</v>
      </c>
      <c r="J6" s="375"/>
      <c r="K6" s="118"/>
      <c r="L6" s="392"/>
      <c r="M6" s="387"/>
      <c r="N6" s="387"/>
      <c r="O6" s="387"/>
      <c r="P6" s="387"/>
    </row>
    <row r="7" spans="1:16" ht="11.25">
      <c r="A7" s="388" t="str">
        <f>'справка № 1-КИС-БАЛАНС'!A4</f>
        <v>Отчетен период:30.09.2008</v>
      </c>
      <c r="B7" s="389"/>
      <c r="C7" s="389"/>
      <c r="D7" s="389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  <c r="P7" s="121"/>
    </row>
    <row r="8" spans="1:16" ht="11.25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2"/>
      <c r="P8" s="111" t="s">
        <v>83</v>
      </c>
    </row>
    <row r="9" spans="1:16" s="124" customFormat="1" ht="39" customHeight="1">
      <c r="A9" s="394" t="s">
        <v>57</v>
      </c>
      <c r="B9" s="123" t="s">
        <v>129</v>
      </c>
      <c r="C9" s="123"/>
      <c r="D9" s="123"/>
      <c r="E9" s="123"/>
      <c r="F9" s="123" t="s">
        <v>130</v>
      </c>
      <c r="G9" s="123"/>
      <c r="H9" s="390" t="s">
        <v>142</v>
      </c>
      <c r="I9" s="123" t="s">
        <v>143</v>
      </c>
      <c r="J9" s="123"/>
      <c r="K9" s="123"/>
      <c r="L9" s="123"/>
      <c r="M9" s="123" t="s">
        <v>130</v>
      </c>
      <c r="N9" s="123"/>
      <c r="O9" s="390" t="s">
        <v>131</v>
      </c>
      <c r="P9" s="390" t="s">
        <v>132</v>
      </c>
    </row>
    <row r="10" spans="1:16" s="124" customFormat="1" ht="42">
      <c r="A10" s="394"/>
      <c r="B10" s="125" t="s">
        <v>133</v>
      </c>
      <c r="C10" s="125" t="s">
        <v>134</v>
      </c>
      <c r="D10" s="125" t="s">
        <v>135</v>
      </c>
      <c r="E10" s="125" t="s">
        <v>136</v>
      </c>
      <c r="F10" s="125" t="s">
        <v>71</v>
      </c>
      <c r="G10" s="125" t="s">
        <v>72</v>
      </c>
      <c r="H10" s="391"/>
      <c r="I10" s="125" t="s">
        <v>133</v>
      </c>
      <c r="J10" s="125" t="s">
        <v>137</v>
      </c>
      <c r="K10" s="125" t="s">
        <v>138</v>
      </c>
      <c r="L10" s="125" t="s">
        <v>139</v>
      </c>
      <c r="M10" s="125" t="s">
        <v>71</v>
      </c>
      <c r="N10" s="125" t="s">
        <v>72</v>
      </c>
      <c r="O10" s="391"/>
      <c r="P10" s="391"/>
    </row>
    <row r="11" spans="1:16" s="124" customFormat="1" ht="10.5">
      <c r="A11" s="126" t="s">
        <v>6</v>
      </c>
      <c r="B11" s="125">
        <v>1</v>
      </c>
      <c r="C11" s="125">
        <v>2</v>
      </c>
      <c r="D11" s="125">
        <v>3</v>
      </c>
      <c r="E11" s="125">
        <v>4</v>
      </c>
      <c r="F11" s="125">
        <v>5</v>
      </c>
      <c r="G11" s="125">
        <v>6</v>
      </c>
      <c r="H11" s="125">
        <v>7</v>
      </c>
      <c r="I11" s="125">
        <v>8</v>
      </c>
      <c r="J11" s="125">
        <v>9</v>
      </c>
      <c r="K11" s="125">
        <v>10</v>
      </c>
      <c r="L11" s="125">
        <v>11</v>
      </c>
      <c r="M11" s="125">
        <v>12</v>
      </c>
      <c r="N11" s="125">
        <v>13</v>
      </c>
      <c r="O11" s="125">
        <v>14</v>
      </c>
      <c r="P11" s="125">
        <v>15</v>
      </c>
    </row>
    <row r="12" spans="1:49" ht="31.5" customHeight="1">
      <c r="A12" s="170" t="s">
        <v>289</v>
      </c>
      <c r="B12" s="127"/>
      <c r="C12" s="127"/>
      <c r="D12" s="127"/>
      <c r="E12" s="128"/>
      <c r="F12" s="129"/>
      <c r="G12" s="129"/>
      <c r="H12" s="128"/>
      <c r="I12" s="129"/>
      <c r="J12" s="129"/>
      <c r="K12" s="129"/>
      <c r="L12" s="128"/>
      <c r="M12" s="129"/>
      <c r="N12" s="129"/>
      <c r="O12" s="128"/>
      <c r="P12" s="128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</row>
    <row r="13" spans="1:49" ht="29.25" customHeight="1">
      <c r="A13" s="131" t="s">
        <v>290</v>
      </c>
      <c r="B13" s="132"/>
      <c r="C13" s="133"/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</row>
    <row r="14" spans="1:49" ht="11.25">
      <c r="A14" s="131" t="s">
        <v>207</v>
      </c>
      <c r="B14" s="132"/>
      <c r="C14" s="136"/>
      <c r="D14" s="136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</row>
    <row r="15" spans="1:49" ht="11.25">
      <c r="A15" s="171" t="s">
        <v>205</v>
      </c>
      <c r="B15" s="139"/>
      <c r="C15" s="140"/>
      <c r="D15" s="140"/>
      <c r="E15" s="137"/>
      <c r="F15" s="141"/>
      <c r="G15" s="141"/>
      <c r="H15" s="137"/>
      <c r="I15" s="141"/>
      <c r="J15" s="141"/>
      <c r="K15" s="141"/>
      <c r="L15" s="137"/>
      <c r="M15" s="141"/>
      <c r="N15" s="141"/>
      <c r="O15" s="137"/>
      <c r="P15" s="137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</row>
    <row r="16" spans="1:49" ht="20.25" customHeight="1">
      <c r="A16" s="131" t="s">
        <v>208</v>
      </c>
      <c r="B16" s="139"/>
      <c r="C16" s="140"/>
      <c r="D16" s="140"/>
      <c r="E16" s="137"/>
      <c r="F16" s="141"/>
      <c r="G16" s="141"/>
      <c r="H16" s="137"/>
      <c r="I16" s="141"/>
      <c r="J16" s="141"/>
      <c r="K16" s="141"/>
      <c r="L16" s="137"/>
      <c r="M16" s="141"/>
      <c r="N16" s="141"/>
      <c r="O16" s="137"/>
      <c r="P16" s="137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</row>
    <row r="17" spans="1:49" ht="21.75" customHeight="1">
      <c r="A17" s="131" t="s">
        <v>11</v>
      </c>
      <c r="B17" s="140"/>
      <c r="C17" s="140"/>
      <c r="D17" s="140"/>
      <c r="E17" s="137"/>
      <c r="F17" s="141"/>
      <c r="G17" s="141"/>
      <c r="H17" s="137"/>
      <c r="I17" s="141"/>
      <c r="J17" s="141"/>
      <c r="K17" s="141"/>
      <c r="L17" s="137"/>
      <c r="M17" s="141"/>
      <c r="N17" s="141"/>
      <c r="O17" s="137"/>
      <c r="P17" s="137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</row>
    <row r="18" spans="1:49" ht="24" customHeight="1">
      <c r="A18" s="131" t="s">
        <v>291</v>
      </c>
      <c r="B18" s="140"/>
      <c r="C18" s="140"/>
      <c r="D18" s="140"/>
      <c r="E18" s="137"/>
      <c r="F18" s="141"/>
      <c r="G18" s="141"/>
      <c r="H18" s="137"/>
      <c r="I18" s="141"/>
      <c r="J18" s="141"/>
      <c r="K18" s="141"/>
      <c r="L18" s="137"/>
      <c r="M18" s="141"/>
      <c r="N18" s="141"/>
      <c r="O18" s="137"/>
      <c r="P18" s="137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</row>
    <row r="19" spans="1:49" ht="26.25" customHeight="1">
      <c r="A19" s="142" t="s">
        <v>292</v>
      </c>
      <c r="B19" s="140"/>
      <c r="C19" s="140"/>
      <c r="D19" s="140"/>
      <c r="E19" s="137"/>
      <c r="F19" s="141"/>
      <c r="G19" s="141"/>
      <c r="H19" s="137"/>
      <c r="I19" s="141"/>
      <c r="J19" s="141"/>
      <c r="K19" s="141"/>
      <c r="L19" s="137"/>
      <c r="M19" s="141"/>
      <c r="N19" s="141"/>
      <c r="O19" s="137"/>
      <c r="P19" s="137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</row>
    <row r="20" spans="1:49" ht="36.75" customHeight="1">
      <c r="A20" s="143"/>
      <c r="B20" s="144"/>
      <c r="C20" s="144"/>
      <c r="D20" s="144"/>
      <c r="E20" s="145"/>
      <c r="F20" s="146"/>
      <c r="G20" s="146"/>
      <c r="H20" s="145"/>
      <c r="I20" s="146"/>
      <c r="J20" s="146"/>
      <c r="K20" s="146"/>
      <c r="L20" s="145"/>
      <c r="M20" s="146"/>
      <c r="N20" s="146"/>
      <c r="O20" s="145"/>
      <c r="P20" s="145"/>
      <c r="Q20" s="147"/>
      <c r="R20" s="147"/>
      <c r="S20" s="147"/>
      <c r="T20" s="147"/>
      <c r="U20" s="147"/>
      <c r="V20" s="147"/>
      <c r="W20" s="135"/>
      <c r="X20" s="135"/>
      <c r="Y20" s="135"/>
      <c r="Z20" s="135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</row>
    <row r="21" spans="1:49" ht="16.5" customHeight="1">
      <c r="A21" s="148" t="str">
        <f>'справка № 4-КИС-ОСК'!A37</f>
        <v>Дата:30.10.2008</v>
      </c>
      <c r="B21" s="149"/>
      <c r="C21" s="149"/>
      <c r="D21" s="149"/>
      <c r="E21" s="150" t="s">
        <v>141</v>
      </c>
      <c r="F21" s="150"/>
      <c r="G21" s="150"/>
      <c r="H21" s="150"/>
      <c r="I21" s="366" t="s">
        <v>349</v>
      </c>
      <c r="J21" s="367"/>
      <c r="K21" s="367"/>
      <c r="L21" s="367"/>
      <c r="M21" s="151"/>
      <c r="N21" s="146"/>
      <c r="O21" s="145"/>
      <c r="P21" s="145"/>
      <c r="Q21" s="147"/>
      <c r="R21" s="147"/>
      <c r="S21" s="147"/>
      <c r="T21" s="147"/>
      <c r="U21" s="147"/>
      <c r="V21" s="147"/>
      <c r="W21" s="135"/>
      <c r="X21" s="135"/>
      <c r="Y21" s="135"/>
      <c r="Z21" s="135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</row>
    <row r="22" spans="1:49" ht="24.75" customHeight="1">
      <c r="A22" s="152"/>
      <c r="B22" s="153"/>
      <c r="C22" s="153"/>
      <c r="D22" s="153"/>
      <c r="E22" s="145"/>
      <c r="F22" s="154" t="s">
        <v>352</v>
      </c>
      <c r="G22" s="154"/>
      <c r="H22" s="145"/>
      <c r="I22" s="40"/>
      <c r="J22" s="16"/>
      <c r="K22" s="16" t="s">
        <v>353</v>
      </c>
      <c r="L22" s="40"/>
      <c r="M22" s="154"/>
      <c r="N22" s="154"/>
      <c r="O22" s="145"/>
      <c r="P22" s="145"/>
      <c r="Q22" s="147"/>
      <c r="R22" s="147"/>
      <c r="S22" s="147"/>
      <c r="T22" s="147"/>
      <c r="U22" s="147"/>
      <c r="V22" s="147"/>
      <c r="W22" s="135"/>
      <c r="X22" s="135"/>
      <c r="Y22" s="135"/>
      <c r="Z22" s="135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</row>
    <row r="23" spans="1:49" s="138" customFormat="1" ht="23.25" customHeight="1">
      <c r="A23" s="155"/>
      <c r="B23" s="156"/>
      <c r="C23" s="156"/>
      <c r="D23" s="156"/>
      <c r="E23" s="156"/>
      <c r="F23" s="156"/>
      <c r="G23" s="156"/>
      <c r="H23" s="156"/>
      <c r="I23" s="73"/>
      <c r="J23" s="73"/>
      <c r="K23" s="73"/>
      <c r="L23" s="74"/>
      <c r="M23" s="156"/>
      <c r="N23" s="156"/>
      <c r="O23" s="156"/>
      <c r="P23" s="156"/>
      <c r="Q23" s="157"/>
      <c r="R23" s="157"/>
      <c r="S23" s="157"/>
      <c r="T23" s="157"/>
      <c r="U23" s="157"/>
      <c r="V23" s="157"/>
      <c r="W23" s="158"/>
      <c r="X23" s="158"/>
      <c r="Y23" s="158"/>
      <c r="Z23" s="158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</row>
    <row r="24" spans="1:49" s="138" customFormat="1" ht="16.5" customHeight="1">
      <c r="A24" s="155"/>
      <c r="B24" s="156"/>
      <c r="C24" s="156"/>
      <c r="D24" s="156"/>
      <c r="E24" s="156"/>
      <c r="F24" s="156"/>
      <c r="G24" s="156"/>
      <c r="H24" s="156"/>
      <c r="I24" s="366" t="s">
        <v>349</v>
      </c>
      <c r="J24" s="367"/>
      <c r="K24" s="367"/>
      <c r="L24" s="367"/>
      <c r="M24" s="156"/>
      <c r="N24" s="156"/>
      <c r="O24" s="156"/>
      <c r="P24" s="156"/>
      <c r="Q24" s="157"/>
      <c r="R24" s="157"/>
      <c r="S24" s="157"/>
      <c r="T24" s="157"/>
      <c r="U24" s="157"/>
      <c r="V24" s="157"/>
      <c r="W24" s="158"/>
      <c r="X24" s="158"/>
      <c r="Y24" s="158"/>
      <c r="Z24" s="158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</row>
    <row r="25" spans="1:49" s="138" customFormat="1" ht="15">
      <c r="A25" s="155"/>
      <c r="B25" s="156"/>
      <c r="C25" s="156"/>
      <c r="D25" s="156"/>
      <c r="E25" s="156"/>
      <c r="F25" s="156"/>
      <c r="G25" s="156"/>
      <c r="H25" s="156"/>
      <c r="I25" s="69"/>
      <c r="J25" s="69"/>
      <c r="K25" s="16" t="s">
        <v>354</v>
      </c>
      <c r="L25" s="70"/>
      <c r="M25" s="156"/>
      <c r="N25" s="156"/>
      <c r="O25" s="156"/>
      <c r="P25" s="156"/>
      <c r="Q25" s="157"/>
      <c r="R25" s="157"/>
      <c r="S25" s="157"/>
      <c r="T25" s="157"/>
      <c r="U25" s="157"/>
      <c r="V25" s="157"/>
      <c r="W25" s="158"/>
      <c r="X25" s="158"/>
      <c r="Y25" s="158"/>
      <c r="Z25" s="158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</row>
    <row r="26" spans="1:49" s="138" customFormat="1" ht="20.25" customHeight="1">
      <c r="A26" s="155"/>
      <c r="B26" s="156"/>
      <c r="C26" s="160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7"/>
      <c r="R26" s="157"/>
      <c r="S26" s="157"/>
      <c r="T26" s="157"/>
      <c r="U26" s="157"/>
      <c r="V26" s="157"/>
      <c r="W26" s="158"/>
      <c r="X26" s="158"/>
      <c r="Y26" s="158"/>
      <c r="Z26" s="158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</row>
    <row r="27" spans="1:49" s="138" customFormat="1" ht="30.75" customHeight="1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7"/>
      <c r="R27" s="157"/>
      <c r="S27" s="157"/>
      <c r="T27" s="157"/>
      <c r="U27" s="157"/>
      <c r="V27" s="157"/>
      <c r="W27" s="158"/>
      <c r="X27" s="158"/>
      <c r="Y27" s="158"/>
      <c r="Z27" s="158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</row>
    <row r="28" spans="1:49" s="138" customFormat="1" ht="11.25">
      <c r="A28" s="155"/>
      <c r="B28" s="146"/>
      <c r="C28" s="146"/>
      <c r="D28" s="146"/>
      <c r="E28" s="156"/>
      <c r="F28" s="146"/>
      <c r="G28" s="146"/>
      <c r="H28" s="156"/>
      <c r="I28" s="146"/>
      <c r="J28" s="146"/>
      <c r="K28" s="146"/>
      <c r="L28" s="156"/>
      <c r="M28" s="146"/>
      <c r="N28" s="146"/>
      <c r="O28" s="156"/>
      <c r="P28" s="156"/>
      <c r="Q28" s="157"/>
      <c r="R28" s="157"/>
      <c r="S28" s="157"/>
      <c r="T28" s="157"/>
      <c r="U28" s="157"/>
      <c r="V28" s="157"/>
      <c r="W28" s="158"/>
      <c r="X28" s="158"/>
      <c r="Y28" s="158"/>
      <c r="Z28" s="158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</row>
    <row r="29" spans="1:49" s="138" customFormat="1" ht="11.25">
      <c r="A29" s="155"/>
      <c r="B29" s="146"/>
      <c r="C29" s="146"/>
      <c r="D29" s="146"/>
      <c r="E29" s="156"/>
      <c r="F29" s="146"/>
      <c r="G29" s="146"/>
      <c r="H29" s="156"/>
      <c r="I29" s="146"/>
      <c r="J29" s="146"/>
      <c r="K29" s="146"/>
      <c r="L29" s="156"/>
      <c r="M29" s="146"/>
      <c r="N29" s="146"/>
      <c r="O29" s="156"/>
      <c r="P29" s="156"/>
      <c r="Q29" s="157"/>
      <c r="R29" s="157"/>
      <c r="S29" s="157"/>
      <c r="T29" s="157"/>
      <c r="U29" s="157"/>
      <c r="V29" s="157"/>
      <c r="W29" s="158"/>
      <c r="X29" s="158"/>
      <c r="Y29" s="158"/>
      <c r="Z29" s="158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</row>
    <row r="30" spans="1:49" s="138" customFormat="1" ht="11.25">
      <c r="A30" s="160"/>
      <c r="B30" s="146"/>
      <c r="C30" s="146"/>
      <c r="D30" s="146"/>
      <c r="E30" s="156"/>
      <c r="F30" s="146"/>
      <c r="G30" s="146"/>
      <c r="H30" s="156"/>
      <c r="I30" s="146"/>
      <c r="J30" s="146"/>
      <c r="K30" s="146"/>
      <c r="L30" s="156"/>
      <c r="M30" s="146"/>
      <c r="N30" s="146"/>
      <c r="O30" s="156"/>
      <c r="P30" s="156"/>
      <c r="Q30" s="157"/>
      <c r="R30" s="157"/>
      <c r="S30" s="157"/>
      <c r="T30" s="157"/>
      <c r="U30" s="157"/>
      <c r="V30" s="157"/>
      <c r="W30" s="158"/>
      <c r="X30" s="158"/>
      <c r="Y30" s="158"/>
      <c r="Z30" s="158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</row>
    <row r="31" spans="1:49" s="138" customFormat="1" ht="11.25">
      <c r="A31" s="160"/>
      <c r="B31" s="146"/>
      <c r="C31" s="146"/>
      <c r="D31" s="146"/>
      <c r="E31" s="156"/>
      <c r="F31" s="146"/>
      <c r="G31" s="146"/>
      <c r="H31" s="156"/>
      <c r="I31" s="146"/>
      <c r="J31" s="146"/>
      <c r="K31" s="146"/>
      <c r="L31" s="156"/>
      <c r="M31" s="146"/>
      <c r="N31" s="146"/>
      <c r="O31" s="156"/>
      <c r="P31" s="156"/>
      <c r="Q31" s="157"/>
      <c r="R31" s="157"/>
      <c r="S31" s="157"/>
      <c r="T31" s="157"/>
      <c r="U31" s="157"/>
      <c r="V31" s="157"/>
      <c r="W31" s="158"/>
      <c r="X31" s="158"/>
      <c r="Y31" s="158"/>
      <c r="Z31" s="158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</row>
    <row r="32" spans="1:49" s="138" customFormat="1" ht="11.25">
      <c r="A32" s="155"/>
      <c r="B32" s="146"/>
      <c r="C32" s="146"/>
      <c r="D32" s="146"/>
      <c r="E32" s="156"/>
      <c r="F32" s="146"/>
      <c r="G32" s="146"/>
      <c r="H32" s="156"/>
      <c r="I32" s="146"/>
      <c r="J32" s="146"/>
      <c r="K32" s="146"/>
      <c r="L32" s="156"/>
      <c r="M32" s="146"/>
      <c r="N32" s="146"/>
      <c r="O32" s="156"/>
      <c r="P32" s="156"/>
      <c r="Q32" s="157"/>
      <c r="R32" s="157"/>
      <c r="S32" s="157"/>
      <c r="T32" s="157"/>
      <c r="U32" s="157"/>
      <c r="V32" s="157"/>
      <c r="W32" s="158"/>
      <c r="X32" s="158"/>
      <c r="Y32" s="158"/>
      <c r="Z32" s="158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</row>
    <row r="33" spans="1:49" s="138" customFormat="1" ht="31.5" customHeight="1">
      <c r="A33" s="161"/>
      <c r="B33" s="146"/>
      <c r="C33" s="146"/>
      <c r="D33" s="146"/>
      <c r="E33" s="156"/>
      <c r="F33" s="146"/>
      <c r="G33" s="146"/>
      <c r="H33" s="156"/>
      <c r="I33" s="146"/>
      <c r="J33" s="146"/>
      <c r="K33" s="146"/>
      <c r="L33" s="156"/>
      <c r="M33" s="146"/>
      <c r="N33" s="146"/>
      <c r="O33" s="156"/>
      <c r="P33" s="156"/>
      <c r="Q33" s="157"/>
      <c r="R33" s="157"/>
      <c r="S33" s="157"/>
      <c r="T33" s="157"/>
      <c r="U33" s="157"/>
      <c r="V33" s="157"/>
      <c r="W33" s="158"/>
      <c r="X33" s="158"/>
      <c r="Y33" s="158"/>
      <c r="Z33" s="158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</row>
    <row r="34" spans="1:49" s="138" customFormat="1" ht="11.25">
      <c r="A34" s="160"/>
      <c r="B34" s="146"/>
      <c r="C34" s="146"/>
      <c r="D34" s="146"/>
      <c r="E34" s="156"/>
      <c r="F34" s="146"/>
      <c r="G34" s="146"/>
      <c r="H34" s="156"/>
      <c r="I34" s="146"/>
      <c r="J34" s="146"/>
      <c r="K34" s="146"/>
      <c r="L34" s="156"/>
      <c r="M34" s="146"/>
      <c r="N34" s="146"/>
      <c r="O34" s="156"/>
      <c r="P34" s="156"/>
      <c r="Q34" s="157"/>
      <c r="R34" s="157"/>
      <c r="S34" s="157"/>
      <c r="T34" s="157"/>
      <c r="U34" s="157"/>
      <c r="V34" s="157"/>
      <c r="W34" s="158"/>
      <c r="X34" s="158"/>
      <c r="Y34" s="158"/>
      <c r="Z34" s="158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</row>
    <row r="35" spans="1:49" ht="11.25">
      <c r="A35" s="162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47"/>
      <c r="R35" s="147"/>
      <c r="S35" s="147"/>
      <c r="T35" s="147"/>
      <c r="U35" s="147"/>
      <c r="V35" s="147"/>
      <c r="W35" s="135"/>
      <c r="X35" s="135"/>
      <c r="Y35" s="135"/>
      <c r="Z35" s="135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</row>
    <row r="36" spans="1:49" ht="11.25">
      <c r="A36" s="164"/>
      <c r="B36" s="144"/>
      <c r="C36" s="144"/>
      <c r="D36" s="144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65"/>
      <c r="R36" s="165"/>
      <c r="S36" s="165"/>
      <c r="T36" s="165"/>
      <c r="U36" s="165"/>
      <c r="V36" s="165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</row>
    <row r="37" spans="14:49" ht="11.25">
      <c r="N37" s="166"/>
      <c r="O37" s="166"/>
      <c r="P37" s="166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</row>
    <row r="38" spans="1:49" ht="11.25">
      <c r="A38" s="115"/>
      <c r="B38" s="149"/>
      <c r="C38" s="149"/>
      <c r="D38" s="149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</row>
    <row r="39" spans="1:49" ht="11.25">
      <c r="A39" s="167"/>
      <c r="B39" s="149"/>
      <c r="C39" s="149"/>
      <c r="D39" s="149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</row>
    <row r="40" spans="1:49" ht="11.25">
      <c r="A40" s="148"/>
      <c r="B40" s="149"/>
      <c r="C40" s="149"/>
      <c r="D40" s="149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</row>
    <row r="41" spans="1:49" ht="11.25">
      <c r="A41" s="115"/>
      <c r="B41" s="149"/>
      <c r="C41" s="149"/>
      <c r="D41" s="149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</row>
    <row r="42" spans="1:49" ht="11.25">
      <c r="A42" s="115"/>
      <c r="B42" s="149"/>
      <c r="C42" s="149"/>
      <c r="D42" s="149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</row>
    <row r="43" spans="1:49" ht="11.25">
      <c r="A43" s="115"/>
      <c r="B43" s="149"/>
      <c r="C43" s="149"/>
      <c r="D43" s="149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</row>
    <row r="44" spans="2:49" ht="11.25">
      <c r="B44" s="168"/>
      <c r="C44" s="168"/>
      <c r="D44" s="168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</row>
    <row r="45" spans="2:49" ht="11.25">
      <c r="B45" s="168"/>
      <c r="C45" s="168"/>
      <c r="D45" s="168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</row>
    <row r="46" spans="2:49" ht="11.25">
      <c r="B46" s="168"/>
      <c r="C46" s="168"/>
      <c r="D46" s="168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</row>
    <row r="47" spans="2:49" ht="11.25">
      <c r="B47" s="168"/>
      <c r="C47" s="168"/>
      <c r="D47" s="168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</row>
    <row r="48" spans="2:49" ht="11.25">
      <c r="B48" s="168"/>
      <c r="C48" s="168"/>
      <c r="D48" s="168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</row>
    <row r="49" spans="2:49" ht="11.25">
      <c r="B49" s="168"/>
      <c r="C49" s="168"/>
      <c r="D49" s="168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</row>
    <row r="50" spans="2:49" ht="11.25">
      <c r="B50" s="168"/>
      <c r="C50" s="168"/>
      <c r="D50" s="168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</row>
    <row r="51" spans="2:49" ht="11.25">
      <c r="B51" s="168"/>
      <c r="C51" s="168"/>
      <c r="D51" s="168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</row>
    <row r="52" spans="2:49" ht="11.25">
      <c r="B52" s="168"/>
      <c r="C52" s="168"/>
      <c r="D52" s="168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</row>
    <row r="53" spans="2:49" ht="11.25">
      <c r="B53" s="168"/>
      <c r="C53" s="168"/>
      <c r="D53" s="168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</row>
    <row r="54" spans="2:49" ht="11.25">
      <c r="B54" s="168"/>
      <c r="C54" s="168"/>
      <c r="D54" s="168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</row>
    <row r="55" spans="2:49" ht="11.25">
      <c r="B55" s="168"/>
      <c r="C55" s="168"/>
      <c r="D55" s="168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</row>
    <row r="56" spans="2:49" ht="11.25">
      <c r="B56" s="168"/>
      <c r="C56" s="168"/>
      <c r="D56" s="168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</row>
    <row r="57" spans="2:49" ht="11.25">
      <c r="B57" s="168"/>
      <c r="C57" s="168"/>
      <c r="D57" s="168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</row>
    <row r="58" spans="2:49" ht="11.25">
      <c r="B58" s="168"/>
      <c r="C58" s="168"/>
      <c r="D58" s="168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</row>
    <row r="59" spans="2:49" ht="11.25">
      <c r="B59" s="168"/>
      <c r="C59" s="168"/>
      <c r="D59" s="168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</row>
    <row r="60" spans="2:49" ht="11.25">
      <c r="B60" s="168"/>
      <c r="C60" s="168"/>
      <c r="D60" s="168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</row>
    <row r="61" spans="2:49" ht="11.25">
      <c r="B61" s="130"/>
      <c r="C61" s="168"/>
      <c r="D61" s="168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</row>
    <row r="62" spans="2:49" ht="11.25">
      <c r="B62" s="130"/>
      <c r="C62" s="168"/>
      <c r="D62" s="168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</row>
    <row r="63" spans="2:49" ht="11.25">
      <c r="B63" s="130"/>
      <c r="C63" s="168"/>
      <c r="D63" s="168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</row>
    <row r="64" spans="2:49" ht="11.25">
      <c r="B64" s="130"/>
      <c r="C64" s="168"/>
      <c r="D64" s="168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</row>
    <row r="65" spans="3:4" ht="11.25">
      <c r="C65" s="169"/>
      <c r="D65" s="169"/>
    </row>
    <row r="66" spans="3:4" ht="11.25">
      <c r="C66" s="169"/>
      <c r="D66" s="169"/>
    </row>
    <row r="67" spans="3:4" ht="11.25">
      <c r="C67" s="169"/>
      <c r="D67" s="169"/>
    </row>
    <row r="68" spans="3:4" ht="11.25">
      <c r="C68" s="169"/>
      <c r="D68" s="169"/>
    </row>
    <row r="69" spans="3:4" ht="11.25">
      <c r="C69" s="169"/>
      <c r="D69" s="169"/>
    </row>
    <row r="70" spans="3:4" ht="11.25">
      <c r="C70" s="169"/>
      <c r="D70" s="169"/>
    </row>
    <row r="71" spans="3:4" ht="11.25">
      <c r="C71" s="169"/>
      <c r="D71" s="169"/>
    </row>
    <row r="72" spans="3:4" ht="11.25">
      <c r="C72" s="169"/>
      <c r="D72" s="169"/>
    </row>
    <row r="73" spans="3:4" ht="11.25">
      <c r="C73" s="169"/>
      <c r="D73" s="169"/>
    </row>
    <row r="74" spans="3:4" ht="11.25">
      <c r="C74" s="169"/>
      <c r="D74" s="169"/>
    </row>
    <row r="75" spans="3:4" ht="11.25">
      <c r="C75" s="169"/>
      <c r="D75" s="169"/>
    </row>
    <row r="76" spans="3:4" ht="11.25">
      <c r="C76" s="169"/>
      <c r="D76" s="169"/>
    </row>
    <row r="77" spans="3:4" ht="11.25">
      <c r="C77" s="169"/>
      <c r="D77" s="169"/>
    </row>
    <row r="78" spans="3:4" ht="11.25">
      <c r="C78" s="169"/>
      <c r="D78" s="169"/>
    </row>
    <row r="79" spans="3:4" ht="11.25">
      <c r="C79" s="169"/>
      <c r="D79" s="169"/>
    </row>
    <row r="80" spans="3:4" ht="11.25">
      <c r="C80" s="169"/>
      <c r="D80" s="169"/>
    </row>
    <row r="81" spans="3:4" ht="11.25">
      <c r="C81" s="169"/>
      <c r="D81" s="169"/>
    </row>
    <row r="82" spans="3:4" ht="11.25">
      <c r="C82" s="169"/>
      <c r="D82" s="169"/>
    </row>
    <row r="83" spans="3:4" ht="11.25">
      <c r="C83" s="169"/>
      <c r="D83" s="169"/>
    </row>
    <row r="84" spans="3:4" ht="11.25">
      <c r="C84" s="169"/>
      <c r="D84" s="169"/>
    </row>
    <row r="85" spans="3:4" ht="11.25">
      <c r="C85" s="169"/>
      <c r="D85" s="169"/>
    </row>
    <row r="86" spans="3:4" ht="11.25">
      <c r="C86" s="169"/>
      <c r="D86" s="169"/>
    </row>
    <row r="87" spans="3:4" ht="11.25">
      <c r="C87" s="169"/>
      <c r="D87" s="169"/>
    </row>
    <row r="88" spans="3:4" ht="11.25">
      <c r="C88" s="169"/>
      <c r="D88" s="169"/>
    </row>
    <row r="89" spans="3:4" ht="11.25">
      <c r="C89" s="169"/>
      <c r="D89" s="169"/>
    </row>
    <row r="90" spans="3:4" ht="11.25">
      <c r="C90" s="169"/>
      <c r="D90" s="169"/>
    </row>
    <row r="91" spans="3:4" ht="11.25">
      <c r="C91" s="169"/>
      <c r="D91" s="169"/>
    </row>
    <row r="92" spans="3:4" ht="11.25">
      <c r="C92" s="169"/>
      <c r="D92" s="169"/>
    </row>
    <row r="93" spans="3:4" ht="11.25">
      <c r="C93" s="169"/>
      <c r="D93" s="169"/>
    </row>
    <row r="94" spans="3:4" ht="11.25">
      <c r="C94" s="169"/>
      <c r="D94" s="169"/>
    </row>
    <row r="95" spans="3:4" ht="11.25">
      <c r="C95" s="169"/>
      <c r="D95" s="169"/>
    </row>
    <row r="96" spans="3:4" ht="11.25">
      <c r="C96" s="169"/>
      <c r="D96" s="169"/>
    </row>
    <row r="97" spans="3:4" ht="11.25">
      <c r="C97" s="169"/>
      <c r="D97" s="169"/>
    </row>
    <row r="98" spans="3:4" ht="11.25">
      <c r="C98" s="169"/>
      <c r="D98" s="169"/>
    </row>
    <row r="99" spans="3:4" ht="11.25">
      <c r="C99" s="169"/>
      <c r="D99" s="169"/>
    </row>
    <row r="100" spans="3:4" ht="11.25">
      <c r="C100" s="169"/>
      <c r="D100" s="169"/>
    </row>
    <row r="101" spans="3:4" ht="11.25">
      <c r="C101" s="169"/>
      <c r="D101" s="169"/>
    </row>
    <row r="102" spans="3:4" ht="11.25">
      <c r="C102" s="169"/>
      <c r="D102" s="169"/>
    </row>
    <row r="103" spans="3:4" ht="11.25">
      <c r="C103" s="169"/>
      <c r="D103" s="169"/>
    </row>
    <row r="104" spans="3:4" ht="11.25">
      <c r="C104" s="169"/>
      <c r="D104" s="169"/>
    </row>
    <row r="105" spans="3:4" ht="11.25">
      <c r="C105" s="169"/>
      <c r="D105" s="169"/>
    </row>
    <row r="106" spans="3:4" ht="11.25">
      <c r="C106" s="169"/>
      <c r="D106" s="169"/>
    </row>
    <row r="107" spans="3:4" ht="11.25">
      <c r="C107" s="169"/>
      <c r="D107" s="169"/>
    </row>
    <row r="108" spans="3:4" ht="11.25">
      <c r="C108" s="169"/>
      <c r="D108" s="169"/>
    </row>
    <row r="109" spans="3:4" ht="11.25">
      <c r="C109" s="169"/>
      <c r="D109" s="169"/>
    </row>
    <row r="110" spans="3:4" ht="11.25">
      <c r="C110" s="169"/>
      <c r="D110" s="169"/>
    </row>
    <row r="111" spans="3:4" ht="11.25">
      <c r="C111" s="169"/>
      <c r="D111" s="169"/>
    </row>
    <row r="112" spans="3:4" ht="11.25">
      <c r="C112" s="169"/>
      <c r="D112" s="169"/>
    </row>
    <row r="113" spans="3:4" ht="11.25">
      <c r="C113" s="169"/>
      <c r="D113" s="169"/>
    </row>
    <row r="114" spans="3:4" ht="11.25">
      <c r="C114" s="169"/>
      <c r="D114" s="169"/>
    </row>
    <row r="115" spans="3:4" ht="11.25">
      <c r="C115" s="169"/>
      <c r="D115" s="169"/>
    </row>
    <row r="116" spans="3:4" ht="11.25">
      <c r="C116" s="169"/>
      <c r="D116" s="169"/>
    </row>
    <row r="117" spans="3:4" ht="11.25">
      <c r="C117" s="169"/>
      <c r="D117" s="169"/>
    </row>
    <row r="118" spans="3:4" ht="11.25">
      <c r="C118" s="169"/>
      <c r="D118" s="169"/>
    </row>
    <row r="119" spans="3:4" ht="11.25">
      <c r="C119" s="169"/>
      <c r="D119" s="169"/>
    </row>
    <row r="120" spans="3:4" ht="11.25">
      <c r="C120" s="169"/>
      <c r="D120" s="169"/>
    </row>
    <row r="121" spans="3:4" ht="11.25">
      <c r="C121" s="169"/>
      <c r="D121" s="169"/>
    </row>
    <row r="122" spans="3:4" ht="11.25">
      <c r="C122" s="169"/>
      <c r="D122" s="169"/>
    </row>
    <row r="123" spans="3:4" ht="11.25">
      <c r="C123" s="169"/>
      <c r="D123" s="169"/>
    </row>
    <row r="124" spans="3:4" ht="11.25">
      <c r="C124" s="169"/>
      <c r="D124" s="169"/>
    </row>
    <row r="125" spans="3:4" ht="11.25">
      <c r="C125" s="169"/>
      <c r="D125" s="169"/>
    </row>
    <row r="126" spans="3:4" ht="11.25">
      <c r="C126" s="169"/>
      <c r="D126" s="169"/>
    </row>
    <row r="127" spans="3:4" ht="11.25">
      <c r="C127" s="169"/>
      <c r="D127" s="169"/>
    </row>
    <row r="128" spans="3:4" ht="11.25">
      <c r="C128" s="169"/>
      <c r="D128" s="169"/>
    </row>
    <row r="129" spans="3:4" ht="11.25">
      <c r="C129" s="169"/>
      <c r="D129" s="169"/>
    </row>
    <row r="130" spans="3:4" ht="11.25">
      <c r="C130" s="169"/>
      <c r="D130" s="169"/>
    </row>
    <row r="131" spans="3:4" ht="11.25">
      <c r="C131" s="169"/>
      <c r="D131" s="169"/>
    </row>
    <row r="132" spans="3:4" ht="11.25">
      <c r="C132" s="169"/>
      <c r="D132" s="169"/>
    </row>
    <row r="133" spans="3:4" ht="11.25">
      <c r="C133" s="169"/>
      <c r="D133" s="169"/>
    </row>
    <row r="134" spans="3:4" ht="11.25">
      <c r="C134" s="169"/>
      <c r="D134" s="169"/>
    </row>
    <row r="135" spans="3:4" ht="11.25">
      <c r="C135" s="169"/>
      <c r="D135" s="169"/>
    </row>
    <row r="136" spans="3:4" ht="11.25">
      <c r="C136" s="169"/>
      <c r="D136" s="169"/>
    </row>
    <row r="137" spans="3:4" ht="11.25">
      <c r="C137" s="169"/>
      <c r="D137" s="169"/>
    </row>
    <row r="138" spans="3:4" ht="11.25">
      <c r="C138" s="169"/>
      <c r="D138" s="169"/>
    </row>
    <row r="139" spans="3:4" ht="11.25">
      <c r="C139" s="169"/>
      <c r="D139" s="169"/>
    </row>
    <row r="140" spans="3:4" ht="11.25">
      <c r="C140" s="169"/>
      <c r="D140" s="169"/>
    </row>
    <row r="141" spans="3:4" ht="11.25">
      <c r="C141" s="169"/>
      <c r="D141" s="169"/>
    </row>
    <row r="142" spans="3:4" ht="11.25">
      <c r="C142" s="169"/>
      <c r="D142" s="169"/>
    </row>
    <row r="143" spans="3:4" ht="11.25">
      <c r="C143" s="169"/>
      <c r="D143" s="169"/>
    </row>
    <row r="144" spans="3:4" ht="11.25">
      <c r="C144" s="169"/>
      <c r="D144" s="169"/>
    </row>
    <row r="145" spans="3:4" ht="11.25">
      <c r="C145" s="169"/>
      <c r="D145" s="169"/>
    </row>
    <row r="146" spans="3:4" ht="11.25">
      <c r="C146" s="169"/>
      <c r="D146" s="169"/>
    </row>
    <row r="147" spans="3:4" ht="11.25">
      <c r="C147" s="169"/>
      <c r="D147" s="169"/>
    </row>
    <row r="148" spans="3:4" ht="11.25">
      <c r="C148" s="169"/>
      <c r="D148" s="169"/>
    </row>
    <row r="149" spans="3:4" ht="11.25">
      <c r="C149" s="169"/>
      <c r="D149" s="169"/>
    </row>
    <row r="150" spans="3:4" ht="11.25">
      <c r="C150" s="169"/>
      <c r="D150" s="169"/>
    </row>
    <row r="151" spans="3:4" ht="11.25">
      <c r="C151" s="169"/>
      <c r="D151" s="169"/>
    </row>
    <row r="152" spans="3:4" ht="11.25">
      <c r="C152" s="169"/>
      <c r="D152" s="169"/>
    </row>
    <row r="153" spans="3:4" ht="11.25">
      <c r="C153" s="169"/>
      <c r="D153" s="169"/>
    </row>
    <row r="154" spans="3:4" ht="11.25">
      <c r="C154" s="169"/>
      <c r="D154" s="169"/>
    </row>
    <row r="155" spans="3:4" ht="11.25">
      <c r="C155" s="169"/>
      <c r="D155" s="169"/>
    </row>
    <row r="156" spans="3:4" ht="11.25">
      <c r="C156" s="169"/>
      <c r="D156" s="169"/>
    </row>
    <row r="157" spans="3:4" ht="11.25">
      <c r="C157" s="169"/>
      <c r="D157" s="169"/>
    </row>
    <row r="158" spans="3:4" ht="11.25">
      <c r="C158" s="169"/>
      <c r="D158" s="169"/>
    </row>
    <row r="159" spans="3:4" ht="11.25">
      <c r="C159" s="169"/>
      <c r="D159" s="169"/>
    </row>
    <row r="160" spans="3:4" ht="11.25">
      <c r="C160" s="169"/>
      <c r="D160" s="169"/>
    </row>
    <row r="161" spans="3:4" ht="11.25">
      <c r="C161" s="169"/>
      <c r="D161" s="169"/>
    </row>
    <row r="162" spans="3:4" ht="11.25">
      <c r="C162" s="169"/>
      <c r="D162" s="169"/>
    </row>
    <row r="163" spans="3:4" ht="11.25">
      <c r="C163" s="169"/>
      <c r="D163" s="169"/>
    </row>
    <row r="164" spans="3:4" ht="11.25">
      <c r="C164" s="169"/>
      <c r="D164" s="169"/>
    </row>
    <row r="165" spans="3:4" ht="11.25">
      <c r="C165" s="169"/>
      <c r="D165" s="169"/>
    </row>
    <row r="166" spans="3:4" ht="11.25">
      <c r="C166" s="169"/>
      <c r="D166" s="169"/>
    </row>
    <row r="167" spans="3:4" ht="11.25">
      <c r="C167" s="169"/>
      <c r="D167" s="169"/>
    </row>
    <row r="168" spans="3:4" ht="11.25">
      <c r="C168" s="169"/>
      <c r="D168" s="169"/>
    </row>
    <row r="169" spans="3:4" ht="11.25">
      <c r="C169" s="169"/>
      <c r="D169" s="169"/>
    </row>
    <row r="170" spans="3:4" ht="11.25">
      <c r="C170" s="169"/>
      <c r="D170" s="169"/>
    </row>
    <row r="171" spans="3:4" ht="11.25">
      <c r="C171" s="169"/>
      <c r="D171" s="169"/>
    </row>
    <row r="172" spans="3:4" ht="11.25">
      <c r="C172" s="169"/>
      <c r="D172" s="169"/>
    </row>
    <row r="173" spans="3:4" ht="11.25">
      <c r="C173" s="169"/>
      <c r="D173" s="169"/>
    </row>
    <row r="174" spans="3:4" ht="11.25">
      <c r="C174" s="169"/>
      <c r="D174" s="169"/>
    </row>
    <row r="175" spans="3:4" ht="11.25">
      <c r="C175" s="169"/>
      <c r="D175" s="169"/>
    </row>
    <row r="176" spans="3:4" ht="11.25">
      <c r="C176" s="169"/>
      <c r="D176" s="169"/>
    </row>
    <row r="177" spans="3:4" ht="11.25">
      <c r="C177" s="169"/>
      <c r="D177" s="169"/>
    </row>
    <row r="178" spans="3:4" ht="11.25">
      <c r="C178" s="169"/>
      <c r="D178" s="169"/>
    </row>
    <row r="179" spans="3:4" ht="11.25">
      <c r="C179" s="169"/>
      <c r="D179" s="169"/>
    </row>
    <row r="180" spans="3:4" ht="11.25">
      <c r="C180" s="169"/>
      <c r="D180" s="169"/>
    </row>
    <row r="181" spans="3:4" ht="11.25">
      <c r="C181" s="169"/>
      <c r="D181" s="169"/>
    </row>
    <row r="182" spans="3:4" ht="11.25">
      <c r="C182" s="169"/>
      <c r="D182" s="169"/>
    </row>
    <row r="183" spans="3:4" ht="11.25">
      <c r="C183" s="169"/>
      <c r="D183" s="169"/>
    </row>
    <row r="184" spans="3:4" ht="11.25">
      <c r="C184" s="169"/>
      <c r="D184" s="169"/>
    </row>
    <row r="185" spans="3:4" ht="11.25">
      <c r="C185" s="169"/>
      <c r="D185" s="169"/>
    </row>
    <row r="186" spans="3:4" ht="11.25">
      <c r="C186" s="169"/>
      <c r="D186" s="169"/>
    </row>
    <row r="187" spans="3:4" ht="11.25">
      <c r="C187" s="169"/>
      <c r="D187" s="169"/>
    </row>
    <row r="188" spans="3:4" ht="11.25">
      <c r="C188" s="169"/>
      <c r="D188" s="169"/>
    </row>
    <row r="189" spans="3:4" ht="11.25">
      <c r="C189" s="169"/>
      <c r="D189" s="169"/>
    </row>
    <row r="190" spans="3:4" ht="11.25">
      <c r="C190" s="169"/>
      <c r="D190" s="169"/>
    </row>
    <row r="191" spans="3:4" ht="11.25">
      <c r="C191" s="169"/>
      <c r="D191" s="169"/>
    </row>
    <row r="192" spans="3:4" ht="11.25">
      <c r="C192" s="169"/>
      <c r="D192" s="169"/>
    </row>
    <row r="193" spans="3:4" ht="11.25">
      <c r="C193" s="169"/>
      <c r="D193" s="169"/>
    </row>
    <row r="194" spans="3:4" ht="11.25">
      <c r="C194" s="169"/>
      <c r="D194" s="169"/>
    </row>
    <row r="195" spans="3:4" ht="11.25">
      <c r="C195" s="169"/>
      <c r="D195" s="169"/>
    </row>
    <row r="196" spans="3:4" ht="11.25">
      <c r="C196" s="169"/>
      <c r="D196" s="169"/>
    </row>
    <row r="197" spans="3:4" ht="11.25">
      <c r="C197" s="169"/>
      <c r="D197" s="169"/>
    </row>
    <row r="198" spans="3:4" ht="11.25">
      <c r="C198" s="169"/>
      <c r="D198" s="169"/>
    </row>
    <row r="199" spans="3:4" ht="11.25">
      <c r="C199" s="169"/>
      <c r="D199" s="169"/>
    </row>
    <row r="200" spans="3:4" ht="11.25">
      <c r="C200" s="169"/>
      <c r="D200" s="169"/>
    </row>
    <row r="201" spans="3:4" ht="11.25">
      <c r="C201" s="169"/>
      <c r="D201" s="169"/>
    </row>
    <row r="202" spans="3:4" ht="11.25">
      <c r="C202" s="169"/>
      <c r="D202" s="169"/>
    </row>
    <row r="203" spans="3:4" ht="11.25">
      <c r="C203" s="169"/>
      <c r="D203" s="169"/>
    </row>
    <row r="204" spans="3:4" ht="11.25">
      <c r="C204" s="169"/>
      <c r="D204" s="169"/>
    </row>
    <row r="205" spans="3:4" ht="11.25">
      <c r="C205" s="169"/>
      <c r="D205" s="169"/>
    </row>
    <row r="206" spans="3:4" ht="11.25">
      <c r="C206" s="169"/>
      <c r="D206" s="169"/>
    </row>
    <row r="207" spans="3:4" ht="11.25">
      <c r="C207" s="169"/>
      <c r="D207" s="169"/>
    </row>
    <row r="208" spans="3:4" ht="11.25">
      <c r="C208" s="169"/>
      <c r="D208" s="169"/>
    </row>
    <row r="209" spans="3:4" ht="11.25">
      <c r="C209" s="169"/>
      <c r="D209" s="169"/>
    </row>
    <row r="210" spans="3:4" ht="11.25">
      <c r="C210" s="169"/>
      <c r="D210" s="169"/>
    </row>
    <row r="211" spans="3:4" ht="11.25">
      <c r="C211" s="169"/>
      <c r="D211" s="169"/>
    </row>
    <row r="212" spans="3:4" ht="11.25">
      <c r="C212" s="169"/>
      <c r="D212" s="169"/>
    </row>
    <row r="213" spans="3:4" ht="11.25">
      <c r="C213" s="169"/>
      <c r="D213" s="169"/>
    </row>
    <row r="214" spans="3:4" ht="11.25">
      <c r="C214" s="169"/>
      <c r="D214" s="169"/>
    </row>
    <row r="215" spans="3:4" ht="11.25">
      <c r="C215" s="169"/>
      <c r="D215" s="169"/>
    </row>
    <row r="216" spans="3:4" ht="11.25">
      <c r="C216" s="169"/>
      <c r="D216" s="169"/>
    </row>
    <row r="217" spans="3:4" ht="11.25">
      <c r="C217" s="169"/>
      <c r="D217" s="169"/>
    </row>
    <row r="218" spans="3:4" ht="11.25">
      <c r="C218" s="169"/>
      <c r="D218" s="169"/>
    </row>
    <row r="219" spans="3:4" ht="11.25">
      <c r="C219" s="169"/>
      <c r="D219" s="169"/>
    </row>
    <row r="220" spans="3:4" ht="11.25">
      <c r="C220" s="169"/>
      <c r="D220" s="169"/>
    </row>
    <row r="221" spans="3:4" ht="11.25">
      <c r="C221" s="169"/>
      <c r="D221" s="169"/>
    </row>
    <row r="222" spans="3:4" ht="11.25">
      <c r="C222" s="169"/>
      <c r="D222" s="169"/>
    </row>
    <row r="223" spans="3:4" ht="11.25">
      <c r="C223" s="169"/>
      <c r="D223" s="169"/>
    </row>
    <row r="224" spans="3:4" ht="11.25">
      <c r="C224" s="169"/>
      <c r="D224" s="169"/>
    </row>
    <row r="225" spans="3:4" ht="11.25">
      <c r="C225" s="169"/>
      <c r="D225" s="169"/>
    </row>
  </sheetData>
  <sheetProtection/>
  <mergeCells count="12">
    <mergeCell ref="I21:L21"/>
    <mergeCell ref="I24:L24"/>
    <mergeCell ref="M1:O1"/>
    <mergeCell ref="A6:E6"/>
    <mergeCell ref="A7:D7"/>
    <mergeCell ref="H9:H10"/>
    <mergeCell ref="L6:P6"/>
    <mergeCell ref="F2:H4"/>
    <mergeCell ref="O9:O10"/>
    <mergeCell ref="P9:P10"/>
    <mergeCell ref="A9:A10"/>
    <mergeCell ref="I6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32">
      <selection activeCell="A47" sqref="A47"/>
    </sheetView>
  </sheetViews>
  <sheetFormatPr defaultColWidth="9.140625" defaultRowHeight="12.75"/>
  <cols>
    <col min="1" max="1" width="31.140625" style="44" customWidth="1"/>
    <col min="2" max="2" width="12.140625" style="44" customWidth="1"/>
    <col min="3" max="3" width="11.57421875" style="44" bestFit="1" customWidth="1"/>
    <col min="4" max="4" width="12.140625" style="44" customWidth="1"/>
    <col min="5" max="5" width="16.140625" style="44" customWidth="1"/>
    <col min="6" max="6" width="14.57421875" style="1" customWidth="1"/>
    <col min="7" max="16384" width="9.140625" style="1" customWidth="1"/>
  </cols>
  <sheetData>
    <row r="1" spans="1:14" s="28" customFormat="1" ht="25.5" customHeight="1">
      <c r="A1" s="104"/>
      <c r="B1" s="104"/>
      <c r="C1" s="104"/>
      <c r="D1" s="104"/>
      <c r="E1" s="105" t="s">
        <v>183</v>
      </c>
      <c r="F1" s="71"/>
      <c r="G1" s="71"/>
      <c r="H1" s="71"/>
      <c r="I1" s="71"/>
      <c r="J1" s="71"/>
      <c r="K1" s="71"/>
      <c r="L1" s="71"/>
      <c r="M1" s="71"/>
      <c r="N1" s="71"/>
    </row>
    <row r="2" spans="2:5" ht="15" customHeight="1">
      <c r="B2" s="97"/>
      <c r="C2" s="400" t="s">
        <v>114</v>
      </c>
      <c r="D2" s="400"/>
      <c r="E2" s="45"/>
    </row>
    <row r="3" spans="2:5" ht="15" customHeight="1">
      <c r="B3" s="400" t="s">
        <v>227</v>
      </c>
      <c r="C3" s="400"/>
      <c r="D3" s="400"/>
      <c r="E3" s="400"/>
    </row>
    <row r="4" spans="1:5" ht="15">
      <c r="A4" s="45"/>
      <c r="B4" s="400"/>
      <c r="C4" s="401"/>
      <c r="D4" s="401"/>
      <c r="E4" s="45"/>
    </row>
    <row r="5" spans="1:5" ht="14.25">
      <c r="A5" s="85" t="str">
        <f>'справка № 1-КИС-БАЛАНС'!A3</f>
        <v>Наименование на КИС:"КД ОБЛИГАЦИИ БЪЛГАРИЯ"</v>
      </c>
      <c r="B5" s="85"/>
      <c r="C5" s="85"/>
      <c r="D5" s="375" t="s">
        <v>325</v>
      </c>
      <c r="E5" s="375"/>
    </row>
    <row r="6" ht="15">
      <c r="A6" s="85" t="str">
        <f>'справка № 1-КИС-БАЛАНС'!A4</f>
        <v>Отчетен период:30.09.2008</v>
      </c>
    </row>
    <row r="7" spans="2:5" ht="15">
      <c r="B7" s="80" t="s">
        <v>99</v>
      </c>
      <c r="E7" s="87" t="s">
        <v>83</v>
      </c>
    </row>
    <row r="8" spans="1:2" ht="13.5" customHeight="1">
      <c r="A8" s="86" t="s">
        <v>100</v>
      </c>
      <c r="B8" s="72"/>
    </row>
    <row r="9" spans="1:5" ht="13.5" customHeight="1">
      <c r="A9" s="369" t="s">
        <v>101</v>
      </c>
      <c r="B9" s="369" t="s">
        <v>102</v>
      </c>
      <c r="C9" s="402" t="s">
        <v>103</v>
      </c>
      <c r="D9" s="403"/>
      <c r="E9" s="403"/>
    </row>
    <row r="10" spans="1:5" ht="14.25">
      <c r="A10" s="369"/>
      <c r="B10" s="369"/>
      <c r="C10" s="47" t="s">
        <v>104</v>
      </c>
      <c r="D10" s="47" t="s">
        <v>105</v>
      </c>
      <c r="E10" s="75" t="s">
        <v>106</v>
      </c>
    </row>
    <row r="11" spans="1:5" s="26" customFormat="1" ht="14.25">
      <c r="A11" s="88" t="s">
        <v>6</v>
      </c>
      <c r="B11" s="75">
        <v>1</v>
      </c>
      <c r="C11" s="75">
        <v>2</v>
      </c>
      <c r="D11" s="75">
        <v>3</v>
      </c>
      <c r="E11" s="88">
        <v>4</v>
      </c>
    </row>
    <row r="12" spans="1:5" ht="15">
      <c r="A12" s="76" t="s">
        <v>144</v>
      </c>
      <c r="B12" s="77" t="s">
        <v>99</v>
      </c>
      <c r="C12" s="77" t="s">
        <v>99</v>
      </c>
      <c r="D12" s="77" t="s">
        <v>99</v>
      </c>
      <c r="E12" s="48"/>
    </row>
    <row r="13" spans="1:5" ht="30">
      <c r="A13" s="77" t="s">
        <v>293</v>
      </c>
      <c r="B13" s="77"/>
      <c r="C13" s="77"/>
      <c r="D13" s="77"/>
      <c r="E13" s="48"/>
    </row>
    <row r="14" spans="1:5" ht="30">
      <c r="A14" s="77" t="s">
        <v>294</v>
      </c>
      <c r="B14" s="77" t="s">
        <v>99</v>
      </c>
      <c r="C14" s="77" t="s">
        <v>99</v>
      </c>
      <c r="D14" s="77" t="s">
        <v>99</v>
      </c>
      <c r="E14" s="48"/>
    </row>
    <row r="15" spans="1:5" ht="15" customHeight="1">
      <c r="A15" s="77" t="s">
        <v>295</v>
      </c>
      <c r="B15" s="77" t="s">
        <v>99</v>
      </c>
      <c r="C15" s="77" t="s">
        <v>99</v>
      </c>
      <c r="D15" s="77" t="s">
        <v>99</v>
      </c>
      <c r="E15" s="48"/>
    </row>
    <row r="16" spans="1:5" ht="15" customHeight="1">
      <c r="A16" s="77" t="s">
        <v>296</v>
      </c>
      <c r="B16" s="228">
        <f>B17+36.44</f>
        <v>5666.719999999999</v>
      </c>
      <c r="C16" s="228">
        <f>C17+36.44</f>
        <v>1117.44</v>
      </c>
      <c r="D16" s="228">
        <f>D17</f>
        <v>1163</v>
      </c>
      <c r="E16" s="246">
        <f>E17</f>
        <v>3386.25</v>
      </c>
    </row>
    <row r="17" spans="1:5" ht="14.25" customHeight="1">
      <c r="A17" s="77" t="s">
        <v>177</v>
      </c>
      <c r="B17" s="228">
        <v>5630.28</v>
      </c>
      <c r="C17" s="228">
        <v>1081</v>
      </c>
      <c r="D17" s="228">
        <v>1163</v>
      </c>
      <c r="E17" s="246">
        <v>3386.25</v>
      </c>
    </row>
    <row r="18" spans="1:5" ht="30">
      <c r="A18" s="77" t="s">
        <v>191</v>
      </c>
      <c r="B18" s="81"/>
      <c r="C18" s="77"/>
      <c r="D18" s="81"/>
      <c r="E18" s="48"/>
    </row>
    <row r="19" spans="1:5" ht="30">
      <c r="A19" s="77" t="s">
        <v>297</v>
      </c>
      <c r="B19" s="81"/>
      <c r="C19" s="77"/>
      <c r="D19" s="81"/>
      <c r="E19" s="48"/>
    </row>
    <row r="20" spans="1:5" ht="30">
      <c r="A20" s="77" t="s">
        <v>184</v>
      </c>
      <c r="B20" s="77"/>
      <c r="C20" s="77"/>
      <c r="D20" s="77"/>
      <c r="E20" s="48"/>
    </row>
    <row r="21" spans="1:5" ht="15">
      <c r="A21" s="77" t="s">
        <v>178</v>
      </c>
      <c r="B21" s="81"/>
      <c r="C21" s="77"/>
      <c r="D21" s="81"/>
      <c r="E21" s="48"/>
    </row>
    <row r="22" spans="1:5" ht="15">
      <c r="A22" s="77" t="s">
        <v>11</v>
      </c>
      <c r="B22" s="81">
        <v>239</v>
      </c>
      <c r="C22" s="77">
        <v>239</v>
      </c>
      <c r="D22" s="81"/>
      <c r="E22" s="48"/>
    </row>
    <row r="23" spans="1:5" ht="15">
      <c r="A23" s="77" t="s">
        <v>229</v>
      </c>
      <c r="B23" s="77"/>
      <c r="C23" s="77"/>
      <c r="D23" s="77"/>
      <c r="E23" s="48"/>
    </row>
    <row r="24" spans="1:5" ht="14.25">
      <c r="A24" s="76" t="s">
        <v>107</v>
      </c>
      <c r="B24" s="247">
        <f>B16+B19+B22</f>
        <v>5905.719999999999</v>
      </c>
      <c r="C24" s="247">
        <f>C16+C22</f>
        <v>1356.44</v>
      </c>
      <c r="D24" s="247">
        <f>D16+D19</f>
        <v>1163</v>
      </c>
      <c r="E24" s="248">
        <f>E16+E21</f>
        <v>3386.25</v>
      </c>
    </row>
    <row r="25" spans="1:5" ht="15">
      <c r="A25" s="72"/>
      <c r="B25" s="80" t="s">
        <v>99</v>
      </c>
      <c r="C25" s="80" t="s">
        <v>99</v>
      </c>
      <c r="D25" s="80" t="s">
        <v>99</v>
      </c>
      <c r="E25" s="72"/>
    </row>
    <row r="26" ht="15">
      <c r="A26" s="86" t="s">
        <v>148</v>
      </c>
    </row>
    <row r="27" spans="1:5" ht="27" customHeight="1">
      <c r="A27" s="53" t="s">
        <v>101</v>
      </c>
      <c r="B27" s="53" t="s">
        <v>108</v>
      </c>
      <c r="C27" s="369" t="s">
        <v>109</v>
      </c>
      <c r="D27" s="369"/>
      <c r="E27" s="369"/>
    </row>
    <row r="28" spans="1:5" ht="28.5">
      <c r="A28" s="53"/>
      <c r="B28" s="53"/>
      <c r="C28" s="53" t="s">
        <v>104</v>
      </c>
      <c r="D28" s="53" t="s">
        <v>110</v>
      </c>
      <c r="E28" s="53" t="s">
        <v>111</v>
      </c>
    </row>
    <row r="29" spans="1:5" ht="14.25">
      <c r="A29" s="75" t="s">
        <v>6</v>
      </c>
      <c r="B29" s="75">
        <v>1</v>
      </c>
      <c r="C29" s="89">
        <v>2</v>
      </c>
      <c r="D29" s="89">
        <v>3</v>
      </c>
      <c r="E29" s="75">
        <v>4</v>
      </c>
    </row>
    <row r="30" spans="1:5" ht="14.25">
      <c r="A30" s="76" t="s">
        <v>145</v>
      </c>
      <c r="B30" s="76" t="s">
        <v>99</v>
      </c>
      <c r="C30" s="76" t="s">
        <v>99</v>
      </c>
      <c r="D30" s="76" t="s">
        <v>99</v>
      </c>
      <c r="E30" s="76" t="s">
        <v>99</v>
      </c>
    </row>
    <row r="31" spans="1:5" ht="15">
      <c r="A31" s="79" t="s">
        <v>146</v>
      </c>
      <c r="B31" s="77"/>
      <c r="C31" s="77"/>
      <c r="D31" s="77"/>
      <c r="E31" s="77"/>
    </row>
    <row r="32" spans="1:5" ht="30">
      <c r="A32" s="77" t="s">
        <v>230</v>
      </c>
      <c r="B32" s="228">
        <f>B33+B34+B35</f>
        <v>1042</v>
      </c>
      <c r="C32" s="228">
        <f>B32</f>
        <v>1042</v>
      </c>
      <c r="D32" s="77" t="s">
        <v>99</v>
      </c>
      <c r="E32" s="77" t="s">
        <v>99</v>
      </c>
    </row>
    <row r="33" spans="1:5" ht="15">
      <c r="A33" s="79" t="s">
        <v>298</v>
      </c>
      <c r="B33" s="217">
        <v>295</v>
      </c>
      <c r="C33" s="228">
        <v>295</v>
      </c>
      <c r="D33" s="77" t="s">
        <v>99</v>
      </c>
      <c r="E33" s="77" t="s">
        <v>99</v>
      </c>
    </row>
    <row r="34" spans="1:5" ht="15">
      <c r="A34" s="79" t="s">
        <v>179</v>
      </c>
      <c r="B34" s="217">
        <v>747</v>
      </c>
      <c r="C34" s="228">
        <f>B34</f>
        <v>747</v>
      </c>
      <c r="D34" s="77"/>
      <c r="E34" s="77"/>
    </row>
    <row r="35" spans="1:5" ht="15">
      <c r="A35" s="79" t="s">
        <v>228</v>
      </c>
      <c r="B35" s="77"/>
      <c r="C35" s="77"/>
      <c r="D35" s="77"/>
      <c r="E35" s="77"/>
    </row>
    <row r="36" spans="1:5" ht="15">
      <c r="A36" s="77" t="s">
        <v>231</v>
      </c>
      <c r="B36" s="217">
        <v>5.23</v>
      </c>
      <c r="C36" s="228">
        <f>B36</f>
        <v>5.23</v>
      </c>
      <c r="D36" s="77"/>
      <c r="E36" s="77"/>
    </row>
    <row r="37" spans="1:5" ht="30">
      <c r="A37" s="77" t="s">
        <v>264</v>
      </c>
      <c r="B37" s="77"/>
      <c r="C37" s="77"/>
      <c r="D37" s="77"/>
      <c r="E37" s="77"/>
    </row>
    <row r="38" spans="1:5" ht="30">
      <c r="A38" s="77" t="s">
        <v>299</v>
      </c>
      <c r="B38" s="77"/>
      <c r="C38" s="77"/>
      <c r="D38" s="77" t="s">
        <v>99</v>
      </c>
      <c r="E38" s="77" t="s">
        <v>99</v>
      </c>
    </row>
    <row r="39" spans="1:5" ht="15">
      <c r="A39" s="77" t="s">
        <v>190</v>
      </c>
      <c r="B39" s="77"/>
      <c r="C39" s="77"/>
      <c r="D39" s="77" t="s">
        <v>99</v>
      </c>
      <c r="E39" s="77" t="s">
        <v>99</v>
      </c>
    </row>
    <row r="40" spans="1:5" ht="30">
      <c r="A40" s="77" t="s">
        <v>300</v>
      </c>
      <c r="B40" s="77"/>
      <c r="C40" s="77"/>
      <c r="D40" s="77" t="s">
        <v>99</v>
      </c>
      <c r="E40" s="77" t="s">
        <v>99</v>
      </c>
    </row>
    <row r="41" spans="1:5" ht="30" customHeight="1">
      <c r="A41" s="77" t="s">
        <v>301</v>
      </c>
      <c r="B41" s="77"/>
      <c r="C41" s="77"/>
      <c r="D41" s="77" t="s">
        <v>99</v>
      </c>
      <c r="E41" s="77" t="s">
        <v>99</v>
      </c>
    </row>
    <row r="42" spans="1:5" ht="30">
      <c r="A42" s="77" t="s">
        <v>302</v>
      </c>
      <c r="B42" s="227">
        <v>677</v>
      </c>
      <c r="C42" s="81">
        <v>677</v>
      </c>
      <c r="D42" s="77" t="s">
        <v>99</v>
      </c>
      <c r="E42" s="77"/>
    </row>
    <row r="43" spans="1:5" s="19" customFormat="1" ht="15">
      <c r="A43" s="77" t="s">
        <v>147</v>
      </c>
      <c r="B43" s="77" t="s">
        <v>99</v>
      </c>
      <c r="C43" s="77" t="s">
        <v>99</v>
      </c>
      <c r="D43" s="77" t="s">
        <v>99</v>
      </c>
      <c r="E43" s="77" t="s">
        <v>99</v>
      </c>
    </row>
    <row r="44" spans="1:5" s="14" customFormat="1" ht="15">
      <c r="A44" s="76" t="s">
        <v>113</v>
      </c>
      <c r="B44" s="247">
        <f>B31+B32+B36+B37+B38+B40+B41+B42</f>
        <v>1724.23</v>
      </c>
      <c r="C44" s="247">
        <f>C31+C32+C36+C37+C38+C40+C41+C42</f>
        <v>1724.23</v>
      </c>
      <c r="D44" s="77" t="s">
        <v>99</v>
      </c>
      <c r="E44" s="77"/>
    </row>
    <row r="45" spans="1:6" ht="15">
      <c r="A45" s="16"/>
      <c r="B45" s="80"/>
      <c r="C45" s="80"/>
      <c r="D45" s="80"/>
      <c r="E45" s="80"/>
      <c r="F45" s="16"/>
    </row>
    <row r="46" spans="1:9" ht="15">
      <c r="A46" s="44" t="s">
        <v>358</v>
      </c>
      <c r="B46" s="398" t="s">
        <v>112</v>
      </c>
      <c r="C46" s="398"/>
      <c r="D46" s="399" t="s">
        <v>351</v>
      </c>
      <c r="E46" s="399"/>
      <c r="F46" s="366"/>
      <c r="G46" s="367"/>
      <c r="H46" s="367"/>
      <c r="I46" s="367"/>
    </row>
    <row r="47" spans="2:9" ht="15">
      <c r="B47" s="59"/>
      <c r="C47" s="59" t="s">
        <v>352</v>
      </c>
      <c r="D47" s="106"/>
      <c r="F47" s="106" t="s">
        <v>353</v>
      </c>
      <c r="G47" s="16"/>
      <c r="H47" s="16"/>
      <c r="I47" s="40"/>
    </row>
    <row r="48" spans="1:9" ht="15">
      <c r="A48" s="16"/>
      <c r="B48" s="80"/>
      <c r="C48" s="80"/>
      <c r="D48" s="399" t="s">
        <v>351</v>
      </c>
      <c r="E48" s="399"/>
      <c r="F48" s="366"/>
      <c r="G48" s="367"/>
      <c r="H48" s="367"/>
      <c r="I48" s="367"/>
    </row>
    <row r="49" spans="1:9" ht="14.25" customHeight="1">
      <c r="A49" s="16"/>
      <c r="B49" s="80" t="s">
        <v>99</v>
      </c>
      <c r="C49" s="80" t="s">
        <v>99</v>
      </c>
      <c r="D49" s="80" t="s">
        <v>99</v>
      </c>
      <c r="E49" s="80" t="s">
        <v>99</v>
      </c>
      <c r="F49" s="69" t="s">
        <v>355</v>
      </c>
      <c r="G49" s="69"/>
      <c r="H49" s="16"/>
      <c r="I49" s="70"/>
    </row>
    <row r="50" spans="1:6" ht="15">
      <c r="A50" s="16"/>
      <c r="B50" s="80" t="s">
        <v>99</v>
      </c>
      <c r="C50" s="80" t="s">
        <v>99</v>
      </c>
      <c r="D50" s="80" t="s">
        <v>99</v>
      </c>
      <c r="E50" s="80" t="s">
        <v>99</v>
      </c>
      <c r="F50" s="16"/>
    </row>
    <row r="51" spans="1:6" ht="15">
      <c r="A51" s="16"/>
      <c r="B51" s="94"/>
      <c r="C51" s="80" t="s">
        <v>99</v>
      </c>
      <c r="D51" s="80" t="s">
        <v>99</v>
      </c>
      <c r="E51" s="80" t="s">
        <v>99</v>
      </c>
      <c r="F51" s="16"/>
    </row>
    <row r="52" spans="1:5" ht="27" customHeight="1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6" ht="15">
      <c r="A54" s="96"/>
      <c r="B54" s="98"/>
      <c r="C54" s="98"/>
      <c r="D54" s="98"/>
      <c r="E54" s="98"/>
      <c r="F54" s="71"/>
    </row>
    <row r="55" spans="1:6" ht="15">
      <c r="A55" s="96"/>
      <c r="B55" s="98"/>
      <c r="C55" s="98"/>
      <c r="D55" s="98"/>
      <c r="E55" s="98"/>
      <c r="F55" s="71"/>
    </row>
    <row r="56" spans="1:6" ht="16.5" customHeight="1">
      <c r="A56" s="96"/>
      <c r="B56" s="98"/>
      <c r="C56" s="98"/>
      <c r="D56" s="98"/>
      <c r="E56" s="98"/>
      <c r="F56" s="71"/>
    </row>
    <row r="57" spans="1:6" ht="22.5" customHeight="1">
      <c r="A57" s="96"/>
      <c r="B57" s="98"/>
      <c r="C57" s="98"/>
      <c r="D57" s="98"/>
      <c r="E57" s="98"/>
      <c r="F57" s="71"/>
    </row>
    <row r="58" spans="1:6" ht="15">
      <c r="A58" s="96"/>
      <c r="B58" s="98"/>
      <c r="C58" s="98"/>
      <c r="D58" s="98"/>
      <c r="E58" s="98"/>
      <c r="F58" s="71"/>
    </row>
    <row r="59" spans="1:6" s="14" customFormat="1" ht="15">
      <c r="A59" s="96"/>
      <c r="B59" s="98"/>
      <c r="C59" s="98"/>
      <c r="D59" s="98"/>
      <c r="E59" s="98"/>
      <c r="F59" s="100"/>
    </row>
    <row r="60" spans="1:6" ht="15">
      <c r="A60" s="96"/>
      <c r="B60" s="98"/>
      <c r="C60" s="98"/>
      <c r="D60" s="98"/>
      <c r="E60" s="98"/>
      <c r="F60" s="71"/>
    </row>
    <row r="61" spans="1:6" ht="15">
      <c r="A61" s="98"/>
      <c r="B61" s="98"/>
      <c r="C61" s="98"/>
      <c r="D61" s="98"/>
      <c r="E61" s="98"/>
      <c r="F61" s="71"/>
    </row>
    <row r="62" spans="1:6" ht="15">
      <c r="A62" s="96"/>
      <c r="B62" s="98"/>
      <c r="C62" s="98"/>
      <c r="D62" s="98"/>
      <c r="E62" s="98"/>
      <c r="F62" s="71"/>
    </row>
    <row r="63" spans="1:6" ht="15">
      <c r="A63" s="98"/>
      <c r="B63" s="98"/>
      <c r="C63" s="98"/>
      <c r="D63" s="98"/>
      <c r="E63" s="98"/>
      <c r="F63" s="71"/>
    </row>
    <row r="64" spans="1:6" ht="15">
      <c r="A64" s="101"/>
      <c r="B64" s="102"/>
      <c r="C64" s="98"/>
      <c r="D64" s="98"/>
      <c r="E64" s="98"/>
      <c r="F64" s="71"/>
    </row>
    <row r="65" spans="1:6" ht="15">
      <c r="A65" s="99"/>
      <c r="B65" s="397"/>
      <c r="C65" s="397"/>
      <c r="D65" s="397"/>
      <c r="E65" s="397"/>
      <c r="F65" s="71"/>
    </row>
    <row r="66" spans="1:6" ht="26.25" customHeight="1">
      <c r="A66" s="395"/>
      <c r="B66" s="396"/>
      <c r="C66" s="396"/>
      <c r="D66" s="396"/>
      <c r="E66" s="396"/>
      <c r="F66" s="71"/>
    </row>
    <row r="67" spans="1:6" ht="13.5" customHeight="1">
      <c r="A67" s="99"/>
      <c r="B67" s="99"/>
      <c r="C67" s="99"/>
      <c r="D67" s="99"/>
      <c r="E67" s="99"/>
      <c r="F67" s="71"/>
    </row>
    <row r="68" ht="15">
      <c r="A68" s="80"/>
    </row>
    <row r="69" ht="15">
      <c r="A69" s="80"/>
    </row>
    <row r="70" ht="15">
      <c r="A70" s="80"/>
    </row>
    <row r="71" spans="1:5" ht="13.5" customHeight="1">
      <c r="A71" s="90"/>
      <c r="B71" s="90"/>
      <c r="C71" s="91"/>
      <c r="D71" s="91"/>
      <c r="E71" s="92"/>
    </row>
    <row r="72" spans="1:5" s="27" customFormat="1" ht="35.25" customHeight="1">
      <c r="A72" s="93"/>
      <c r="B72" s="93"/>
      <c r="C72" s="93"/>
      <c r="D72" s="93"/>
      <c r="E72" s="93"/>
    </row>
    <row r="73" spans="1:5" s="19" customFormat="1" ht="14.25">
      <c r="A73" s="92"/>
      <c r="B73" s="92"/>
      <c r="C73" s="92"/>
      <c r="D73" s="92"/>
      <c r="E73" s="92"/>
    </row>
    <row r="74" spans="1:5" ht="15">
      <c r="A74" s="95"/>
      <c r="B74" s="95"/>
      <c r="C74" s="95"/>
      <c r="D74" s="95"/>
      <c r="E74" s="95"/>
    </row>
    <row r="75" spans="1:5" ht="15">
      <c r="A75" s="95"/>
      <c r="B75" s="95"/>
      <c r="C75" s="95"/>
      <c r="D75" s="95"/>
      <c r="E75" s="95"/>
    </row>
    <row r="76" spans="1:5" ht="15">
      <c r="A76" s="95"/>
      <c r="B76" s="95"/>
      <c r="C76" s="95"/>
      <c r="D76" s="95"/>
      <c r="E76" s="95"/>
    </row>
    <row r="77" spans="1:5" ht="15">
      <c r="A77" s="90"/>
      <c r="B77" s="95"/>
      <c r="C77" s="95"/>
      <c r="D77" s="95"/>
      <c r="E77" s="95"/>
    </row>
    <row r="78" spans="1:5" ht="27" customHeight="1">
      <c r="A78" s="72"/>
      <c r="B78" s="72"/>
      <c r="C78" s="72"/>
      <c r="D78" s="72"/>
      <c r="E78" s="72"/>
    </row>
  </sheetData>
  <sheetProtection/>
  <mergeCells count="16">
    <mergeCell ref="F46:I46"/>
    <mergeCell ref="F48:I48"/>
    <mergeCell ref="D48:E48"/>
    <mergeCell ref="B4:D4"/>
    <mergeCell ref="D5:E5"/>
    <mergeCell ref="C2:D2"/>
    <mergeCell ref="B3:E3"/>
    <mergeCell ref="C9:E9"/>
    <mergeCell ref="B9:B10"/>
    <mergeCell ref="A66:E66"/>
    <mergeCell ref="B65:C65"/>
    <mergeCell ref="D65:E65"/>
    <mergeCell ref="A9:A10"/>
    <mergeCell ref="B46:C46"/>
    <mergeCell ref="D46:E46"/>
    <mergeCell ref="C27:E27"/>
  </mergeCells>
  <printOptions/>
  <pageMargins left="0.7480314960629921" right="0.7480314960629921" top="0.2755905511811024" bottom="0.6299212598425197" header="0.2362204724409449" footer="0.5118110236220472"/>
  <pageSetup horizontalDpi="300" verticalDpi="3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25"/>
  <sheetViews>
    <sheetView tabSelected="1" zoomScalePageLayoutView="0" workbookViewId="0" topLeftCell="H28">
      <selection activeCell="Q47" sqref="Q47"/>
    </sheetView>
  </sheetViews>
  <sheetFormatPr defaultColWidth="33.00390625" defaultRowHeight="12.75"/>
  <cols>
    <col min="1" max="1" width="29.00390625" style="172" customWidth="1"/>
    <col min="2" max="2" width="14.140625" style="172" customWidth="1"/>
    <col min="3" max="3" width="8.00390625" style="172" customWidth="1"/>
    <col min="4" max="4" width="7.8515625" style="172" customWidth="1"/>
    <col min="5" max="5" width="13.8515625" style="172" customWidth="1"/>
    <col min="6" max="6" width="8.00390625" style="172" customWidth="1"/>
    <col min="7" max="7" width="12.28125" style="172" customWidth="1"/>
    <col min="8" max="8" width="9.7109375" style="172" customWidth="1"/>
    <col min="9" max="9" width="9.8515625" style="172" customWidth="1"/>
    <col min="10" max="10" width="6.57421875" style="172" customWidth="1"/>
    <col min="11" max="11" width="8.421875" style="172" customWidth="1"/>
    <col min="12" max="12" width="8.57421875" style="172" customWidth="1"/>
    <col min="13" max="13" width="7.28125" style="172" customWidth="1"/>
    <col min="14" max="14" width="12.8515625" style="172" customWidth="1"/>
    <col min="15" max="15" width="13.57421875" style="172" customWidth="1"/>
    <col min="16" max="16" width="12.57421875" style="172" customWidth="1"/>
    <col min="17" max="18" width="13.140625" style="172" customWidth="1"/>
    <col min="19" max="16384" width="33.00390625" style="172" customWidth="1"/>
  </cols>
  <sheetData>
    <row r="1" spans="3:18" ht="24.75" customHeight="1">
      <c r="C1" s="116"/>
      <c r="D1" s="116"/>
      <c r="E1" s="116"/>
      <c r="F1" s="116"/>
      <c r="G1" s="116"/>
      <c r="H1" s="116"/>
      <c r="I1" s="173" t="s">
        <v>303</v>
      </c>
      <c r="J1" s="116"/>
      <c r="K1" s="173"/>
      <c r="L1" s="421"/>
      <c r="M1" s="421"/>
      <c r="N1" s="421"/>
      <c r="O1" s="421"/>
      <c r="P1" s="421"/>
      <c r="Q1" s="422"/>
      <c r="R1" s="116"/>
    </row>
    <row r="2" spans="1:16" s="116" customFormat="1" ht="11.25">
      <c r="A2" s="18"/>
      <c r="B2" s="18"/>
      <c r="C2" s="18"/>
      <c r="D2" s="18"/>
      <c r="E2" s="174"/>
      <c r="F2" s="175"/>
      <c r="G2" s="174" t="s">
        <v>114</v>
      </c>
      <c r="H2" s="175"/>
      <c r="I2" s="175"/>
      <c r="J2" s="175"/>
      <c r="K2" s="175"/>
      <c r="L2" s="18"/>
      <c r="M2" s="18"/>
      <c r="N2" s="18"/>
      <c r="O2" s="18"/>
      <c r="P2" s="18"/>
    </row>
    <row r="3" spans="1:17" s="116" customFormat="1" ht="11.25">
      <c r="A3" s="176"/>
      <c r="B3" s="176"/>
      <c r="C3" s="176"/>
      <c r="D3" s="176"/>
      <c r="E3" s="177"/>
      <c r="F3" s="178" t="s">
        <v>234</v>
      </c>
      <c r="G3" s="179"/>
      <c r="H3" s="179"/>
      <c r="I3" s="177"/>
      <c r="J3" s="177"/>
      <c r="K3" s="18"/>
      <c r="L3" s="18"/>
      <c r="M3" s="18"/>
      <c r="N3" s="18"/>
      <c r="O3" s="18"/>
      <c r="P3" s="18"/>
      <c r="Q3" s="18"/>
    </row>
    <row r="4" spans="1:17" s="116" customFormat="1" ht="11.25">
      <c r="A4" s="18"/>
      <c r="B4" s="18"/>
      <c r="C4" s="18"/>
      <c r="D4" s="18"/>
      <c r="E4" s="18" t="str">
        <f>'справка № 1-КИС-БАЛАНС'!E3:F3</f>
        <v>ЕИК по БУЛСТАТ:175064573</v>
      </c>
      <c r="F4" s="18"/>
      <c r="G4" s="18"/>
      <c r="H4" s="18"/>
      <c r="I4" s="18"/>
      <c r="J4" s="18"/>
      <c r="K4" s="180"/>
      <c r="L4" s="18"/>
      <c r="M4" s="18"/>
      <c r="N4" s="18"/>
      <c r="O4" s="18"/>
      <c r="P4" s="18"/>
      <c r="Q4" s="18"/>
    </row>
    <row r="5" spans="1:19" s="116" customFormat="1" ht="11.25">
      <c r="A5" s="423" t="str">
        <f>'справка № 1-КИС-БАЛАНС'!A3</f>
        <v>Наименование на КИС:"КД ОБЛИГАЦИИ БЪЛГАРИЯ"</v>
      </c>
      <c r="B5" s="387"/>
      <c r="C5" s="18"/>
      <c r="D5" s="18"/>
      <c r="E5" s="181"/>
      <c r="F5" s="21"/>
      <c r="G5" s="21"/>
      <c r="H5" s="21"/>
      <c r="I5" s="21"/>
      <c r="J5" s="21"/>
      <c r="K5" s="182"/>
      <c r="L5" s="183"/>
      <c r="M5" s="183"/>
      <c r="N5" s="183"/>
      <c r="O5" s="183"/>
      <c r="P5" s="183"/>
      <c r="Q5" s="184"/>
      <c r="R5" s="184"/>
      <c r="S5" s="184"/>
    </row>
    <row r="6" spans="1:17" s="116" customFormat="1" ht="11.25">
      <c r="A6" s="423" t="str">
        <f>'справка № 1-КИС-БАЛАНС'!A4</f>
        <v>Отчетен период:30.09.2008</v>
      </c>
      <c r="B6" s="38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8" ht="11.25">
      <c r="A7" s="185"/>
      <c r="B7" s="186"/>
      <c r="C7" s="187"/>
      <c r="D7" s="185"/>
      <c r="E7" s="185"/>
      <c r="F7" s="185"/>
      <c r="G7" s="185"/>
      <c r="H7" s="20"/>
      <c r="I7" s="20"/>
      <c r="J7" s="20"/>
      <c r="K7" s="188" t="s">
        <v>99</v>
      </c>
      <c r="R7" s="189" t="s">
        <v>83</v>
      </c>
    </row>
    <row r="8" spans="1:18" ht="26.25" customHeight="1">
      <c r="A8" s="412" t="s">
        <v>101</v>
      </c>
      <c r="B8" s="412" t="s">
        <v>317</v>
      </c>
      <c r="C8" s="412"/>
      <c r="D8" s="412"/>
      <c r="E8" s="412"/>
      <c r="F8" s="412"/>
      <c r="G8" s="412"/>
      <c r="H8" s="412"/>
      <c r="I8" s="190"/>
      <c r="J8" s="190"/>
      <c r="K8" s="415" t="s">
        <v>239</v>
      </c>
      <c r="L8" s="416"/>
      <c r="M8" s="416"/>
      <c r="N8" s="416"/>
      <c r="O8" s="416"/>
      <c r="P8" s="417"/>
      <c r="Q8" s="412" t="s">
        <v>232</v>
      </c>
      <c r="R8" s="410" t="s">
        <v>246</v>
      </c>
    </row>
    <row r="9" spans="1:18" ht="12.75" customHeight="1">
      <c r="A9" s="424"/>
      <c r="B9" s="412" t="s">
        <v>235</v>
      </c>
      <c r="C9" s="407" t="s">
        <v>236</v>
      </c>
      <c r="D9" s="407" t="s">
        <v>237</v>
      </c>
      <c r="E9" s="407" t="s">
        <v>250</v>
      </c>
      <c r="F9" s="407" t="s">
        <v>122</v>
      </c>
      <c r="G9" s="407" t="s">
        <v>121</v>
      </c>
      <c r="H9" s="407" t="s">
        <v>123</v>
      </c>
      <c r="I9" s="418" t="s">
        <v>196</v>
      </c>
      <c r="J9" s="418" t="s">
        <v>197</v>
      </c>
      <c r="K9" s="412" t="s">
        <v>238</v>
      </c>
      <c r="L9" s="404" t="s">
        <v>198</v>
      </c>
      <c r="M9" s="404" t="s">
        <v>199</v>
      </c>
      <c r="N9" s="404" t="s">
        <v>200</v>
      </c>
      <c r="O9" s="404" t="s">
        <v>201</v>
      </c>
      <c r="P9" s="404" t="s">
        <v>202</v>
      </c>
      <c r="Q9" s="412"/>
      <c r="R9" s="411"/>
    </row>
    <row r="10" spans="1:18" ht="25.5" customHeight="1">
      <c r="A10" s="424"/>
      <c r="B10" s="412"/>
      <c r="C10" s="408"/>
      <c r="D10" s="408"/>
      <c r="E10" s="407"/>
      <c r="F10" s="407"/>
      <c r="G10" s="407"/>
      <c r="H10" s="407"/>
      <c r="I10" s="419"/>
      <c r="J10" s="419"/>
      <c r="K10" s="413"/>
      <c r="L10" s="405"/>
      <c r="M10" s="405"/>
      <c r="N10" s="405"/>
      <c r="O10" s="405"/>
      <c r="P10" s="405"/>
      <c r="Q10" s="412"/>
      <c r="R10" s="411"/>
    </row>
    <row r="11" spans="1:18" ht="8.25" customHeight="1">
      <c r="A11" s="424"/>
      <c r="B11" s="412"/>
      <c r="C11" s="408"/>
      <c r="D11" s="408"/>
      <c r="E11" s="407"/>
      <c r="F11" s="407"/>
      <c r="G11" s="407"/>
      <c r="H11" s="407"/>
      <c r="I11" s="419"/>
      <c r="J11" s="419"/>
      <c r="K11" s="413"/>
      <c r="L11" s="405"/>
      <c r="M11" s="405"/>
      <c r="N11" s="405"/>
      <c r="O11" s="405"/>
      <c r="P11" s="405"/>
      <c r="Q11" s="412"/>
      <c r="R11" s="411"/>
    </row>
    <row r="12" spans="1:18" ht="74.25" customHeight="1">
      <c r="A12" s="424"/>
      <c r="B12" s="412"/>
      <c r="C12" s="409"/>
      <c r="D12" s="409"/>
      <c r="E12" s="425"/>
      <c r="F12" s="407"/>
      <c r="G12" s="407"/>
      <c r="H12" s="407"/>
      <c r="I12" s="420"/>
      <c r="J12" s="420"/>
      <c r="K12" s="414"/>
      <c r="L12" s="406"/>
      <c r="M12" s="406"/>
      <c r="N12" s="406"/>
      <c r="O12" s="406"/>
      <c r="P12" s="406"/>
      <c r="Q12" s="412"/>
      <c r="R12" s="411"/>
    </row>
    <row r="13" spans="1:18" s="192" customFormat="1" ht="21" customHeight="1">
      <c r="A13" s="190" t="s">
        <v>6</v>
      </c>
      <c r="B13" s="190">
        <v>1</v>
      </c>
      <c r="C13" s="190">
        <v>2</v>
      </c>
      <c r="D13" s="190">
        <v>3</v>
      </c>
      <c r="E13" s="190">
        <v>4</v>
      </c>
      <c r="F13" s="191">
        <v>5</v>
      </c>
      <c r="G13" s="191">
        <v>6</v>
      </c>
      <c r="H13" s="191">
        <v>7</v>
      </c>
      <c r="I13" s="191">
        <v>8</v>
      </c>
      <c r="J13" s="191">
        <v>9</v>
      </c>
      <c r="K13" s="190">
        <v>10</v>
      </c>
      <c r="L13" s="191">
        <v>11</v>
      </c>
      <c r="M13" s="191">
        <v>12</v>
      </c>
      <c r="N13" s="191">
        <v>13</v>
      </c>
      <c r="O13" s="191">
        <v>14</v>
      </c>
      <c r="P13" s="191">
        <v>15</v>
      </c>
      <c r="Q13" s="191">
        <v>16</v>
      </c>
      <c r="R13" s="191">
        <v>17</v>
      </c>
    </row>
    <row r="14" spans="1:18" ht="30" customHeight="1">
      <c r="A14" s="193" t="s">
        <v>149</v>
      </c>
      <c r="B14" s="194"/>
      <c r="C14" s="195" t="s">
        <v>99</v>
      </c>
      <c r="D14" s="195" t="s">
        <v>99</v>
      </c>
      <c r="E14" s="195"/>
      <c r="F14" s="195"/>
      <c r="G14" s="195"/>
      <c r="H14" s="195"/>
      <c r="I14" s="195"/>
      <c r="J14" s="195"/>
      <c r="K14" s="195" t="s">
        <v>99</v>
      </c>
      <c r="L14" s="195"/>
      <c r="M14" s="195"/>
      <c r="N14" s="195"/>
      <c r="O14" s="195"/>
      <c r="P14" s="195"/>
      <c r="Q14" s="196"/>
      <c r="R14" s="196"/>
    </row>
    <row r="15" spans="1:18" ht="21" customHeight="1">
      <c r="A15" s="197" t="s">
        <v>318</v>
      </c>
      <c r="B15" s="132"/>
      <c r="C15" s="195" t="s">
        <v>99</v>
      </c>
      <c r="D15" s="195" t="s">
        <v>99</v>
      </c>
      <c r="E15" s="195" t="s">
        <v>99</v>
      </c>
      <c r="F15" s="195"/>
      <c r="G15" s="195"/>
      <c r="H15" s="195"/>
      <c r="I15" s="195"/>
      <c r="J15" s="195"/>
      <c r="K15" s="195" t="s">
        <v>99</v>
      </c>
      <c r="L15" s="195"/>
      <c r="M15" s="195"/>
      <c r="N15" s="195"/>
      <c r="O15" s="195"/>
      <c r="P15" s="195"/>
      <c r="Q15" s="196"/>
      <c r="R15" s="196"/>
    </row>
    <row r="16" spans="1:18" s="199" customFormat="1" ht="11.25">
      <c r="A16" s="198" t="s">
        <v>124</v>
      </c>
      <c r="B16" s="132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5"/>
      <c r="R16" s="5"/>
    </row>
    <row r="17" spans="1:18" s="199" customFormat="1" ht="22.5">
      <c r="A17" s="195" t="s">
        <v>304</v>
      </c>
      <c r="B17" s="139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5"/>
      <c r="R17" s="5"/>
    </row>
    <row r="18" spans="1:18" s="199" customFormat="1" ht="11.25">
      <c r="A18" s="195" t="s">
        <v>192</v>
      </c>
      <c r="B18" s="139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5"/>
      <c r="R18" s="5"/>
    </row>
    <row r="19" spans="1:18" ht="11.25">
      <c r="A19" s="195" t="s">
        <v>117</v>
      </c>
      <c r="B19" s="200"/>
      <c r="C19" s="195" t="s">
        <v>99</v>
      </c>
      <c r="D19" s="195" t="s">
        <v>99</v>
      </c>
      <c r="E19" s="195" t="s">
        <v>99</v>
      </c>
      <c r="F19" s="195"/>
      <c r="G19" s="195"/>
      <c r="H19" s="195"/>
      <c r="I19" s="195"/>
      <c r="J19" s="195"/>
      <c r="K19" s="195" t="s">
        <v>99</v>
      </c>
      <c r="L19" s="195"/>
      <c r="M19" s="195"/>
      <c r="N19" s="195"/>
      <c r="O19" s="195"/>
      <c r="P19" s="195"/>
      <c r="Q19" s="196"/>
      <c r="R19" s="196"/>
    </row>
    <row r="20" spans="1:18" s="199" customFormat="1" ht="17.25" customHeight="1">
      <c r="A20" s="195" t="s">
        <v>118</v>
      </c>
      <c r="B20" s="4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5"/>
      <c r="R20" s="5"/>
    </row>
    <row r="21" spans="1:18" s="199" customFormat="1" ht="15" customHeight="1">
      <c r="A21" s="195" t="s">
        <v>115</v>
      </c>
      <c r="B21" s="197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5"/>
      <c r="R21" s="5"/>
    </row>
    <row r="22" spans="1:18" s="199" customFormat="1" ht="15.75" customHeight="1">
      <c r="A22" s="195" t="s">
        <v>119</v>
      </c>
      <c r="B22" s="195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5"/>
      <c r="R22" s="5"/>
    </row>
    <row r="23" spans="1:18" s="199" customFormat="1" ht="15.75" customHeight="1">
      <c r="A23" s="198" t="s">
        <v>125</v>
      </c>
      <c r="B23" s="195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5"/>
      <c r="R23" s="5"/>
    </row>
    <row r="24" spans="1:20" s="199" customFormat="1" ht="19.5" customHeight="1">
      <c r="A24" s="195" t="s">
        <v>305</v>
      </c>
      <c r="B24" s="195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5"/>
      <c r="R24" s="5"/>
      <c r="T24" s="238"/>
    </row>
    <row r="25" spans="1:20" s="199" customFormat="1" ht="18" customHeight="1">
      <c r="A25" s="198" t="s">
        <v>126</v>
      </c>
      <c r="B25" s="195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5"/>
      <c r="R25" s="5"/>
      <c r="T25" s="238"/>
    </row>
    <row r="26" spans="1:20" s="199" customFormat="1" ht="18" customHeight="1">
      <c r="A26" s="198" t="s">
        <v>154</v>
      </c>
      <c r="B26" s="195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5"/>
      <c r="R26" s="5"/>
      <c r="T26" s="238"/>
    </row>
    <row r="27" spans="1:20" s="199" customFormat="1" ht="18.75" customHeight="1">
      <c r="A27" s="201" t="s">
        <v>150</v>
      </c>
      <c r="B27" s="195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5"/>
      <c r="R27" s="5"/>
      <c r="T27" s="238"/>
    </row>
    <row r="28" spans="1:21" s="199" customFormat="1" ht="11.25">
      <c r="A28" s="195" t="s">
        <v>318</v>
      </c>
      <c r="B28" s="195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5"/>
      <c r="R28" s="5"/>
      <c r="T28" s="250"/>
      <c r="U28" s="251"/>
    </row>
    <row r="29" spans="1:21" s="199" customFormat="1" ht="12.75">
      <c r="A29" s="356" t="s">
        <v>360</v>
      </c>
      <c r="B29" s="232" t="s">
        <v>320</v>
      </c>
      <c r="C29" s="234"/>
      <c r="D29" s="193"/>
      <c r="E29" s="233" t="s">
        <v>321</v>
      </c>
      <c r="F29" s="233" t="s">
        <v>322</v>
      </c>
      <c r="G29" s="193"/>
      <c r="H29" s="193"/>
      <c r="I29" s="343">
        <v>250</v>
      </c>
      <c r="J29" s="234" t="s">
        <v>323</v>
      </c>
      <c r="K29" s="5"/>
      <c r="L29" s="193"/>
      <c r="M29" s="193"/>
      <c r="N29" s="193"/>
      <c r="O29" s="235">
        <v>9367</v>
      </c>
      <c r="P29" s="359">
        <v>3365.75</v>
      </c>
      <c r="Q29" s="436">
        <v>0.004615246300003194</v>
      </c>
      <c r="R29" s="240"/>
      <c r="T29" s="253">
        <v>26254040</v>
      </c>
      <c r="U29" s="239">
        <f>C29/T29</f>
        <v>0</v>
      </c>
    </row>
    <row r="30" spans="1:21" s="199" customFormat="1" ht="12.75">
      <c r="A30" s="357" t="s">
        <v>361</v>
      </c>
      <c r="B30" s="358" t="s">
        <v>362</v>
      </c>
      <c r="C30" s="234"/>
      <c r="D30" s="193"/>
      <c r="E30" s="233" t="s">
        <v>321</v>
      </c>
      <c r="F30" s="233" t="s">
        <v>322</v>
      </c>
      <c r="G30" s="193"/>
      <c r="H30" s="193"/>
      <c r="I30" s="343">
        <v>1200</v>
      </c>
      <c r="J30" s="234" t="s">
        <v>323</v>
      </c>
      <c r="K30" s="5"/>
      <c r="L30" s="193"/>
      <c r="M30" s="193"/>
      <c r="N30" s="193"/>
      <c r="O30" s="235">
        <v>0</v>
      </c>
      <c r="P30" s="359">
        <v>1.2</v>
      </c>
      <c r="Q30" s="334">
        <v>0.0001528562216800412</v>
      </c>
      <c r="R30" s="240"/>
      <c r="T30" s="253">
        <v>19500000</v>
      </c>
      <c r="U30" s="239">
        <f>C30/T30</f>
        <v>0</v>
      </c>
    </row>
    <row r="31" spans="1:21" s="199" customFormat="1" ht="12.75">
      <c r="A31" s="231"/>
      <c r="B31" s="232"/>
      <c r="C31" s="234"/>
      <c r="D31" s="193"/>
      <c r="E31" s="233"/>
      <c r="F31" s="233"/>
      <c r="G31" s="193"/>
      <c r="H31" s="193"/>
      <c r="I31" s="234"/>
      <c r="J31" s="234"/>
      <c r="K31" s="5"/>
      <c r="L31" s="193"/>
      <c r="M31" s="193"/>
      <c r="N31" s="193"/>
      <c r="O31" s="235"/>
      <c r="P31" s="249"/>
      <c r="Q31" s="334"/>
      <c r="R31" s="240"/>
      <c r="T31" s="253">
        <v>5416829</v>
      </c>
      <c r="U31" s="239">
        <f>C31/T31</f>
        <v>0</v>
      </c>
    </row>
    <row r="32" spans="1:21" s="199" customFormat="1" ht="12.75">
      <c r="A32" s="172"/>
      <c r="B32" s="196"/>
      <c r="C32" s="234"/>
      <c r="D32" s="193"/>
      <c r="E32" s="233"/>
      <c r="F32" s="233"/>
      <c r="G32" s="193"/>
      <c r="H32" s="193"/>
      <c r="I32" s="172"/>
      <c r="J32" s="234"/>
      <c r="K32" s="193"/>
      <c r="L32" s="193"/>
      <c r="M32" s="193"/>
      <c r="N32" s="193"/>
      <c r="P32" s="235"/>
      <c r="Q32" s="334"/>
      <c r="R32" s="240"/>
      <c r="T32" s="250"/>
      <c r="U32" s="252"/>
    </row>
    <row r="33" spans="1:21" s="199" customFormat="1" ht="11.25">
      <c r="A33" s="195"/>
      <c r="B33" s="195"/>
      <c r="C33" s="193"/>
      <c r="D33" s="193"/>
      <c r="E33" s="193"/>
      <c r="F33" s="193"/>
      <c r="G33" s="193"/>
      <c r="H33" s="193"/>
      <c r="I33" s="193"/>
      <c r="J33" s="198"/>
      <c r="K33" s="193"/>
      <c r="L33" s="193"/>
      <c r="M33" s="193"/>
      <c r="N33" s="193"/>
      <c r="O33" s="193"/>
      <c r="P33" s="193"/>
      <c r="Q33" s="5"/>
      <c r="R33" s="5"/>
      <c r="T33" s="251"/>
      <c r="U33" s="251"/>
    </row>
    <row r="34" spans="1:18" s="199" customFormat="1" ht="11.25">
      <c r="A34" s="198" t="s">
        <v>127</v>
      </c>
      <c r="B34" s="195"/>
      <c r="C34" s="193"/>
      <c r="D34" s="193"/>
      <c r="E34" s="193"/>
      <c r="F34" s="193"/>
      <c r="G34" s="193"/>
      <c r="H34" s="193"/>
      <c r="I34" s="193"/>
      <c r="J34" s="198"/>
      <c r="K34" s="193"/>
      <c r="L34" s="193"/>
      <c r="M34" s="193"/>
      <c r="N34" s="193"/>
      <c r="O34" s="236">
        <f>SUM(O29:O33)</f>
        <v>9367</v>
      </c>
      <c r="P34" s="236">
        <f>SUM(P29:P33)</f>
        <v>3366.95</v>
      </c>
      <c r="Q34" s="237">
        <f>SUM(Q29:Q33)</f>
        <v>0.004768102521683235</v>
      </c>
      <c r="R34" s="5"/>
    </row>
    <row r="35" spans="1:18" s="199" customFormat="1" ht="11.25">
      <c r="A35" s="195" t="s">
        <v>306</v>
      </c>
      <c r="B35" s="195"/>
      <c r="C35" s="193"/>
      <c r="D35" s="193"/>
      <c r="E35" s="193"/>
      <c r="F35" s="193"/>
      <c r="G35" s="193"/>
      <c r="H35" s="193"/>
      <c r="I35" s="193"/>
      <c r="J35" s="198"/>
      <c r="K35" s="193"/>
      <c r="L35" s="193"/>
      <c r="M35" s="193"/>
      <c r="N35" s="193"/>
      <c r="O35" s="193"/>
      <c r="P35" s="193"/>
      <c r="Q35" s="5"/>
      <c r="R35" s="5"/>
    </row>
    <row r="36" spans="1:18" s="199" customFormat="1" ht="11.25">
      <c r="A36" s="198" t="s">
        <v>193</v>
      </c>
      <c r="B36" s="195"/>
      <c r="C36" s="193"/>
      <c r="D36" s="193"/>
      <c r="E36" s="193"/>
      <c r="F36" s="193"/>
      <c r="G36" s="193"/>
      <c r="H36" s="193"/>
      <c r="I36" s="193"/>
      <c r="J36" s="198"/>
      <c r="K36" s="193"/>
      <c r="L36" s="193"/>
      <c r="M36" s="193"/>
      <c r="N36" s="193"/>
      <c r="O36" s="193"/>
      <c r="P36" s="236"/>
      <c r="Q36" s="237"/>
      <c r="R36" s="5"/>
    </row>
    <row r="37" spans="1:18" s="199" customFormat="1" ht="22.5">
      <c r="A37" s="195" t="s">
        <v>307</v>
      </c>
      <c r="B37" s="195"/>
      <c r="C37" s="193"/>
      <c r="D37" s="193"/>
      <c r="E37" s="193"/>
      <c r="F37" s="193"/>
      <c r="G37" s="193"/>
      <c r="H37" s="193"/>
      <c r="I37" s="193"/>
      <c r="J37" s="198"/>
      <c r="K37" s="193"/>
      <c r="L37" s="193"/>
      <c r="M37" s="193"/>
      <c r="N37" s="193"/>
      <c r="O37" s="193"/>
      <c r="P37" s="193"/>
      <c r="Q37" s="5"/>
      <c r="R37" s="5"/>
    </row>
    <row r="38" spans="1:18" s="199" customFormat="1" ht="10.5">
      <c r="A38" s="198" t="s">
        <v>128</v>
      </c>
      <c r="B38" s="193"/>
      <c r="C38" s="193"/>
      <c r="D38" s="193"/>
      <c r="E38" s="193"/>
      <c r="F38" s="193"/>
      <c r="G38" s="193"/>
      <c r="H38" s="193"/>
      <c r="I38" s="193"/>
      <c r="J38" s="198"/>
      <c r="K38" s="193"/>
      <c r="L38" s="193"/>
      <c r="M38" s="193"/>
      <c r="N38" s="193"/>
      <c r="O38" s="193"/>
      <c r="P38" s="193"/>
      <c r="Q38" s="5"/>
      <c r="R38" s="5"/>
    </row>
    <row r="39" spans="1:18" s="199" customFormat="1" ht="11.25">
      <c r="A39" s="195" t="s">
        <v>233</v>
      </c>
      <c r="B39" s="195"/>
      <c r="C39" s="193"/>
      <c r="D39" s="193"/>
      <c r="E39" s="193"/>
      <c r="F39" s="193"/>
      <c r="G39" s="193"/>
      <c r="H39" s="193"/>
      <c r="I39" s="193"/>
      <c r="J39" s="198"/>
      <c r="K39" s="193"/>
      <c r="L39" s="193"/>
      <c r="M39" s="193"/>
      <c r="N39" s="193"/>
      <c r="O39" s="193"/>
      <c r="P39" s="193"/>
      <c r="Q39" s="5"/>
      <c r="R39" s="5"/>
    </row>
    <row r="40" spans="1:18" s="199" customFormat="1" ht="11.25">
      <c r="A40" s="195" t="s">
        <v>116</v>
      </c>
      <c r="B40" s="195"/>
      <c r="C40" s="193"/>
      <c r="D40" s="193"/>
      <c r="E40" s="193"/>
      <c r="F40" s="193"/>
      <c r="G40" s="193"/>
      <c r="H40" s="193"/>
      <c r="I40" s="193"/>
      <c r="J40" s="198"/>
      <c r="K40" s="193"/>
      <c r="L40" s="193"/>
      <c r="M40" s="193"/>
      <c r="N40" s="193"/>
      <c r="O40" s="193"/>
      <c r="P40" s="193"/>
      <c r="Q40" s="5"/>
      <c r="R40" s="5"/>
    </row>
    <row r="41" spans="1:18" s="199" customFormat="1" ht="12.75">
      <c r="A41" s="255" t="s">
        <v>326</v>
      </c>
      <c r="B41" s="338" t="s">
        <v>333</v>
      </c>
      <c r="C41" s="193"/>
      <c r="D41" s="193"/>
      <c r="E41" s="233" t="s">
        <v>321</v>
      </c>
      <c r="F41" s="193"/>
      <c r="G41" s="193"/>
      <c r="H41" s="193"/>
      <c r="I41" s="344">
        <v>15</v>
      </c>
      <c r="J41" s="234" t="s">
        <v>340</v>
      </c>
      <c r="K41" s="348">
        <v>83.12496675</v>
      </c>
      <c r="L41" s="350">
        <v>10.9589</v>
      </c>
      <c r="M41" s="193">
        <v>1.95583</v>
      </c>
      <c r="N41" s="193"/>
      <c r="O41" s="235">
        <v>25485.82</v>
      </c>
      <c r="P41" s="352">
        <v>24708.25</v>
      </c>
      <c r="Q41" s="335">
        <v>0.3</v>
      </c>
      <c r="R41" s="5"/>
    </row>
    <row r="42" spans="1:18" s="199" customFormat="1" ht="12.75">
      <c r="A42" s="257" t="s">
        <v>327</v>
      </c>
      <c r="B42" s="339" t="s">
        <v>334</v>
      </c>
      <c r="C42" s="193"/>
      <c r="D42" s="193"/>
      <c r="E42" s="233" t="s">
        <v>321</v>
      </c>
      <c r="F42" s="193"/>
      <c r="G42" s="193"/>
      <c r="H42" s="193"/>
      <c r="I42" s="345">
        <v>24</v>
      </c>
      <c r="J42" s="234" t="s">
        <v>340</v>
      </c>
      <c r="K42" s="348">
        <v>99</v>
      </c>
      <c r="L42" s="350">
        <v>28.0738</v>
      </c>
      <c r="M42" s="234">
        <v>1.95583</v>
      </c>
      <c r="N42" s="193"/>
      <c r="O42" s="235">
        <v>29795.55</v>
      </c>
      <c r="P42" s="353">
        <v>47788.3</v>
      </c>
      <c r="Q42" s="335">
        <v>0.48</v>
      </c>
      <c r="R42" s="5"/>
    </row>
    <row r="43" spans="1:18" s="199" customFormat="1" ht="12.75">
      <c r="A43" s="255" t="s">
        <v>328</v>
      </c>
      <c r="B43" s="338" t="s">
        <v>335</v>
      </c>
      <c r="C43" s="193"/>
      <c r="D43" s="193"/>
      <c r="E43" s="233" t="s">
        <v>321</v>
      </c>
      <c r="F43" s="193"/>
      <c r="G43" s="193"/>
      <c r="H43" s="193"/>
      <c r="I43" s="344">
        <v>10</v>
      </c>
      <c r="J43" s="234" t="s">
        <v>340</v>
      </c>
      <c r="K43" s="348">
        <v>103.245</v>
      </c>
      <c r="L43" s="350">
        <v>4.604</v>
      </c>
      <c r="M43" s="234">
        <v>1.95583</v>
      </c>
      <c r="N43" s="193"/>
      <c r="O43" s="235">
        <v>48452.5</v>
      </c>
      <c r="P43" s="353">
        <v>20283.01</v>
      </c>
      <c r="Q43" s="335">
        <v>0.33333333333333337</v>
      </c>
      <c r="R43" s="5"/>
    </row>
    <row r="44" spans="1:18" s="199" customFormat="1" ht="12.75">
      <c r="A44" s="259" t="s">
        <v>329</v>
      </c>
      <c r="B44" s="340" t="s">
        <v>336</v>
      </c>
      <c r="C44" s="193"/>
      <c r="D44" s="193"/>
      <c r="E44" s="233" t="s">
        <v>321</v>
      </c>
      <c r="F44" s="193"/>
      <c r="G44" s="193"/>
      <c r="H44" s="193"/>
      <c r="I44" s="346">
        <v>9</v>
      </c>
      <c r="J44" s="234" t="s">
        <v>340</v>
      </c>
      <c r="K44" s="348">
        <v>101.6</v>
      </c>
      <c r="L44" s="350">
        <v>21.0025</v>
      </c>
      <c r="M44" s="234">
        <v>1.95583</v>
      </c>
      <c r="N44" s="193"/>
      <c r="O44" s="235">
        <v>20366.71</v>
      </c>
      <c r="P44" s="353">
        <v>18253.81</v>
      </c>
      <c r="Q44" s="335">
        <v>0.22499999999999998</v>
      </c>
      <c r="R44" s="5"/>
    </row>
    <row r="45" spans="1:18" s="199" customFormat="1" ht="12.75">
      <c r="A45" s="256" t="s">
        <v>330</v>
      </c>
      <c r="B45" s="341" t="s">
        <v>337</v>
      </c>
      <c r="C45" s="193"/>
      <c r="D45" s="193"/>
      <c r="E45" s="233" t="s">
        <v>321</v>
      </c>
      <c r="F45" s="193"/>
      <c r="G45" s="193"/>
      <c r="H45" s="193"/>
      <c r="I45" s="346">
        <v>23</v>
      </c>
      <c r="J45" s="234" t="s">
        <v>340</v>
      </c>
      <c r="K45" s="348">
        <v>100</v>
      </c>
      <c r="L45" s="350">
        <v>16.4826</v>
      </c>
      <c r="M45" s="234">
        <v>1.95583</v>
      </c>
      <c r="N45" s="193"/>
      <c r="O45" s="235">
        <v>17954.04</v>
      </c>
      <c r="P45" s="353">
        <v>45725.54</v>
      </c>
      <c r="Q45" s="335">
        <v>0.45999999999999996</v>
      </c>
      <c r="R45" s="5"/>
    </row>
    <row r="46" spans="1:18" s="199" customFormat="1" ht="12.75">
      <c r="A46" s="256" t="s">
        <v>331</v>
      </c>
      <c r="B46" s="342" t="s">
        <v>338</v>
      </c>
      <c r="C46" s="193"/>
      <c r="D46" s="193"/>
      <c r="E46" s="233" t="s">
        <v>321</v>
      </c>
      <c r="F46" s="193"/>
      <c r="G46" s="193"/>
      <c r="H46" s="193"/>
      <c r="I46" s="346">
        <v>20</v>
      </c>
      <c r="J46" s="234" t="s">
        <v>340</v>
      </c>
      <c r="K46" s="348">
        <v>100.537</v>
      </c>
      <c r="L46" s="350">
        <v>24.9787</v>
      </c>
      <c r="M46" s="234">
        <v>1.95583</v>
      </c>
      <c r="N46" s="193"/>
      <c r="O46" s="235">
        <v>45809.22</v>
      </c>
      <c r="P46" s="354">
        <v>40303.74</v>
      </c>
      <c r="Q46" s="335">
        <v>0.4</v>
      </c>
      <c r="R46" s="5"/>
    </row>
    <row r="47" spans="1:18" s="199" customFormat="1" ht="12.75">
      <c r="A47" s="258" t="s">
        <v>332</v>
      </c>
      <c r="B47" s="338" t="s">
        <v>339</v>
      </c>
      <c r="C47" s="193"/>
      <c r="D47" s="193"/>
      <c r="E47" s="233" t="s">
        <v>359</v>
      </c>
      <c r="F47" s="193"/>
      <c r="G47" s="193"/>
      <c r="H47" s="193"/>
      <c r="I47" s="347">
        <v>14</v>
      </c>
      <c r="J47" s="234" t="s">
        <v>340</v>
      </c>
      <c r="K47" s="349">
        <v>99.714</v>
      </c>
      <c r="L47" s="351">
        <v>17.5068</v>
      </c>
      <c r="M47" s="234">
        <v>1.95583</v>
      </c>
      <c r="N47" s="193"/>
      <c r="O47" s="235">
        <v>40085.01</v>
      </c>
      <c r="P47" s="355">
        <v>27782.67</v>
      </c>
      <c r="Q47" s="336"/>
      <c r="R47" s="5"/>
    </row>
    <row r="48" spans="1:18" s="199" customFormat="1" ht="11.25">
      <c r="A48" s="259"/>
      <c r="B48" s="260"/>
      <c r="C48" s="193"/>
      <c r="D48" s="193"/>
      <c r="E48" s="193"/>
      <c r="F48" s="193"/>
      <c r="G48" s="193"/>
      <c r="H48" s="193"/>
      <c r="I48" s="261"/>
      <c r="J48" s="234"/>
      <c r="K48" s="235"/>
      <c r="L48" s="262"/>
      <c r="M48" s="234"/>
      <c r="N48" s="193"/>
      <c r="O48" s="235"/>
      <c r="P48" s="235"/>
      <c r="Q48" s="336"/>
      <c r="R48" s="5"/>
    </row>
    <row r="49" spans="1:18" ht="11.25">
      <c r="A49" s="195" t="s">
        <v>117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6"/>
      <c r="R49" s="196"/>
    </row>
    <row r="50" spans="1:18" s="199" customFormat="1" ht="11.25">
      <c r="A50" s="195" t="s">
        <v>118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5"/>
      <c r="R50" s="5"/>
    </row>
    <row r="51" spans="1:18" ht="11.25">
      <c r="A51" s="172" t="s">
        <v>115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6"/>
      <c r="R51" s="196"/>
    </row>
    <row r="52" spans="1:18" ht="11.25">
      <c r="A52" s="195" t="s">
        <v>119</v>
      </c>
      <c r="B52" s="194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6"/>
      <c r="R52" s="196"/>
    </row>
    <row r="53" spans="1:18" ht="11.25">
      <c r="A53" s="198" t="s">
        <v>153</v>
      </c>
      <c r="B53" s="194"/>
      <c r="C53" s="195" t="s">
        <v>99</v>
      </c>
      <c r="D53" s="195" t="s">
        <v>99</v>
      </c>
      <c r="E53" s="195" t="s">
        <v>99</v>
      </c>
      <c r="F53" s="195"/>
      <c r="G53" s="195"/>
      <c r="H53" s="195"/>
      <c r="I53" s="195"/>
      <c r="J53" s="195"/>
      <c r="K53" s="195" t="s">
        <v>99</v>
      </c>
      <c r="L53" s="236">
        <f>SUM(L41:L52)</f>
        <v>123.60730000000001</v>
      </c>
      <c r="M53" s="195"/>
      <c r="N53" s="195"/>
      <c r="O53" s="236">
        <f>SUM(O41:O52)</f>
        <v>227948.85</v>
      </c>
      <c r="P53" s="236">
        <f>SUM(P41:P52)</f>
        <v>224845.32</v>
      </c>
      <c r="Q53" s="237">
        <f>SUM(Q41:Q52)</f>
        <v>2.1983333333333333</v>
      </c>
      <c r="R53" s="196"/>
    </row>
    <row r="54" spans="1:18" ht="11.25">
      <c r="A54" s="195" t="s">
        <v>152</v>
      </c>
      <c r="B54" s="202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6"/>
      <c r="R54" s="196"/>
    </row>
    <row r="55" spans="1:18" ht="11.25">
      <c r="A55" s="198" t="s">
        <v>156</v>
      </c>
      <c r="B55" s="194"/>
      <c r="C55" s="195" t="s">
        <v>99</v>
      </c>
      <c r="D55" s="195" t="s">
        <v>99</v>
      </c>
      <c r="E55" s="195" t="s">
        <v>99</v>
      </c>
      <c r="F55" s="195"/>
      <c r="G55" s="195"/>
      <c r="H55" s="195"/>
      <c r="I55" s="195"/>
      <c r="J55" s="195"/>
      <c r="K55" s="195" t="s">
        <v>99</v>
      </c>
      <c r="L55" s="195"/>
      <c r="M55" s="195"/>
      <c r="N55" s="195"/>
      <c r="O55" s="195"/>
      <c r="P55" s="195"/>
      <c r="Q55" s="196"/>
      <c r="R55" s="196"/>
    </row>
    <row r="56" spans="1:18" ht="20.25" customHeight="1">
      <c r="A56" s="172" t="s">
        <v>258</v>
      </c>
      <c r="B56" s="203"/>
      <c r="C56" s="195" t="s">
        <v>99</v>
      </c>
      <c r="D56" s="195" t="s">
        <v>99</v>
      </c>
      <c r="E56" s="195" t="s">
        <v>99</v>
      </c>
      <c r="F56" s="195"/>
      <c r="G56" s="195"/>
      <c r="H56" s="195"/>
      <c r="I56" s="195"/>
      <c r="J56" s="195"/>
      <c r="K56" s="195" t="s">
        <v>99</v>
      </c>
      <c r="L56" s="195"/>
      <c r="M56" s="195"/>
      <c r="N56" s="195"/>
      <c r="O56" s="195"/>
      <c r="P56" s="195"/>
      <c r="Q56" s="196"/>
      <c r="R56" s="196"/>
    </row>
    <row r="57" spans="1:18" ht="16.5" customHeight="1">
      <c r="A57" s="195" t="s">
        <v>120</v>
      </c>
      <c r="B57" s="203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6"/>
      <c r="R57" s="196"/>
    </row>
    <row r="58" spans="1:18" ht="15.75" customHeight="1">
      <c r="A58" s="172" t="s">
        <v>185</v>
      </c>
      <c r="B58" s="196"/>
      <c r="C58" s="195" t="s">
        <v>99</v>
      </c>
      <c r="D58" s="195" t="s">
        <v>99</v>
      </c>
      <c r="E58" s="195" t="s">
        <v>99</v>
      </c>
      <c r="F58" s="195"/>
      <c r="G58" s="195"/>
      <c r="H58" s="195"/>
      <c r="I58" s="195"/>
      <c r="J58" s="195"/>
      <c r="K58" s="195" t="s">
        <v>99</v>
      </c>
      <c r="L58" s="195"/>
      <c r="M58" s="195"/>
      <c r="N58" s="195"/>
      <c r="O58" s="195"/>
      <c r="P58" s="195"/>
      <c r="Q58" s="196"/>
      <c r="R58" s="196"/>
    </row>
    <row r="59" spans="1:18" ht="15.75" customHeight="1">
      <c r="A59" s="172" t="s">
        <v>151</v>
      </c>
      <c r="B59" s="196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6"/>
      <c r="R59" s="196"/>
    </row>
    <row r="60" spans="1:18" s="199" customFormat="1" ht="11.25">
      <c r="A60" s="172" t="s">
        <v>186</v>
      </c>
      <c r="B60" s="196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5"/>
      <c r="R60" s="5"/>
    </row>
    <row r="61" spans="1:18" s="199" customFormat="1" ht="11.25">
      <c r="A61" s="195" t="s">
        <v>11</v>
      </c>
      <c r="B61" s="196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5"/>
      <c r="R61" s="5"/>
    </row>
    <row r="62" spans="1:18" ht="18.75" customHeight="1">
      <c r="A62" s="198" t="s">
        <v>194</v>
      </c>
      <c r="B62" s="196"/>
      <c r="C62" s="195" t="s">
        <v>99</v>
      </c>
      <c r="D62" s="195" t="s">
        <v>99</v>
      </c>
      <c r="E62" s="195" t="s">
        <v>99</v>
      </c>
      <c r="F62" s="195"/>
      <c r="G62" s="195"/>
      <c r="H62" s="195"/>
      <c r="I62" s="195"/>
      <c r="J62" s="195"/>
      <c r="K62" s="195" t="s">
        <v>99</v>
      </c>
      <c r="L62" s="195"/>
      <c r="M62" s="195"/>
      <c r="N62" s="195"/>
      <c r="O62" s="195"/>
      <c r="P62" s="195"/>
      <c r="Q62" s="196"/>
      <c r="R62" s="196"/>
    </row>
    <row r="63" spans="1:18" ht="18.75" customHeight="1">
      <c r="A63" s="195" t="s">
        <v>308</v>
      </c>
      <c r="B63" s="196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6"/>
      <c r="R63" s="196"/>
    </row>
    <row r="64" spans="1:18" ht="19.5" customHeight="1">
      <c r="A64" s="198" t="s">
        <v>203</v>
      </c>
      <c r="B64" s="196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6"/>
      <c r="R64" s="196"/>
    </row>
    <row r="65" spans="1:18" ht="24" customHeight="1">
      <c r="A65" s="200" t="s">
        <v>155</v>
      </c>
      <c r="B65" s="196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6"/>
      <c r="R65" s="196"/>
    </row>
    <row r="66" spans="1:18" ht="31.5">
      <c r="A66" s="193" t="s">
        <v>251</v>
      </c>
      <c r="B66" s="196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6"/>
      <c r="R66" s="196"/>
    </row>
    <row r="67" spans="1:18" ht="21">
      <c r="A67" s="193" t="s">
        <v>195</v>
      </c>
      <c r="B67" s="204"/>
      <c r="C67" s="195" t="s">
        <v>99</v>
      </c>
      <c r="D67" s="195" t="s">
        <v>99</v>
      </c>
      <c r="E67" s="195" t="s">
        <v>99</v>
      </c>
      <c r="F67" s="195"/>
      <c r="G67" s="195"/>
      <c r="H67" s="195"/>
      <c r="I67" s="195"/>
      <c r="J67" s="195"/>
      <c r="K67" s="195" t="s">
        <v>99</v>
      </c>
      <c r="L67" s="195"/>
      <c r="M67" s="195"/>
      <c r="N67" s="195"/>
      <c r="O67" s="195"/>
      <c r="P67" s="195"/>
      <c r="Q67" s="196"/>
      <c r="R67" s="196"/>
    </row>
    <row r="68" spans="1:19" s="199" customFormat="1" ht="18.75" customHeight="1">
      <c r="A68" s="205"/>
      <c r="B68" s="206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5"/>
      <c r="R68" s="205"/>
      <c r="S68" s="205"/>
    </row>
    <row r="69" spans="1:19" s="199" customFormat="1" ht="49.5" customHeight="1">
      <c r="A69" s="428" t="s">
        <v>319</v>
      </c>
      <c r="B69" s="428"/>
      <c r="C69" s="428"/>
      <c r="D69" s="428"/>
      <c r="E69" s="428"/>
      <c r="F69" s="428"/>
      <c r="G69" s="428"/>
      <c r="H69" s="428"/>
      <c r="I69" s="428"/>
      <c r="J69" s="208"/>
      <c r="K69" s="208"/>
      <c r="L69" s="207"/>
      <c r="M69" s="207"/>
      <c r="N69" s="207"/>
      <c r="O69" s="207"/>
      <c r="P69" s="207"/>
      <c r="Q69" s="205"/>
      <c r="R69" s="205"/>
      <c r="S69" s="205"/>
    </row>
    <row r="70" spans="1:19" s="199" customFormat="1" ht="14.25" customHeight="1">
      <c r="A70" s="429" t="s">
        <v>309</v>
      </c>
      <c r="B70" s="429"/>
      <c r="C70" s="429"/>
      <c r="D70" s="429"/>
      <c r="E70" s="429"/>
      <c r="F70" s="429"/>
      <c r="G70" s="429"/>
      <c r="H70" s="429"/>
      <c r="I70" s="429"/>
      <c r="J70" s="186"/>
      <c r="K70" s="186"/>
      <c r="L70" s="207"/>
      <c r="M70" s="207"/>
      <c r="N70" s="207"/>
      <c r="O70" s="207"/>
      <c r="P70" s="207"/>
      <c r="Q70" s="205"/>
      <c r="R70" s="205"/>
      <c r="S70" s="205"/>
    </row>
    <row r="71" spans="11:19" s="199" customFormat="1" ht="13.5" customHeight="1">
      <c r="K71" s="186"/>
      <c r="L71" s="207"/>
      <c r="M71" s="207"/>
      <c r="N71" s="207"/>
      <c r="O71" s="207"/>
      <c r="P71" s="207"/>
      <c r="Q71" s="205"/>
      <c r="R71" s="205"/>
      <c r="S71" s="205"/>
    </row>
    <row r="72" spans="1:19" s="199" customFormat="1" ht="16.5" customHeight="1">
      <c r="A72" s="206" t="s">
        <v>358</v>
      </c>
      <c r="B72" s="206"/>
      <c r="C72" s="209"/>
      <c r="D72" s="209" t="s">
        <v>209</v>
      </c>
      <c r="E72" s="185"/>
      <c r="F72" s="185"/>
      <c r="G72" s="426" t="s">
        <v>351</v>
      </c>
      <c r="H72" s="426"/>
      <c r="I72" s="426"/>
      <c r="J72" s="427"/>
      <c r="K72" s="427"/>
      <c r="L72" s="427"/>
      <c r="M72" s="208"/>
      <c r="N72" s="208"/>
      <c r="O72" s="207"/>
      <c r="P72" s="207"/>
      <c r="Q72" s="205"/>
      <c r="R72" s="205"/>
      <c r="S72" s="205"/>
    </row>
    <row r="73" spans="1:19" s="199" customFormat="1" ht="15" customHeight="1">
      <c r="A73" s="205"/>
      <c r="B73" s="205"/>
      <c r="C73" s="207"/>
      <c r="D73" s="207"/>
      <c r="E73" s="206" t="s">
        <v>352</v>
      </c>
      <c r="F73" s="207"/>
      <c r="G73" s="254"/>
      <c r="H73" s="265"/>
      <c r="I73" s="254" t="s">
        <v>353</v>
      </c>
      <c r="J73" s="266"/>
      <c r="K73" s="266"/>
      <c r="L73" s="317"/>
      <c r="M73" s="207"/>
      <c r="N73" s="207"/>
      <c r="O73" s="207"/>
      <c r="P73" s="207"/>
      <c r="Q73" s="205"/>
      <c r="R73" s="205"/>
      <c r="S73" s="205"/>
    </row>
    <row r="74" spans="1:19" s="199" customFormat="1" ht="15.75" customHeight="1">
      <c r="A74" s="205"/>
      <c r="B74" s="206"/>
      <c r="C74" s="207"/>
      <c r="D74" s="207"/>
      <c r="E74" s="207"/>
      <c r="F74" s="207"/>
      <c r="G74" s="426" t="s">
        <v>351</v>
      </c>
      <c r="H74" s="426"/>
      <c r="I74" s="426"/>
      <c r="J74" s="427"/>
      <c r="K74" s="427"/>
      <c r="L74" s="427"/>
      <c r="M74" s="207"/>
      <c r="N74" s="207"/>
      <c r="O74" s="207"/>
      <c r="P74" s="207"/>
      <c r="Q74" s="205"/>
      <c r="R74" s="205"/>
      <c r="S74" s="205"/>
    </row>
    <row r="75" spans="7:19" s="199" customFormat="1" ht="14.25" customHeight="1">
      <c r="G75" s="318" t="s">
        <v>99</v>
      </c>
      <c r="H75" s="318" t="s">
        <v>99</v>
      </c>
      <c r="I75" s="319" t="s">
        <v>354</v>
      </c>
      <c r="J75" s="319"/>
      <c r="K75" s="266"/>
      <c r="L75" s="320"/>
      <c r="M75" s="207"/>
      <c r="N75" s="207"/>
      <c r="O75" s="207"/>
      <c r="P75" s="207"/>
      <c r="Q75" s="205"/>
      <c r="R75" s="205"/>
      <c r="S75" s="205"/>
    </row>
    <row r="76" spans="1:19" s="199" customFormat="1" ht="11.25">
      <c r="A76" s="210"/>
      <c r="B76" s="206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5"/>
      <c r="R76" s="205"/>
      <c r="S76" s="205"/>
    </row>
    <row r="77" spans="1:19" s="199" customFormat="1" ht="11.25">
      <c r="A77" s="186"/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5"/>
      <c r="R77" s="205"/>
      <c r="S77" s="205"/>
    </row>
    <row r="78" spans="1:19" ht="17.25" customHeight="1">
      <c r="A78" s="211"/>
      <c r="B78" s="18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186"/>
      <c r="R78" s="186"/>
      <c r="S78" s="186"/>
    </row>
    <row r="79" spans="1:19" s="199" customFormat="1" ht="11.25">
      <c r="A79" s="212"/>
      <c r="B79" s="206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5"/>
      <c r="R79" s="205"/>
      <c r="S79" s="205"/>
    </row>
    <row r="80" spans="1:19" s="199" customFormat="1" ht="11.25">
      <c r="A80" s="213"/>
      <c r="B80" s="210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5"/>
      <c r="R80" s="205"/>
      <c r="S80" s="205"/>
    </row>
    <row r="81" spans="1:19" s="199" customFormat="1" ht="11.25">
      <c r="A81" s="214"/>
      <c r="B81" s="206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5"/>
      <c r="R81" s="205"/>
      <c r="S81" s="205"/>
    </row>
    <row r="82" spans="1:19" s="199" customFormat="1" ht="22.5" customHeight="1">
      <c r="A82" s="214"/>
      <c r="B82" s="210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5"/>
      <c r="R82" s="205"/>
      <c r="S82" s="205"/>
    </row>
    <row r="83" spans="1:19" s="199" customFormat="1" ht="11.25">
      <c r="A83" s="214"/>
      <c r="B83" s="206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5"/>
      <c r="R83" s="205"/>
      <c r="S83" s="205"/>
    </row>
    <row r="84" spans="1:19" s="199" customFormat="1" ht="11.25">
      <c r="A84" s="215"/>
      <c r="B84" s="216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5"/>
      <c r="R84" s="205"/>
      <c r="S84" s="205"/>
    </row>
    <row r="85" spans="1:19" s="199" customFormat="1" ht="11.25">
      <c r="A85" s="213"/>
      <c r="B85" s="216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5"/>
      <c r="R85" s="205"/>
      <c r="S85" s="205"/>
    </row>
    <row r="86" spans="1:19" ht="11.25">
      <c r="A86" s="213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186"/>
      <c r="R86" s="186"/>
      <c r="S86" s="186"/>
    </row>
    <row r="87" spans="1:19" ht="11.25">
      <c r="A87" s="213"/>
      <c r="B87" s="210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186"/>
      <c r="R87" s="186"/>
      <c r="S87" s="186"/>
    </row>
    <row r="88" spans="1:19" ht="11.25">
      <c r="A88" s="213"/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186"/>
      <c r="R88" s="186"/>
      <c r="S88" s="186"/>
    </row>
    <row r="89" spans="1:19" ht="11.25">
      <c r="A89" s="213"/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186"/>
      <c r="R89" s="186"/>
      <c r="S89" s="186"/>
    </row>
    <row r="90" spans="1:19" ht="38.25" customHeight="1">
      <c r="A90" s="213"/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186"/>
      <c r="R90" s="186"/>
      <c r="S90" s="186"/>
    </row>
    <row r="91" spans="1:19" ht="15" customHeight="1">
      <c r="A91" s="213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186"/>
      <c r="R91" s="186"/>
      <c r="S91" s="186"/>
    </row>
    <row r="92" spans="1:19" s="199" customFormat="1" ht="11.25">
      <c r="A92" s="213"/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5"/>
      <c r="R92" s="205"/>
      <c r="S92" s="205"/>
    </row>
    <row r="93" spans="1:19" s="199" customFormat="1" ht="11.25">
      <c r="A93" s="213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5"/>
      <c r="R93" s="205"/>
      <c r="S93" s="205"/>
    </row>
    <row r="94" spans="1:19" s="199" customFormat="1" ht="11.25">
      <c r="A94" s="213"/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5"/>
      <c r="R94" s="205"/>
      <c r="S94" s="205"/>
    </row>
    <row r="95" spans="1:19" s="199" customFormat="1" ht="10.5">
      <c r="A95" s="215"/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5"/>
      <c r="R95" s="205"/>
      <c r="S95" s="205"/>
    </row>
    <row r="96" spans="1:19" ht="27.75" customHeight="1">
      <c r="A96" s="213"/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186"/>
      <c r="R96" s="186"/>
      <c r="S96" s="186"/>
    </row>
    <row r="97" spans="1:19" ht="14.25" customHeight="1">
      <c r="A97" s="213"/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186"/>
      <c r="R97" s="186"/>
      <c r="S97" s="186"/>
    </row>
    <row r="98" spans="1:19" s="199" customFormat="1" ht="16.5" customHeight="1">
      <c r="A98" s="215"/>
      <c r="B98" s="206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5"/>
      <c r="R98" s="205"/>
      <c r="S98" s="205"/>
    </row>
    <row r="99" spans="1:19" s="199" customFormat="1" ht="16.5" customHeight="1">
      <c r="A99" s="211"/>
      <c r="B99" s="206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5"/>
      <c r="R99" s="205"/>
      <c r="S99" s="205"/>
    </row>
    <row r="100" spans="1:19" s="199" customFormat="1" ht="15.75" customHeight="1">
      <c r="A100" s="205"/>
      <c r="B100" s="206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5"/>
      <c r="R100" s="205"/>
      <c r="S100" s="205"/>
    </row>
    <row r="101" spans="1:19" s="199" customFormat="1" ht="9.75" customHeight="1">
      <c r="A101" s="205"/>
      <c r="B101" s="206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5"/>
      <c r="R101" s="205"/>
      <c r="S101" s="205"/>
    </row>
    <row r="102" spans="1:19" s="199" customFormat="1" ht="14.25" customHeight="1">
      <c r="A102" s="205"/>
      <c r="B102" s="206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5"/>
      <c r="R102" s="205"/>
      <c r="S102" s="205"/>
    </row>
    <row r="103" spans="1:19" s="199" customFormat="1" ht="9.75" customHeight="1">
      <c r="A103" s="205"/>
      <c r="B103" s="206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5"/>
      <c r="R103" s="205"/>
      <c r="S103" s="205"/>
    </row>
    <row r="104" spans="1:19" s="199" customFormat="1" ht="9.75" customHeight="1">
      <c r="A104" s="205"/>
      <c r="B104" s="206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5"/>
      <c r="R104" s="205"/>
      <c r="S104" s="205"/>
    </row>
    <row r="105" spans="1:19" s="199" customFormat="1" ht="9.75" customHeight="1">
      <c r="A105" s="205"/>
      <c r="B105" s="206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5"/>
      <c r="R105" s="205"/>
      <c r="S105" s="205"/>
    </row>
    <row r="106" spans="1:19" s="199" customFormat="1" ht="10.5">
      <c r="A106" s="205"/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5"/>
      <c r="R106" s="205"/>
      <c r="S106" s="205"/>
    </row>
    <row r="107" spans="1:19" ht="28.5" customHeight="1">
      <c r="A107" s="186"/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186"/>
      <c r="R107" s="186"/>
      <c r="S107" s="186"/>
    </row>
    <row r="108" spans="1:19" ht="11.25">
      <c r="A108" s="186"/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186"/>
      <c r="R108" s="186"/>
      <c r="S108" s="186"/>
    </row>
    <row r="109" spans="1:19" ht="11.25">
      <c r="A109" s="186"/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186"/>
      <c r="R109" s="186"/>
      <c r="S109" s="186"/>
    </row>
    <row r="110" spans="1:19" ht="11.25">
      <c r="A110" s="186"/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186"/>
      <c r="R110" s="186"/>
      <c r="S110" s="186"/>
    </row>
    <row r="111" spans="1:19" ht="11.25">
      <c r="A111" s="186"/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186"/>
      <c r="R111" s="186"/>
      <c r="S111" s="186"/>
    </row>
    <row r="112" spans="12:16" ht="49.5" customHeight="1">
      <c r="L112" s="206"/>
      <c r="M112" s="206"/>
      <c r="N112" s="206"/>
      <c r="O112" s="206"/>
      <c r="P112" s="206"/>
    </row>
    <row r="114" spans="12:16" ht="15" customHeight="1">
      <c r="L114" s="185"/>
      <c r="M114" s="185"/>
      <c r="N114" s="185"/>
      <c r="O114" s="185"/>
      <c r="P114" s="185"/>
    </row>
    <row r="115" spans="1:11" ht="11.25">
      <c r="A115" s="186"/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</row>
    <row r="116" spans="1:11" ht="11.25">
      <c r="A116" s="186"/>
      <c r="B116" s="186"/>
      <c r="C116" s="186"/>
      <c r="D116" s="186"/>
      <c r="E116" s="186" t="s">
        <v>140</v>
      </c>
      <c r="F116" s="186"/>
      <c r="G116" s="186"/>
      <c r="H116" s="186"/>
      <c r="I116" s="186"/>
      <c r="J116" s="186"/>
      <c r="K116" s="186"/>
    </row>
    <row r="125" spans="5:10" ht="11.25">
      <c r="E125" s="186"/>
      <c r="F125" s="186"/>
      <c r="G125" s="186"/>
      <c r="H125" s="186"/>
      <c r="I125" s="186"/>
      <c r="J125" s="186"/>
    </row>
  </sheetData>
  <sheetProtection/>
  <mergeCells count="29">
    <mergeCell ref="G72:H72"/>
    <mergeCell ref="I72:L72"/>
    <mergeCell ref="G74:H74"/>
    <mergeCell ref="I74:L74"/>
    <mergeCell ref="A69:I69"/>
    <mergeCell ref="A70:I70"/>
    <mergeCell ref="A5:B5"/>
    <mergeCell ref="A6:B6"/>
    <mergeCell ref="A8:A12"/>
    <mergeCell ref="B9:B12"/>
    <mergeCell ref="M9:M12"/>
    <mergeCell ref="B8:H8"/>
    <mergeCell ref="E9:E12"/>
    <mergeCell ref="R8:R12"/>
    <mergeCell ref="K9:K12"/>
    <mergeCell ref="K8:P8"/>
    <mergeCell ref="O9:O12"/>
    <mergeCell ref="I9:I12"/>
    <mergeCell ref="L1:Q1"/>
    <mergeCell ref="Q8:Q12"/>
    <mergeCell ref="P9:P12"/>
    <mergeCell ref="J9:J12"/>
    <mergeCell ref="L9:L12"/>
    <mergeCell ref="N9:N12"/>
    <mergeCell ref="C9:C12"/>
    <mergeCell ref="D9:D12"/>
    <mergeCell ref="F9:F12"/>
    <mergeCell ref="G9:G12"/>
    <mergeCell ref="H9:H12"/>
  </mergeCells>
  <printOptions/>
  <pageMargins left="0.2362204724409449" right="0" top="0.5511811023622047" bottom="0" header="0.5118110236220472" footer="0"/>
  <pageSetup horizontalDpi="300" verticalDpi="300" orientation="landscape" paperSize="9" scale="70" r:id="rId3"/>
  <headerFooter alignWithMargins="0">
    <oddFooter>&amp;C&amp;P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9">
      <selection activeCell="C17" sqref="C17"/>
    </sheetView>
  </sheetViews>
  <sheetFormatPr defaultColWidth="9.140625" defaultRowHeight="12" customHeight="1"/>
  <cols>
    <col min="1" max="1" width="48.57421875" style="1" customWidth="1"/>
    <col min="2" max="2" width="13.57421875" style="1" customWidth="1"/>
    <col min="3" max="3" width="15.421875" style="1" customWidth="1"/>
    <col min="4" max="16384" width="9.140625" style="1" customWidth="1"/>
  </cols>
  <sheetData>
    <row r="1" ht="12" customHeight="1">
      <c r="C1" s="36" t="s">
        <v>310</v>
      </c>
    </row>
    <row r="2" spans="1:5" ht="14.25" customHeight="1">
      <c r="A2" s="31"/>
      <c r="B2" s="31"/>
      <c r="C2" s="13"/>
      <c r="D2" s="31"/>
      <c r="E2" s="31"/>
    </row>
    <row r="3" spans="1:5" ht="12" customHeight="1">
      <c r="A3" s="400" t="s">
        <v>157</v>
      </c>
      <c r="B3" s="400"/>
      <c r="C3" s="13"/>
      <c r="D3" s="13"/>
      <c r="E3" s="13"/>
    </row>
    <row r="4" spans="1:5" ht="12" customHeight="1">
      <c r="A4" s="434" t="s">
        <v>158</v>
      </c>
      <c r="B4" s="435"/>
      <c r="C4" s="17"/>
      <c r="D4" s="30"/>
      <c r="E4" s="30"/>
    </row>
    <row r="5" spans="1:5" ht="12" customHeight="1">
      <c r="A5" s="17"/>
      <c r="B5" s="17"/>
      <c r="C5" s="17"/>
      <c r="D5" s="30"/>
      <c r="E5" s="30"/>
    </row>
    <row r="6" spans="1:5" ht="12" customHeight="1">
      <c r="A6" s="17"/>
      <c r="B6" s="17"/>
      <c r="C6" s="17"/>
      <c r="D6" s="30"/>
      <c r="E6" s="30"/>
    </row>
    <row r="7" spans="1:5" ht="12" customHeight="1">
      <c r="A7" s="29" t="str">
        <f>'справка № 1-КИС-БАЛАНС'!A3</f>
        <v>Наименование на КИС:"КД ОБЛИГАЦИИ БЪЛГАРИЯ"</v>
      </c>
      <c r="B7" s="432" t="s">
        <v>325</v>
      </c>
      <c r="C7" s="432"/>
      <c r="D7" s="13"/>
      <c r="E7" s="13"/>
    </row>
    <row r="8" spans="1:4" ht="12" customHeight="1">
      <c r="A8" s="32" t="str">
        <f>'справка № 1-КИС-БАЛАНС'!A4</f>
        <v>Отчетен период:30.09.2008</v>
      </c>
      <c r="B8" s="30"/>
      <c r="C8" s="33"/>
      <c r="D8" s="13"/>
    </row>
    <row r="9" spans="1:4" ht="12" customHeight="1">
      <c r="A9" s="32"/>
      <c r="B9" s="30"/>
      <c r="C9" s="33"/>
      <c r="D9" s="13"/>
    </row>
    <row r="10" spans="1:4" ht="12" customHeight="1">
      <c r="A10" s="32"/>
      <c r="B10" s="30"/>
      <c r="C10" s="33" t="s">
        <v>83</v>
      </c>
      <c r="D10" s="13"/>
    </row>
    <row r="11" spans="1:5" ht="12" customHeight="1">
      <c r="A11" s="369" t="s">
        <v>101</v>
      </c>
      <c r="B11" s="402" t="s">
        <v>159</v>
      </c>
      <c r="C11" s="402"/>
      <c r="D11" s="30"/>
      <c r="E11" s="30"/>
    </row>
    <row r="12" spans="1:3" ht="26.25" customHeight="1">
      <c r="A12" s="433"/>
      <c r="B12" s="75" t="s">
        <v>160</v>
      </c>
      <c r="C12" s="75" t="s">
        <v>161</v>
      </c>
    </row>
    <row r="13" spans="1:3" ht="18.75" customHeight="1">
      <c r="A13" s="75" t="s">
        <v>6</v>
      </c>
      <c r="B13" s="75">
        <v>1</v>
      </c>
      <c r="C13" s="75">
        <v>2</v>
      </c>
    </row>
    <row r="14" spans="1:3" ht="19.5" customHeight="1">
      <c r="A14" s="76" t="s">
        <v>162</v>
      </c>
      <c r="B14" s="77"/>
      <c r="C14" s="77"/>
    </row>
    <row r="15" spans="1:3" ht="18.75" customHeight="1">
      <c r="A15" s="77" t="s">
        <v>311</v>
      </c>
      <c r="B15" s="1">
        <v>37</v>
      </c>
      <c r="C15" s="81"/>
    </row>
    <row r="16" spans="1:7" ht="18.75" customHeight="1">
      <c r="A16" s="77" t="s">
        <v>180</v>
      </c>
      <c r="B16" s="218">
        <v>17251</v>
      </c>
      <c r="C16" s="81">
        <v>11261</v>
      </c>
      <c r="G16" s="34"/>
    </row>
    <row r="17" spans="1:7" ht="14.25" customHeight="1">
      <c r="A17" s="77" t="s">
        <v>240</v>
      </c>
      <c r="B17" s="228">
        <v>16764</v>
      </c>
      <c r="C17" s="228">
        <v>12539</v>
      </c>
      <c r="G17" s="34"/>
    </row>
    <row r="18" spans="1:3" ht="18.75" customHeight="1">
      <c r="A18" s="77" t="s">
        <v>312</v>
      </c>
      <c r="B18" s="81"/>
      <c r="C18" s="81"/>
    </row>
    <row r="19" spans="1:3" ht="18.75" customHeight="1">
      <c r="A19" s="77" t="s">
        <v>313</v>
      </c>
      <c r="B19" s="228"/>
      <c r="C19" s="81"/>
    </row>
    <row r="20" spans="1:3" ht="16.5" customHeight="1">
      <c r="A20" s="78" t="s">
        <v>167</v>
      </c>
      <c r="B20" s="247">
        <f>SUM(B15:B19)</f>
        <v>34052</v>
      </c>
      <c r="C20" s="247">
        <f>SUM(C15:C19)</f>
        <v>23800</v>
      </c>
    </row>
    <row r="21" spans="1:3" ht="15.75" customHeight="1">
      <c r="A21" s="76" t="s">
        <v>166</v>
      </c>
      <c r="B21" s="77"/>
      <c r="C21" s="77"/>
    </row>
    <row r="22" spans="1:3" ht="15.75" customHeight="1">
      <c r="A22" s="77" t="s">
        <v>242</v>
      </c>
      <c r="B22" s="81"/>
      <c r="C22" s="81"/>
    </row>
    <row r="23" spans="1:3" ht="17.25" customHeight="1">
      <c r="A23" s="79" t="s">
        <v>163</v>
      </c>
      <c r="B23" s="81"/>
      <c r="C23" s="81"/>
    </row>
    <row r="24" spans="1:3" ht="15" customHeight="1">
      <c r="A24" s="79" t="s">
        <v>164</v>
      </c>
      <c r="B24" s="81"/>
      <c r="C24" s="81"/>
    </row>
    <row r="25" spans="1:3" ht="14.25" customHeight="1">
      <c r="A25" s="77" t="s">
        <v>241</v>
      </c>
      <c r="B25" s="81"/>
      <c r="C25" s="81"/>
    </row>
    <row r="26" spans="1:3" ht="16.5" customHeight="1">
      <c r="A26" s="78" t="s">
        <v>165</v>
      </c>
      <c r="B26" s="81"/>
      <c r="C26" s="81"/>
    </row>
    <row r="27" spans="1:3" ht="15" customHeight="1">
      <c r="A27" s="96"/>
      <c r="B27" s="103"/>
      <c r="C27" s="103"/>
    </row>
    <row r="28" spans="1:7" ht="12.75" customHeight="1">
      <c r="A28" s="35" t="s">
        <v>356</v>
      </c>
      <c r="B28" s="399" t="s">
        <v>351</v>
      </c>
      <c r="C28" s="399"/>
      <c r="D28" s="430"/>
      <c r="E28" s="431"/>
      <c r="F28" s="431"/>
      <c r="G28" s="431"/>
    </row>
    <row r="29" spans="1:7" ht="12.75" customHeight="1">
      <c r="A29" s="35"/>
      <c r="B29" s="300"/>
      <c r="C29" s="300"/>
      <c r="D29" s="183"/>
      <c r="E29" s="184"/>
      <c r="F29" s="184"/>
      <c r="G29" s="184"/>
    </row>
    <row r="30" spans="1:7" ht="12.75" customHeight="1">
      <c r="A30" s="25" t="s">
        <v>352</v>
      </c>
      <c r="B30" s="300"/>
      <c r="C30" s="300" t="s">
        <v>353</v>
      </c>
      <c r="E30" s="186"/>
      <c r="F30" s="186"/>
      <c r="G30" s="314"/>
    </row>
    <row r="31" spans="1:7" ht="12.75" customHeight="1">
      <c r="A31" s="16"/>
      <c r="B31" s="399" t="s">
        <v>351</v>
      </c>
      <c r="C31" s="399"/>
      <c r="D31" s="430"/>
      <c r="E31" s="431"/>
      <c r="F31" s="431"/>
      <c r="G31" s="431"/>
    </row>
    <row r="32" spans="1:7" ht="12.75" customHeight="1">
      <c r="A32" s="16"/>
      <c r="B32" s="300"/>
      <c r="C32" s="300"/>
      <c r="D32" s="183"/>
      <c r="E32" s="184"/>
      <c r="F32" s="184"/>
      <c r="G32" s="184"/>
    </row>
    <row r="33" spans="1:7" ht="12" customHeight="1">
      <c r="A33" s="15"/>
      <c r="B33" s="321" t="s">
        <v>99</v>
      </c>
      <c r="C33" s="322" t="s">
        <v>354</v>
      </c>
      <c r="E33" s="315"/>
      <c r="F33" s="186"/>
      <c r="G33" s="316"/>
    </row>
    <row r="34" ht="12" customHeight="1">
      <c r="D34" s="16"/>
    </row>
    <row r="35" spans="1:5" ht="12" customHeight="1">
      <c r="A35" s="16"/>
      <c r="B35" s="16"/>
      <c r="C35" s="16"/>
      <c r="D35" s="16"/>
      <c r="E35" s="16"/>
    </row>
    <row r="36" spans="1:5" ht="12" customHeight="1">
      <c r="A36" s="16"/>
      <c r="B36" s="16"/>
      <c r="C36" s="16"/>
      <c r="D36" s="16"/>
      <c r="E36" s="16"/>
    </row>
    <row r="37" spans="1:5" ht="12" customHeight="1">
      <c r="A37" s="16"/>
      <c r="B37" s="16"/>
      <c r="C37" s="16"/>
      <c r="D37" s="16"/>
      <c r="E37" s="16"/>
    </row>
    <row r="38" spans="4:5" ht="12" customHeight="1">
      <c r="D38" s="16"/>
      <c r="E38" s="16"/>
    </row>
    <row r="39" spans="4:5" ht="12" customHeight="1">
      <c r="D39" s="16"/>
      <c r="E39" s="16"/>
    </row>
    <row r="40" spans="4:5" ht="12" customHeight="1">
      <c r="D40" s="16"/>
      <c r="E40" s="16"/>
    </row>
    <row r="41" spans="4:5" ht="12" customHeight="1">
      <c r="D41" s="16"/>
      <c r="E41" s="16"/>
    </row>
  </sheetData>
  <sheetProtection/>
  <mergeCells count="9">
    <mergeCell ref="B28:C28"/>
    <mergeCell ref="D28:G28"/>
    <mergeCell ref="B31:C31"/>
    <mergeCell ref="D31:G31"/>
    <mergeCell ref="A3:B3"/>
    <mergeCell ref="B11:C11"/>
    <mergeCell ref="B7:C7"/>
    <mergeCell ref="A11:A12"/>
    <mergeCell ref="A4:B4"/>
  </mergeCells>
  <printOptions/>
  <pageMargins left="1.33" right="0.75" top="1" bottom="1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zlatko_kdi</cp:lastModifiedBy>
  <cp:lastPrinted>2008-10-13T18:06:14Z</cp:lastPrinted>
  <dcterms:created xsi:type="dcterms:W3CDTF">2004-03-04T10:58:58Z</dcterms:created>
  <dcterms:modified xsi:type="dcterms:W3CDTF">2008-10-30T11:13:08Z</dcterms:modified>
  <cp:category/>
  <cp:version/>
  <cp:contentType/>
  <cp:contentStatus/>
</cp:coreProperties>
</file>