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firstSheet="1" activeTab="7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<sst xmlns="http://schemas.openxmlformats.org/spreadsheetml/2006/main" count="1054" uniqueCount="865">
  <si>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</si>
  <si>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</si>
  <si>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</si>
  <si>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</si>
  <si>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</si>
  <si>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</si>
  <si>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</si>
  <si>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</si>
  <si>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</si>
  <si>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</si>
  <si>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</si>
  <si>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</si>
  <si>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</si>
  <si>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</si>
  <si>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</si>
  <si>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</si>
  <si>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</si>
  <si>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</si>
  <si>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</si>
  <si>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</si>
  <si>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</si>
  <si>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</si>
  <si>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</si>
  <si>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</si>
  <si>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</si>
  <si>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</si>
  <si>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</si>
  <si>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</si>
  <si>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</si>
  <si>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</si>
  <si>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</si>
  <si>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</si>
  <si>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</si>
  <si>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</si>
  <si>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</si>
  <si>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</si>
  <si>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</si>
  <si>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</si>
  <si>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</si>
  <si>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</si>
  <si>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</si>
  <si>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</si>
  <si>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</si>
  <si>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</si>
  <si>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</si>
  <si>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</si>
  <si>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</si>
  <si>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</si>
  <si>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</si>
  <si>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</si>
  <si>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</si>
  <si>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</si>
  <si>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</si>
  <si>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</si>
  <si>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</si>
  <si>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</si>
  <si>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</si>
  <si>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</si>
  <si>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</si>
  <si>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</si>
  <si>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</si>
  <si>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</si>
  <si>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</si>
  <si>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</si>
  <si>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</si>
  <si>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</si>
  <si>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</si>
  <si>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</si>
  <si>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</si>
  <si>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</si>
  <si>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</si>
  <si>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</si>
  <si>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</si>
  <si>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</si>
  <si>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</si>
  <si>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</si>
  <si>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</si>
  <si>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</si>
  <si>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</si>
  <si>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</si>
  <si>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</si>
  <si>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</si>
  <si>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</si>
  <si>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</si>
  <si>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</si>
  <si>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</si>
  <si>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</si>
  <si>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</si>
  <si>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</si>
  <si>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</si>
  <si>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</si>
  <si>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</si>
  <si>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</si>
  <si>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</si>
  <si>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</si>
  <si>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</si>
  <si>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</si>
  <si>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</si>
  <si>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</si>
  <si>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</si>
  <si>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</si>
  <si>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</si>
  <si>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</si>
  <si>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</si>
  <si>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</si>
  <si>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</si>
  <si>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</si>
  <si>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</si>
  <si>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</si>
  <si>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</si>
  <si>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</si>
  <si>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</si>
  <si>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</si>
  <si>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</si>
  <si>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</si>
  <si>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</si>
  <si>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</si>
  <si>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</si>
  <si>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</si>
  <si>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</si>
  <si>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</si>
  <si>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</si>
  <si>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</si>
  <si>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</si>
  <si>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</si>
  <si>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</si>
  <si>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</si>
  <si>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</si>
  <si>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</si>
  <si>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</si>
  <si>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</si>
  <si>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</si>
  <si>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</si>
  <si>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</si>
  <si>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</si>
  <si>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</si>
  <si>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</si>
  <si>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</si>
  <si>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</si>
  <si>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</si>
  <si>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</si>
  <si>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</si>
  <si>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</si>
  <si>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</si>
  <si>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</si>
  <si>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</si>
  <si>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</si>
  <si>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</si>
  <si>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</si>
  <si>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</si>
  <si>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</si>
  <si>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</si>
  <si>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</si>
  <si>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</si>
  <si>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</si>
  <si>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</si>
  <si>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</si>
  <si>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</si>
  <si>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</si>
  <si>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</si>
  <si>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</si>
  <si>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</si>
  <si>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</si>
  <si>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</si>
  <si>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</si>
  <si>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</si>
  <si>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</si>
  <si>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</si>
  <si>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</si>
  <si>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</si>
  <si>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</si>
  <si>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</si>
  <si>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</si>
  <si>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</si>
  <si>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</si>
  <si>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</si>
  <si>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</si>
  <si>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</si>
  <si>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</si>
  <si>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</si>
  <si>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</si>
  <si>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</si>
  <si>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</si>
  <si>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</si>
  <si>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</si>
  <si>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</si>
  <si>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</si>
  <si>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</si>
  <si>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</si>
  <si>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</si>
  <si>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</si>
  <si>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</si>
  <si>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</si>
  <si>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</si>
  <si>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</si>
  <si>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</si>
  <si>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</si>
  <si>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</si>
  <si>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</si>
  <si>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</si>
  <si>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</si>
  <si>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</si>
  <si>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</si>
  <si>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</si>
  <si>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</si>
  <si>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</si>
  <si>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</si>
  <si>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</si>
  <si>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</si>
  <si>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</si>
  <si>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</si>
  <si>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</si>
  <si>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</si>
  <si>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</si>
  <si>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</si>
  <si>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</si>
  <si>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</si>
  <si>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</si>
  <si>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</si>
  <si>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</si>
  <si>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</si>
  <si>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</si>
  <si>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</si>
  <si>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</si>
  <si>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</si>
  <si>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</si>
  <si>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</si>
  <si>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</si>
  <si>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</si>
  <si>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</si>
  <si>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</si>
  <si>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</si>
  <si>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</si>
  <si>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</si>
  <si>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</si>
  <si>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</si>
  <si>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</si>
  <si>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</si>
  <si>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</si>
  <si>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</si>
  <si>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</si>
  <si>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</si>
  <si>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</si>
  <si>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</si>
  <si>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</si>
  <si>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</si>
  <si>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</si>
  <si>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</si>
  <si>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</si>
  <si>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</si>
  <si>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</si>
  <si>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</si>
  <si>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</si>
  <si>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</si>
  <si>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</si>
  <si>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</si>
  <si>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</si>
  <si>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</si>
  <si>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</si>
  <si>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</si>
  <si>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</si>
  <si>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</si>
  <si>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</si>
  <si>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</si>
  <si>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</si>
  <si>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</si>
  <si>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</si>
  <si>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</si>
  <si>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</si>
  <si>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</si>
  <si>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</si>
  <si>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</si>
  <si>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</si>
  <si>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</si>
  <si>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</si>
  <si>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</si>
  <si>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</si>
  <si>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</si>
  <si>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</si>
  <si>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</si>
  <si>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</si>
  <si>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</si>
  <si>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</si>
  <si>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</si>
  <si>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</si>
  <si>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</si>
  <si>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</si>
  <si>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</si>
  <si>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</si>
  <si>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</si>
  <si>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</si>
  <si>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</si>
  <si>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</si>
  <si>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</si>
  <si>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</si>
  <si>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</si>
  <si>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</si>
  <si>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</si>
  <si>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</si>
  <si>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</si>
  <si>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</si>
  <si>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</si>
  <si>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</si>
  <si>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</si>
  <si>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</si>
  <si>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</si>
  <si>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</si>
  <si>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</si>
  <si>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</si>
  <si>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</si>
  <si>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</si>
  <si>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</si>
  <si>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</si>
  <si>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</si>
  <si>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</si>
  <si>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</si>
  <si>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</si>
  <si>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</si>
  <si>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</si>
  <si>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</si>
  <si>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</si>
  <si>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</si>
  <si>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</si>
  <si>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</si>
  <si>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</si>
  <si>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</si>
  <si>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</si>
  <si>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</si>
  <si>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</si>
  <si>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</si>
  <si>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</si>
  <si>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</si>
  <si>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</si>
  <si>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</si>
  <si>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</si>
  <si>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</si>
  <si>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</si>
  <si>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</si>
  <si>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</si>
  <si>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</si>
  <si>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</si>
  <si>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</si>
  <si>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</si>
  <si>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</si>
  <si>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</si>
  <si>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</si>
  <si>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</si>
  <si>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</si>
  <si>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</si>
  <si>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</si>
  <si>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</si>
  <si>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</si>
  <si>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</si>
  <si>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</si>
  <si>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</si>
  <si>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</si>
  <si>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</si>
  <si>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</si>
  <si>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</si>
  <si>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</si>
  <si>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</si>
  <si>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</si>
  <si>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</si>
  <si>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</si>
  <si>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</si>
  <si>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</si>
  <si>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</si>
  <si>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</si>
  <si>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</si>
  <si>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</si>
  <si>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</si>
  <si>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</si>
  <si>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</si>
  <si>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</si>
  <si>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</si>
  <si>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</si>
  <si>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</si>
  <si>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</si>
  <si>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</si>
  <si>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</si>
  <si>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</si>
  <si>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</si>
  <si>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</si>
  <si>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</si>
  <si>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</si>
  <si>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</si>
  <si>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</si>
  <si>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</si>
  <si>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</si>
  <si>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</si>
  <si>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</si>
  <si>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</si>
  <si>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</si>
  <si>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</si>
  <si>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</si>
  <si>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</si>
  <si>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</si>
  <si>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</si>
  <si>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</si>
  <si>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</si>
  <si>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</si>
  <si>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</si>
  <si>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</si>
  <si>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</si>
  <si>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</si>
  <si>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</si>
  <si>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</si>
  <si>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</si>
  <si>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</si>
  <si>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</si>
  <si>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</si>
  <si>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</si>
  <si>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</si>
  <si>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</si>
  <si>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</si>
  <si>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</si>
  <si>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</si>
  <si>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</si>
  <si>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</si>
  <si>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</si>
  <si>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</si>
  <si>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</si>
  <si>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</si>
  <si>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</si>
  <si>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</si>
  <si>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</si>
  <si>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</si>
  <si>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</si>
  <si>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</si>
  <si>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</si>
  <si>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</si>
  <si>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</si>
  <si>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</si>
  <si>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</si>
  <si>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</si>
  <si>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</si>
  <si>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</si>
  <si>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</si>
  <si>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</si>
  <si>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</si>
  <si>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</si>
  <si>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</si>
  <si>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</si>
  <si>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</si>
  <si>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</si>
  <si>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</si>
  <si>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</si>
  <si>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</si>
  <si>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</si>
  <si>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</si>
  <si>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</si>
  <si>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</si>
  <si>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</si>
  <si>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</si>
  <si>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</si>
  <si>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</si>
  <si>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</si>
  <si>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</si>
  <si>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</si>
  <si>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</si>
  <si>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</si>
  <si>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</si>
  <si>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</si>
  <si>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</si>
  <si>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</si>
  <si>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</si>
  <si>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</si>
  <si>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</si>
  <si>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</si>
  <si>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</si>
  <si>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</si>
  <si>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</si>
  <si>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</si>
  <si>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</si>
  <si>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</si>
  <si>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</si>
  <si>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</si>
  <si>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</si>
  <si>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</si>
  <si>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</si>
  <si>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</si>
  <si>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</si>
  <si>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</si>
  <si>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</si>
  <si>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</si>
  <si>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</si>
  <si>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</si>
  <si>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</si>
  <si>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</si>
  <si>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</si>
  <si>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</si>
  <si>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</si>
  <si>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</si>
  <si>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</si>
  <si>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</si>
  <si>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</si>
  <si>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</si>
  <si>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</si>
  <si>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</si>
  <si>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</si>
  <si>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</si>
  <si>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</si>
  <si>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</si>
  <si>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</si>
  <si>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</si>
  <si>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</si>
  <si>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</si>
  <si>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</si>
  <si>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</si>
  <si>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</si>
  <si>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</si>
  <si>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</si>
  <si>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</si>
  <si>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</si>
  <si>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</si>
  <si>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</si>
  <si>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</si>
  <si>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</si>
  <si>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</si>
  <si>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</si>
  <si>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</si>
  <si>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</si>
  <si>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</si>
  <si>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</si>
  <si>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</si>
  <si>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</si>
  <si>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</si>
  <si>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</si>
  <si>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</si>
  <si>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</si>
  <si>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</si>
  <si>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</si>
  <si>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</si>
  <si>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</si>
  <si>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</si>
  <si>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</si>
  <si>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</si>
  <si>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</si>
  <si>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</si>
  <si>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</si>
  <si>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</si>
  <si>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</si>
  <si>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</si>
  <si>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</si>
  <si>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</si>
  <si>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</si>
  <si>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</si>
  <si>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</si>
  <si>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</si>
  <si>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</si>
  <si>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</si>
  <si>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</si>
  <si>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</si>
  <si>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</si>
  <si>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</si>
  <si>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</si>
  <si>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</si>
  <si>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</si>
  <si>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</si>
  <si>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</si>
  <si>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</si>
  <si>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</si>
  <si>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</si>
  <si>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</si>
  <si>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</si>
  <si>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</si>
  <si>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</si>
  <si>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</si>
  <si>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</si>
  <si>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</si>
  <si>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</si>
  <si>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</si>
  <si>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</si>
  <si>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</si>
  <si>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</si>
  <si>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</si>
  <si>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</si>
  <si>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</si>
  <si>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</si>
  <si>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</si>
  <si>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</si>
  <si>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</si>
  <si>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</si>
  <si>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</si>
  <si>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</si>
  <si>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</si>
  <si>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</si>
  <si>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</si>
  <si>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</si>
  <si>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</si>
  <si>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</si>
  <si>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</si>
  <si>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</si>
  <si>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</si>
  <si>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</si>
  <si>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</si>
  <si>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</si>
  <si>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</si>
  <si>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</si>
  <si>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</si>
  <si>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</si>
  <si>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</si>
  <si>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</si>
  <si>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</si>
  <si>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</si>
  <si>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</si>
  <si>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</si>
  <si>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</si>
  <si>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</si>
  <si>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</si>
  <si>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</si>
  <si>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</si>
  <si>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</si>
  <si>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</si>
  <si>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</si>
  <si>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</si>
  <si>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</si>
  <si>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</si>
  <si>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</si>
  <si>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</si>
  <si>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</si>
  <si>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</si>
  <si>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</si>
  <si>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</si>
  <si>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</si>
  <si>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</si>
  <si>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</si>
  <si>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</si>
  <si>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</si>
  <si>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</si>
  <si>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</si>
  <si>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</si>
  <si>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</si>
  <si>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</si>
  <si>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</si>
  <si>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</si>
  <si>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</si>
  <si>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</si>
  <si>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</si>
  <si>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</si>
  <si>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</si>
  <si>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</si>
  <si>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</si>
  <si>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</si>
  <si>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</si>
  <si>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</si>
  <si>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</si>
  <si>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</si>
  <si>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</si>
  <si>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</si>
  <si>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</si>
  <si>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</si>
  <si>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</si>
  <si>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</si>
  <si>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</si>
  <si>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</si>
  <si>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</si>
  <si>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</si>
  <si>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</si>
  <si>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</si>
  <si>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</si>
  <si>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</si>
  <si>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</si>
  <si>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</si>
  <si>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</si>
  <si>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</si>
  <si>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</si>
  <si>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</si>
  <si>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</si>
  <si>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</si>
  <si>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</si>
  <si>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</si>
  <si>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</si>
  <si>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</si>
  <si>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</si>
  <si>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</si>
  <si>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</si>
  <si>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</si>
  <si>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</si>
  <si>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</si>
  <si>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</si>
  <si>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</si>
  <si>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</si>
  <si>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</si>
  <si>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</si>
  <si>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</si>
  <si>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</si>
  <si>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</si>
  <si>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</si>
  <si>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</si>
  <si>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</si>
  <si>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</si>
  <si>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</si>
  <si>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</si>
  <si>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</si>
  <si>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</si>
  <si>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</si>
  <si>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</si>
  <si>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</si>
  <si>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</si>
  <si>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</si>
  <si>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</si>
  <si>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</si>
  <si>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</si>
  <si>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</si>
  <si>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</si>
  <si>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</si>
  <si>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</si>
  <si>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</si>
  <si>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</si>
  <si>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</si>
  <si>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</si>
  <si>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</si>
  <si>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</si>
  <si>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</si>
  <si>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</si>
  <si>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</si>
  <si>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</si>
  <si>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</si>
  <si>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</si>
  <si>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</si>
  <si>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</si>
  <si>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</si>
  <si>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</si>
  <si>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</si>
  <si>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</si>
  <si>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</si>
  <si>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</si>
  <si>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</si>
  <si>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</si>
  <si>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</si>
  <si>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</si>
  <si>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</si>
  <si>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</si>
  <si>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</si>
  <si>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</si>
  <si>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</si>
  <si>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</si>
  <si>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</si>
  <si>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</si>
  <si>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</si>
  <si>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</si>
  <si>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</si>
  <si>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</si>
  <si>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</si>
  <si>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</si>
  <si>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</si>
  <si>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</si>
  <si>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</si>
  <si>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</si>
  <si>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</si>
  <si>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</si>
  <si>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</si>
  <si>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</si>
  <si>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</si>
  <si>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</si>
  <si>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</si>
  <si>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</si>
  <si>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</si>
  <si>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</si>
  <si>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</si>
  <si>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</si>
  <si>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</si>
  <si>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</si>
  <si>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</si>
  <si>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</si>
  <si>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</si>
  <si>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</si>
  <si>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</si>
  <si>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</si>
  <si>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</si>
  <si>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</si>
  <si>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</si>
  <si>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</si>
  <si>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</si>
  <si>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</si>
  <si>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</si>
  <si>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</si>
  <si>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</si>
  <si>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</si>
  <si>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</si>
  <si>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</si>
  <si>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</si>
  <si>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</si>
  <si>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</si>
  <si>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</si>
  <si>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</si>
  <si>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</si>
  <si>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</si>
  <si>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</si>
  <si>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</si>
  <si>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</si>
  <si>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</si>
  <si>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</si>
  <si>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</si>
  <si>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</si>
  <si>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</si>
  <si>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</si>
  <si>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</si>
  <si>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</si>
  <si>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</si>
  <si>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</si>
  <si>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</si>
  <si>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</si>
  <si>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</si>
  <si>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</si>
  <si>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</si>
  <si>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</si>
  <si>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</si>
  <si>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</si>
  <si>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</si>
  <si>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</si>
  <si>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</si>
  <si>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</si>
  <si>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</si>
  <si>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</si>
  <si>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</si>
  <si>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</si>
  <si>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</si>
  <si>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</si>
  <si>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</si>
  <si>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</si>
  <si>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</si>
  <si>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</si>
  <si>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</si>
  <si>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</si>
  <si>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</si>
  <si>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</si>
  <si>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</si>
  <si>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</si>
  <si>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</si>
  <si>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</si>
  <si>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</si>
  <si>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</si>
  <si>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</si>
  <si>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</si>
  <si>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</si>
  <si>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</si>
  <si>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</si>
  <si>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</si>
  <si>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</si>
  <si>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</si>
  <si>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</si>
  <si>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</si>
  <si>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</si>
  <si>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</si>
  <si>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</si>
  <si>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</si>
  <si>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</si>
  <si>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</si>
  <si>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</si>
  <si>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</si>
  <si>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</si>
  <si>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</si>
  <si>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</si>
  <si>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</si>
  <si>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</si>
  <si>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Дата на съставяне: 25.07.2008</t>
  </si>
  <si>
    <t>01.01.2008 - 30.06.2008</t>
  </si>
  <si>
    <t>01.01.2007 - 31.12.2007</t>
  </si>
  <si>
    <t>01.04.2008 - 30.06.2008</t>
  </si>
  <si>
    <t>01.04.2007 - 30.06.2007</t>
  </si>
  <si>
    <t>Дата на съставяне: 25.07.2008г.</t>
  </si>
  <si>
    <t xml:space="preserve">Дата на съставяне:    25.07.2008                     </t>
  </si>
  <si>
    <t xml:space="preserve">Дата  на съставяне: 25.07.2008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</si>
</sst>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6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20" fillId="0" borderId="0" xfId="26" applyFont="1" applyBorder="1" applyAlignment="1" applyProtection="1">
      <alignment horizontal="center" vertical="center" wrapText="1"/>
      <protection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top" wrapText="1"/>
    </xf>
    <xf numFmtId="0" fontId="3" fillId="0" borderId="0" xfId="26" applyFont="1" applyAlignment="1" applyProtection="1">
      <alignment horizontal="left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horizontal="center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C85">
      <selection activeCell="E6" sqref="E6"/>
    </sheetView>
  </sheetViews>
  <sheetFormatPr defaultColWidth="9.140625" defaultRowHeight="12.75"/>
  <cols>
    <col min="1" max="1" width="37.00390625" style="488" customWidth="1"/>
    <col min="2" max="2" width="8.7109375" style="488" customWidth="1"/>
    <col min="3" max="3" width="9.57421875" style="488" customWidth="1"/>
    <col min="4" max="4" width="11.8515625" style="488" customWidth="1"/>
    <col min="5" max="5" width="45.140625" style="488" customWidth="1"/>
    <col min="6" max="6" width="9.140625" style="490" customWidth="1"/>
    <col min="7" max="7" width="10.28125" style="488" customWidth="1"/>
    <col min="8" max="8" width="11.7109375" style="491" customWidth="1"/>
    <col min="9" max="9" width="3.421875" style="413" customWidth="1"/>
    <col min="10" max="16384" width="9.28125" style="413" customWidth="1"/>
  </cols>
  <sheetData>
    <row r="1" spans="1:8" ht="18.75">
      <c r="A1" s="609" t="s">
        <v>606</v>
      </c>
      <c r="B1" s="609"/>
      <c r="C1" s="609"/>
      <c r="D1" s="609"/>
      <c r="E1" s="609"/>
      <c r="F1" s="410"/>
      <c r="G1" s="411"/>
      <c r="H1" s="412"/>
    </row>
    <row r="2" spans="1:8" ht="15">
      <c r="A2" s="414"/>
      <c r="B2" s="414"/>
      <c r="C2" s="415"/>
      <c r="D2" s="415"/>
      <c r="E2" s="415"/>
      <c r="F2" s="410"/>
      <c r="G2" s="411"/>
      <c r="H2" s="412"/>
    </row>
    <row r="3" spans="1:8" ht="15.75">
      <c r="A3" s="610" t="s">
        <v>347</v>
      </c>
      <c r="B3" s="611"/>
      <c r="C3" s="611"/>
      <c r="D3" s="611"/>
      <c r="E3" s="493" t="s">
        <v>607</v>
      </c>
      <c r="F3" s="497" t="s">
        <v>3</v>
      </c>
      <c r="G3" s="498"/>
      <c r="H3" s="496">
        <v>813159505</v>
      </c>
    </row>
    <row r="4" spans="1:8" ht="15.75">
      <c r="A4" s="610" t="s">
        <v>608</v>
      </c>
      <c r="B4" s="612"/>
      <c r="C4" s="612"/>
      <c r="D4" s="612"/>
      <c r="E4" s="494" t="s">
        <v>853</v>
      </c>
      <c r="F4" s="615"/>
      <c r="G4" s="616"/>
      <c r="H4" s="484" t="s">
        <v>609</v>
      </c>
    </row>
    <row r="5" spans="1:8" ht="15.75">
      <c r="A5" s="610" t="s">
        <v>45</v>
      </c>
      <c r="B5" s="619"/>
      <c r="C5" s="619"/>
      <c r="D5" s="619"/>
      <c r="E5" s="495" t="s">
        <v>858</v>
      </c>
      <c r="F5" s="410"/>
      <c r="G5" s="411"/>
      <c r="H5" s="413"/>
    </row>
    <row r="6" spans="1:8" ht="15.75" thickBot="1">
      <c r="A6" s="417" t="s">
        <v>852</v>
      </c>
      <c r="B6" s="417"/>
      <c r="C6" s="418"/>
      <c r="D6" s="416"/>
      <c r="E6" s="416" t="s">
        <v>859</v>
      </c>
      <c r="F6" s="410"/>
      <c r="G6" s="617" t="s">
        <v>349</v>
      </c>
      <c r="H6" s="618"/>
    </row>
    <row r="7" spans="1:8" ht="42.75">
      <c r="A7" s="419" t="s">
        <v>610</v>
      </c>
      <c r="B7" s="420" t="s">
        <v>7</v>
      </c>
      <c r="C7" s="421" t="s">
        <v>419</v>
      </c>
      <c r="D7" s="421" t="s">
        <v>611</v>
      </c>
      <c r="E7" s="422" t="s">
        <v>612</v>
      </c>
      <c r="F7" s="420" t="s">
        <v>7</v>
      </c>
      <c r="G7" s="499" t="s">
        <v>613</v>
      </c>
      <c r="H7" s="500" t="s">
        <v>420</v>
      </c>
    </row>
    <row r="8" spans="1:8" ht="14.25">
      <c r="A8" s="423" t="s">
        <v>12</v>
      </c>
      <c r="B8" s="424" t="s">
        <v>13</v>
      </c>
      <c r="C8" s="424">
        <v>1</v>
      </c>
      <c r="D8" s="424">
        <v>2</v>
      </c>
      <c r="E8" s="425" t="s">
        <v>12</v>
      </c>
      <c r="F8" s="424" t="s">
        <v>13</v>
      </c>
      <c r="G8" s="424">
        <v>1</v>
      </c>
      <c r="H8" s="426">
        <v>2</v>
      </c>
    </row>
    <row r="9" spans="1:8" ht="15">
      <c r="A9" s="427" t="s">
        <v>614</v>
      </c>
      <c r="B9" s="428"/>
      <c r="C9" s="429"/>
      <c r="D9" s="430"/>
      <c r="E9" s="431" t="s">
        <v>615</v>
      </c>
      <c r="F9" s="504"/>
      <c r="G9" s="501"/>
      <c r="H9" s="501"/>
    </row>
    <row r="10" spans="1:8" ht="25.5">
      <c r="A10" s="505" t="s">
        <v>616</v>
      </c>
      <c r="B10" s="432"/>
      <c r="C10" s="429"/>
      <c r="D10" s="430"/>
      <c r="E10" s="522" t="s">
        <v>617</v>
      </c>
      <c r="F10" s="433"/>
      <c r="G10" s="434"/>
      <c r="H10" s="435"/>
    </row>
    <row r="11" spans="1:8" ht="15">
      <c r="A11" s="505" t="s">
        <v>618</v>
      </c>
      <c r="B11" s="436" t="s">
        <v>619</v>
      </c>
      <c r="C11" s="437">
        <v>1067</v>
      </c>
      <c r="D11" s="437">
        <v>1011</v>
      </c>
      <c r="E11" s="522" t="s">
        <v>620</v>
      </c>
      <c r="F11" s="502" t="s">
        <v>621</v>
      </c>
      <c r="G11" s="503">
        <v>2123</v>
      </c>
      <c r="H11" s="503">
        <v>2123</v>
      </c>
    </row>
    <row r="12" spans="1:8" ht="15">
      <c r="A12" s="505" t="s">
        <v>622</v>
      </c>
      <c r="B12" s="436" t="s">
        <v>623</v>
      </c>
      <c r="C12" s="437">
        <v>1453</v>
      </c>
      <c r="D12" s="437">
        <v>2196</v>
      </c>
      <c r="E12" s="522" t="s">
        <v>624</v>
      </c>
      <c r="F12" s="438" t="s">
        <v>625</v>
      </c>
      <c r="G12" s="440"/>
      <c r="H12" s="440"/>
    </row>
    <row r="13" spans="1:8" ht="15">
      <c r="A13" s="505" t="s">
        <v>626</v>
      </c>
      <c r="B13" s="436" t="s">
        <v>627</v>
      </c>
      <c r="C13" s="437">
        <v>861</v>
      </c>
      <c r="D13" s="437">
        <v>1053</v>
      </c>
      <c r="E13" s="522" t="s">
        <v>628</v>
      </c>
      <c r="F13" s="438" t="s">
        <v>629</v>
      </c>
      <c r="G13" s="440"/>
      <c r="H13" s="440"/>
    </row>
    <row r="14" spans="1:8" ht="15">
      <c r="A14" s="505" t="s">
        <v>630</v>
      </c>
      <c r="B14" s="436" t="s">
        <v>631</v>
      </c>
      <c r="C14" s="437"/>
      <c r="D14" s="437"/>
      <c r="E14" s="523" t="s">
        <v>632</v>
      </c>
      <c r="F14" s="438" t="s">
        <v>633</v>
      </c>
      <c r="G14" s="440"/>
      <c r="H14" s="440"/>
    </row>
    <row r="15" spans="1:8" ht="15">
      <c r="A15" s="505" t="s">
        <v>634</v>
      </c>
      <c r="B15" s="436" t="s">
        <v>635</v>
      </c>
      <c r="C15" s="437">
        <v>732</v>
      </c>
      <c r="D15" s="437">
        <v>771</v>
      </c>
      <c r="E15" s="523" t="s">
        <v>636</v>
      </c>
      <c r="F15" s="438" t="s">
        <v>637</v>
      </c>
      <c r="G15" s="440"/>
      <c r="H15" s="440"/>
    </row>
    <row r="16" spans="1:8" ht="15">
      <c r="A16" s="505" t="s">
        <v>638</v>
      </c>
      <c r="B16" s="441" t="s">
        <v>639</v>
      </c>
      <c r="C16" s="437"/>
      <c r="D16" s="437"/>
      <c r="E16" s="523" t="s">
        <v>640</v>
      </c>
      <c r="F16" s="438" t="s">
        <v>641</v>
      </c>
      <c r="G16" s="440"/>
      <c r="H16" s="440"/>
    </row>
    <row r="17" spans="1:18" ht="24.75" customHeight="1">
      <c r="A17" s="505" t="s">
        <v>642</v>
      </c>
      <c r="B17" s="436" t="s">
        <v>643</v>
      </c>
      <c r="C17" s="437">
        <v>893</v>
      </c>
      <c r="D17" s="437">
        <v>849</v>
      </c>
      <c r="E17" s="524" t="s">
        <v>644</v>
      </c>
      <c r="F17" s="442" t="s">
        <v>364</v>
      </c>
      <c r="G17" s="475">
        <f>G11</f>
        <v>2123</v>
      </c>
      <c r="H17" s="475">
        <v>2123</v>
      </c>
      <c r="I17" s="444"/>
      <c r="J17" s="444"/>
      <c r="K17" s="444"/>
      <c r="L17" s="444"/>
      <c r="M17" s="444"/>
      <c r="N17" s="444"/>
      <c r="O17" s="444"/>
      <c r="P17" s="444"/>
      <c r="Q17" s="444"/>
      <c r="R17" s="444"/>
    </row>
    <row r="18" spans="1:8" ht="15">
      <c r="A18" s="505" t="s">
        <v>645</v>
      </c>
      <c r="B18" s="436" t="s">
        <v>646</v>
      </c>
      <c r="C18" s="437">
        <v>56</v>
      </c>
      <c r="D18" s="437">
        <v>117</v>
      </c>
      <c r="E18" s="522" t="s">
        <v>647</v>
      </c>
      <c r="F18" s="445"/>
      <c r="G18" s="446"/>
      <c r="H18" s="446"/>
    </row>
    <row r="19" spans="1:15" ht="15">
      <c r="A19" s="506" t="s">
        <v>519</v>
      </c>
      <c r="B19" s="447" t="s">
        <v>648</v>
      </c>
      <c r="C19" s="507">
        <f>C11+C12+C13+C15+C17+C18</f>
        <v>5062</v>
      </c>
      <c r="D19" s="507">
        <v>5997</v>
      </c>
      <c r="E19" s="522" t="s">
        <v>649</v>
      </c>
      <c r="F19" s="438" t="s">
        <v>650</v>
      </c>
      <c r="G19" s="439">
        <v>181</v>
      </c>
      <c r="H19" s="439">
        <v>181</v>
      </c>
      <c r="I19" s="444"/>
      <c r="J19" s="444"/>
      <c r="K19" s="444"/>
      <c r="L19" s="444"/>
      <c r="M19" s="444"/>
      <c r="N19" s="444"/>
      <c r="O19" s="444"/>
    </row>
    <row r="20" spans="1:8" ht="14.25" customHeight="1">
      <c r="A20" s="505" t="s">
        <v>651</v>
      </c>
      <c r="B20" s="447" t="s">
        <v>652</v>
      </c>
      <c r="C20" s="437"/>
      <c r="D20" s="437"/>
      <c r="E20" s="522" t="s">
        <v>653</v>
      </c>
      <c r="F20" s="438" t="s">
        <v>365</v>
      </c>
      <c r="G20" s="439">
        <v>1416</v>
      </c>
      <c r="H20" s="439">
        <v>1770</v>
      </c>
    </row>
    <row r="21" spans="1:18" ht="15">
      <c r="A21" s="505" t="s">
        <v>654</v>
      </c>
      <c r="B21" s="449" t="s">
        <v>655</v>
      </c>
      <c r="C21" s="437"/>
      <c r="D21" s="437"/>
      <c r="E21" s="525" t="s">
        <v>656</v>
      </c>
      <c r="F21" s="438" t="s">
        <v>657</v>
      </c>
      <c r="G21" s="450">
        <v>5</v>
      </c>
      <c r="H21" s="450">
        <v>5</v>
      </c>
      <c r="I21" s="444"/>
      <c r="J21" s="444"/>
      <c r="K21" s="444"/>
      <c r="L21" s="444"/>
      <c r="M21" s="451"/>
      <c r="N21" s="444"/>
      <c r="O21" s="444"/>
      <c r="P21" s="444"/>
      <c r="Q21" s="444"/>
      <c r="R21" s="444"/>
    </row>
    <row r="22" spans="1:8" ht="15">
      <c r="A22" s="505" t="s">
        <v>658</v>
      </c>
      <c r="B22" s="436"/>
      <c r="C22" s="452"/>
      <c r="D22" s="452"/>
      <c r="E22" s="523" t="s">
        <v>659</v>
      </c>
      <c r="F22" s="438" t="s">
        <v>366</v>
      </c>
      <c r="G22" s="439"/>
      <c r="H22" s="439"/>
    </row>
    <row r="23" spans="1:13" ht="15">
      <c r="A23" s="505" t="s">
        <v>660</v>
      </c>
      <c r="B23" s="436" t="s">
        <v>661</v>
      </c>
      <c r="C23" s="437">
        <v>12</v>
      </c>
      <c r="D23" s="437">
        <v>12</v>
      </c>
      <c r="E23" s="526" t="s">
        <v>662</v>
      </c>
      <c r="F23" s="438" t="s">
        <v>367</v>
      </c>
      <c r="G23" s="439"/>
      <c r="H23" s="439"/>
      <c r="M23" s="453"/>
    </row>
    <row r="24" spans="1:8" ht="15">
      <c r="A24" s="505" t="s">
        <v>663</v>
      </c>
      <c r="B24" s="436" t="s">
        <v>664</v>
      </c>
      <c r="C24" s="437">
        <v>112</v>
      </c>
      <c r="D24" s="437">
        <v>97</v>
      </c>
      <c r="E24" s="522" t="s">
        <v>665</v>
      </c>
      <c r="F24" s="438" t="s">
        <v>368</v>
      </c>
      <c r="G24" s="439">
        <v>5</v>
      </c>
      <c r="H24" s="439">
        <v>5</v>
      </c>
    </row>
    <row r="25" spans="1:18" ht="15">
      <c r="A25" s="505" t="s">
        <v>666</v>
      </c>
      <c r="B25" s="436" t="s">
        <v>667</v>
      </c>
      <c r="C25" s="437"/>
      <c r="D25" s="437"/>
      <c r="E25" s="527" t="s">
        <v>557</v>
      </c>
      <c r="F25" s="442" t="s">
        <v>668</v>
      </c>
      <c r="G25" s="475">
        <f>G19+G20+G21</f>
        <v>1602</v>
      </c>
      <c r="H25" s="475">
        <f>H19+H20+H21</f>
        <v>1956</v>
      </c>
      <c r="I25" s="444"/>
      <c r="J25" s="444"/>
      <c r="K25" s="444"/>
      <c r="L25" s="444"/>
      <c r="M25" s="451"/>
      <c r="N25" s="444"/>
      <c r="O25" s="444"/>
      <c r="P25" s="444"/>
      <c r="Q25" s="444"/>
      <c r="R25" s="444"/>
    </row>
    <row r="26" spans="1:8" ht="15" customHeight="1">
      <c r="A26" s="505" t="s">
        <v>67</v>
      </c>
      <c r="B26" s="436" t="s">
        <v>669</v>
      </c>
      <c r="C26" s="437">
        <v>50</v>
      </c>
      <c r="D26" s="437">
        <v>54</v>
      </c>
      <c r="E26" s="522" t="s">
        <v>670</v>
      </c>
      <c r="F26" s="445"/>
      <c r="G26" s="446"/>
      <c r="H26" s="446"/>
    </row>
    <row r="27" spans="1:18" ht="15">
      <c r="A27" s="506" t="s">
        <v>671</v>
      </c>
      <c r="B27" s="449" t="s">
        <v>672</v>
      </c>
      <c r="C27" s="507">
        <f>C23+C24+C26</f>
        <v>174</v>
      </c>
      <c r="D27" s="507">
        <f>SUM(D23:D26)</f>
        <v>163</v>
      </c>
      <c r="E27" s="526" t="s">
        <v>673</v>
      </c>
      <c r="F27" s="438" t="s">
        <v>674</v>
      </c>
      <c r="G27" s="443">
        <v>1229</v>
      </c>
      <c r="H27" s="443">
        <v>154</v>
      </c>
      <c r="I27" s="444"/>
      <c r="J27" s="444"/>
      <c r="K27" s="444"/>
      <c r="L27" s="444"/>
      <c r="M27" s="451"/>
      <c r="N27" s="444"/>
      <c r="O27" s="444"/>
      <c r="P27" s="444"/>
      <c r="Q27" s="444"/>
      <c r="R27" s="444"/>
    </row>
    <row r="28" spans="1:8" ht="15">
      <c r="A28" s="505"/>
      <c r="B28" s="436"/>
      <c r="C28" s="452"/>
      <c r="D28" s="452"/>
      <c r="E28" s="522" t="s">
        <v>675</v>
      </c>
      <c r="F28" s="438" t="s">
        <v>369</v>
      </c>
      <c r="G28" s="439">
        <v>1279</v>
      </c>
      <c r="H28" s="439">
        <v>204</v>
      </c>
    </row>
    <row r="29" spans="1:13" ht="15">
      <c r="A29" s="505" t="s">
        <v>676</v>
      </c>
      <c r="B29" s="436"/>
      <c r="C29" s="452"/>
      <c r="D29" s="452"/>
      <c r="E29" s="525" t="s">
        <v>677</v>
      </c>
      <c r="F29" s="438" t="s">
        <v>370</v>
      </c>
      <c r="G29" s="439">
        <v>-50</v>
      </c>
      <c r="H29" s="439">
        <v>-50</v>
      </c>
      <c r="M29" s="453"/>
    </row>
    <row r="30" spans="1:8" ht="15" customHeight="1">
      <c r="A30" s="505" t="s">
        <v>678</v>
      </c>
      <c r="B30" s="436" t="s">
        <v>679</v>
      </c>
      <c r="C30" s="437"/>
      <c r="D30" s="437"/>
      <c r="E30" s="522" t="s">
        <v>680</v>
      </c>
      <c r="F30" s="438" t="s">
        <v>681</v>
      </c>
      <c r="G30" s="439"/>
      <c r="H30" s="439"/>
    </row>
    <row r="31" spans="1:13" ht="15">
      <c r="A31" s="505" t="s">
        <v>682</v>
      </c>
      <c r="B31" s="436" t="s">
        <v>683</v>
      </c>
      <c r="C31" s="437"/>
      <c r="D31" s="437"/>
      <c r="E31" s="526" t="s">
        <v>684</v>
      </c>
      <c r="F31" s="438" t="s">
        <v>685</v>
      </c>
      <c r="G31" s="439">
        <v>460</v>
      </c>
      <c r="H31" s="439">
        <v>682</v>
      </c>
      <c r="M31" s="453"/>
    </row>
    <row r="32" spans="1:15" ht="15">
      <c r="A32" s="505" t="s">
        <v>686</v>
      </c>
      <c r="B32" s="449" t="s">
        <v>687</v>
      </c>
      <c r="C32" s="448"/>
      <c r="D32" s="448"/>
      <c r="E32" s="523" t="s">
        <v>688</v>
      </c>
      <c r="F32" s="438" t="s">
        <v>689</v>
      </c>
      <c r="G32" s="439"/>
      <c r="H32" s="439"/>
      <c r="I32" s="444"/>
      <c r="J32" s="444"/>
      <c r="K32" s="444"/>
      <c r="L32" s="444"/>
      <c r="M32" s="444"/>
      <c r="N32" s="444"/>
      <c r="O32" s="444"/>
    </row>
    <row r="33" spans="1:18" ht="15">
      <c r="A33" s="505" t="s">
        <v>690</v>
      </c>
      <c r="B33" s="441"/>
      <c r="C33" s="452"/>
      <c r="D33" s="452"/>
      <c r="E33" s="527" t="s">
        <v>554</v>
      </c>
      <c r="F33" s="442" t="s">
        <v>691</v>
      </c>
      <c r="G33" s="475">
        <f>G27+G31</f>
        <v>1689</v>
      </c>
      <c r="H33" s="475">
        <f>H27+H31</f>
        <v>836</v>
      </c>
      <c r="I33" s="444"/>
      <c r="J33" s="444"/>
      <c r="K33" s="444"/>
      <c r="L33" s="444"/>
      <c r="M33" s="444"/>
      <c r="N33" s="444"/>
      <c r="O33" s="444"/>
      <c r="P33" s="444"/>
      <c r="Q33" s="444"/>
      <c r="R33" s="444"/>
    </row>
    <row r="34" spans="1:14" ht="15">
      <c r="A34" s="505" t="s">
        <v>692</v>
      </c>
      <c r="B34" s="441" t="s">
        <v>693</v>
      </c>
      <c r="C34" s="448"/>
      <c r="D34" s="448"/>
      <c r="E34" s="522"/>
      <c r="F34" s="454"/>
      <c r="G34" s="455"/>
      <c r="H34" s="455"/>
      <c r="I34" s="444"/>
      <c r="J34" s="444"/>
      <c r="K34" s="444"/>
      <c r="L34" s="444"/>
      <c r="M34" s="444"/>
      <c r="N34" s="444"/>
    </row>
    <row r="35" spans="1:8" ht="15">
      <c r="A35" s="505" t="s">
        <v>321</v>
      </c>
      <c r="B35" s="436" t="s">
        <v>694</v>
      </c>
      <c r="C35" s="437">
        <v>12</v>
      </c>
      <c r="D35" s="437">
        <v>12</v>
      </c>
      <c r="E35" s="528"/>
      <c r="F35" s="456"/>
      <c r="G35" s="457"/>
      <c r="H35" s="457"/>
    </row>
    <row r="36" spans="1:18" ht="15">
      <c r="A36" s="505" t="s">
        <v>323</v>
      </c>
      <c r="B36" s="436" t="s">
        <v>695</v>
      </c>
      <c r="C36" s="437"/>
      <c r="D36" s="437"/>
      <c r="E36" s="431" t="s">
        <v>696</v>
      </c>
      <c r="F36" s="458" t="s">
        <v>372</v>
      </c>
      <c r="G36" s="475">
        <f>G17+G25+G33</f>
        <v>5414</v>
      </c>
      <c r="H36" s="475">
        <f>H33+H25+H17</f>
        <v>4915</v>
      </c>
      <c r="I36" s="444"/>
      <c r="J36" s="444"/>
      <c r="K36" s="444"/>
      <c r="L36" s="444"/>
      <c r="M36" s="444"/>
      <c r="N36" s="444"/>
      <c r="O36" s="444"/>
      <c r="P36" s="444"/>
      <c r="Q36" s="444"/>
      <c r="R36" s="444"/>
    </row>
    <row r="37" spans="1:13" ht="15">
      <c r="A37" s="505" t="s">
        <v>325</v>
      </c>
      <c r="B37" s="436" t="s">
        <v>697</v>
      </c>
      <c r="C37" s="437"/>
      <c r="D37" s="437"/>
      <c r="E37" s="522"/>
      <c r="F37" s="459"/>
      <c r="G37" s="455"/>
      <c r="H37" s="455"/>
      <c r="M37" s="453"/>
    </row>
    <row r="38" spans="1:8" ht="15">
      <c r="A38" s="505" t="s">
        <v>327</v>
      </c>
      <c r="B38" s="436" t="s">
        <v>698</v>
      </c>
      <c r="C38" s="437"/>
      <c r="D38" s="437"/>
      <c r="E38" s="529"/>
      <c r="F38" s="456"/>
      <c r="G38" s="457"/>
      <c r="H38" s="457"/>
    </row>
    <row r="39" spans="1:15" ht="15" customHeight="1">
      <c r="A39" s="505" t="s">
        <v>699</v>
      </c>
      <c r="B39" s="460" t="s">
        <v>700</v>
      </c>
      <c r="C39" s="461"/>
      <c r="D39" s="461"/>
      <c r="E39" s="530" t="s">
        <v>701</v>
      </c>
      <c r="F39" s="458" t="s">
        <v>373</v>
      </c>
      <c r="G39" s="510"/>
      <c r="H39" s="510">
        <v>0</v>
      </c>
      <c r="I39" s="444"/>
      <c r="J39" s="444"/>
      <c r="K39" s="444"/>
      <c r="L39" s="444"/>
      <c r="M39" s="451"/>
      <c r="N39" s="444"/>
      <c r="O39" s="444"/>
    </row>
    <row r="40" spans="1:8" ht="15">
      <c r="A40" s="505" t="s">
        <v>331</v>
      </c>
      <c r="B40" s="460" t="s">
        <v>702</v>
      </c>
      <c r="C40" s="437"/>
      <c r="D40" s="437"/>
      <c r="E40" s="523"/>
      <c r="F40" s="459"/>
      <c r="G40" s="455"/>
      <c r="H40" s="455"/>
    </row>
    <row r="41" spans="1:8" ht="15">
      <c r="A41" s="505" t="s">
        <v>703</v>
      </c>
      <c r="B41" s="460" t="s">
        <v>704</v>
      </c>
      <c r="C41" s="437"/>
      <c r="D41" s="437"/>
      <c r="E41" s="530" t="s">
        <v>705</v>
      </c>
      <c r="F41" s="462"/>
      <c r="G41" s="463"/>
      <c r="H41" s="463"/>
    </row>
    <row r="42" spans="1:8" ht="15">
      <c r="A42" s="505" t="s">
        <v>706</v>
      </c>
      <c r="B42" s="460" t="s">
        <v>707</v>
      </c>
      <c r="C42" s="509"/>
      <c r="D42" s="509"/>
      <c r="E42" s="522" t="s">
        <v>708</v>
      </c>
      <c r="F42" s="456"/>
      <c r="G42" s="457"/>
      <c r="H42" s="457"/>
    </row>
    <row r="43" spans="1:13" ht="26.25" customHeight="1">
      <c r="A43" s="505" t="s">
        <v>709</v>
      </c>
      <c r="B43" s="460" t="s">
        <v>710</v>
      </c>
      <c r="C43" s="437"/>
      <c r="D43" s="437"/>
      <c r="E43" s="523" t="s">
        <v>711</v>
      </c>
      <c r="F43" s="438" t="s">
        <v>712</v>
      </c>
      <c r="G43" s="439"/>
      <c r="H43" s="439"/>
      <c r="M43" s="453"/>
    </row>
    <row r="44" spans="1:8" ht="15">
      <c r="A44" s="505" t="s">
        <v>713</v>
      </c>
      <c r="B44" s="460" t="s">
        <v>714</v>
      </c>
      <c r="C44" s="437"/>
      <c r="D44" s="437"/>
      <c r="E44" s="531" t="s">
        <v>715</v>
      </c>
      <c r="F44" s="438" t="s">
        <v>716</v>
      </c>
      <c r="G44" s="439"/>
      <c r="H44" s="439"/>
    </row>
    <row r="45" spans="1:15" ht="15">
      <c r="A45" s="505" t="s">
        <v>717</v>
      </c>
      <c r="B45" s="447" t="s">
        <v>718</v>
      </c>
      <c r="C45" s="507">
        <f>C35</f>
        <v>12</v>
      </c>
      <c r="D45" s="507">
        <v>12</v>
      </c>
      <c r="E45" s="525" t="s">
        <v>180</v>
      </c>
      <c r="F45" s="438" t="s">
        <v>719</v>
      </c>
      <c r="G45" s="439"/>
      <c r="H45" s="439"/>
      <c r="I45" s="444"/>
      <c r="J45" s="444"/>
      <c r="K45" s="444"/>
      <c r="L45" s="444"/>
      <c r="M45" s="451"/>
      <c r="N45" s="444"/>
      <c r="O45" s="444"/>
    </row>
    <row r="46" spans="1:8" ht="15">
      <c r="A46" s="505" t="s">
        <v>720</v>
      </c>
      <c r="B46" s="436"/>
      <c r="C46" s="452"/>
      <c r="D46" s="452"/>
      <c r="E46" s="522" t="s">
        <v>182</v>
      </c>
      <c r="F46" s="438" t="s">
        <v>721</v>
      </c>
      <c r="G46" s="439"/>
      <c r="H46" s="439"/>
    </row>
    <row r="47" spans="1:13" ht="15">
      <c r="A47" s="505" t="s">
        <v>722</v>
      </c>
      <c r="B47" s="436" t="s">
        <v>723</v>
      </c>
      <c r="C47" s="437"/>
      <c r="D47" s="437"/>
      <c r="E47" s="525" t="s">
        <v>724</v>
      </c>
      <c r="F47" s="438" t="s">
        <v>725</v>
      </c>
      <c r="G47" s="439">
        <v>2934</v>
      </c>
      <c r="H47" s="439">
        <v>2934</v>
      </c>
      <c r="M47" s="453"/>
    </row>
    <row r="48" spans="1:8" ht="15">
      <c r="A48" s="505" t="s">
        <v>726</v>
      </c>
      <c r="B48" s="441" t="s">
        <v>727</v>
      </c>
      <c r="C48" s="437"/>
      <c r="D48" s="437"/>
      <c r="E48" s="522" t="s">
        <v>728</v>
      </c>
      <c r="F48" s="438" t="s">
        <v>729</v>
      </c>
      <c r="G48" s="439"/>
      <c r="H48" s="439"/>
    </row>
    <row r="49" spans="1:18" ht="15">
      <c r="A49" s="505" t="s">
        <v>730</v>
      </c>
      <c r="B49" s="436" t="s">
        <v>731</v>
      </c>
      <c r="C49" s="437"/>
      <c r="D49" s="437"/>
      <c r="E49" s="530" t="s">
        <v>519</v>
      </c>
      <c r="F49" s="442" t="s">
        <v>732</v>
      </c>
      <c r="G49" s="475">
        <v>2934</v>
      </c>
      <c r="H49" s="475">
        <f>H47+H43</f>
        <v>2934</v>
      </c>
      <c r="I49" s="444"/>
      <c r="J49" s="444"/>
      <c r="K49" s="444"/>
      <c r="L49" s="444"/>
      <c r="M49" s="444"/>
      <c r="N49" s="444"/>
      <c r="O49" s="444"/>
      <c r="P49" s="444"/>
      <c r="Q49" s="444"/>
      <c r="R49" s="444"/>
    </row>
    <row r="50" spans="1:8" ht="15">
      <c r="A50" s="505" t="s">
        <v>67</v>
      </c>
      <c r="B50" s="436" t="s">
        <v>733</v>
      </c>
      <c r="C50" s="437">
        <v>1</v>
      </c>
      <c r="D50" s="437"/>
      <c r="E50" s="522"/>
      <c r="F50" s="438"/>
      <c r="G50" s="452"/>
      <c r="H50" s="452"/>
    </row>
    <row r="51" spans="1:15" ht="19.5" customHeight="1">
      <c r="A51" s="505" t="s">
        <v>734</v>
      </c>
      <c r="B51" s="447" t="s">
        <v>735</v>
      </c>
      <c r="C51" s="448">
        <f>C50</f>
        <v>1</v>
      </c>
      <c r="D51" s="448">
        <f>SUM(D47:D50)</f>
        <v>0</v>
      </c>
      <c r="E51" s="525" t="s">
        <v>736</v>
      </c>
      <c r="F51" s="442" t="s">
        <v>737</v>
      </c>
      <c r="G51" s="439"/>
      <c r="H51" s="439"/>
      <c r="I51" s="444"/>
      <c r="J51" s="444"/>
      <c r="K51" s="444"/>
      <c r="L51" s="444"/>
      <c r="M51" s="444"/>
      <c r="N51" s="444"/>
      <c r="O51" s="444"/>
    </row>
    <row r="52" spans="1:8" ht="15.75" customHeight="1">
      <c r="A52" s="505" t="s">
        <v>609</v>
      </c>
      <c r="B52" s="447"/>
      <c r="C52" s="452"/>
      <c r="D52" s="452"/>
      <c r="E52" s="522" t="s">
        <v>738</v>
      </c>
      <c r="F52" s="442" t="s">
        <v>739</v>
      </c>
      <c r="G52" s="439"/>
      <c r="H52" s="439"/>
    </row>
    <row r="53" spans="1:8" ht="15">
      <c r="A53" s="505" t="s">
        <v>740</v>
      </c>
      <c r="B53" s="447" t="s">
        <v>741</v>
      </c>
      <c r="C53" s="437"/>
      <c r="D53" s="437"/>
      <c r="E53" s="522" t="s">
        <v>742</v>
      </c>
      <c r="F53" s="442" t="s">
        <v>743</v>
      </c>
      <c r="G53" s="439">
        <v>127</v>
      </c>
      <c r="H53" s="439">
        <v>166</v>
      </c>
    </row>
    <row r="54" spans="1:8" ht="17.25" customHeight="1">
      <c r="A54" s="505" t="s">
        <v>744</v>
      </c>
      <c r="B54" s="447" t="s">
        <v>745</v>
      </c>
      <c r="C54" s="437"/>
      <c r="D54" s="437"/>
      <c r="E54" s="522" t="s">
        <v>746</v>
      </c>
      <c r="F54" s="442" t="s">
        <v>747</v>
      </c>
      <c r="G54" s="439"/>
      <c r="H54" s="439"/>
    </row>
    <row r="55" spans="1:18" ht="25.5">
      <c r="A55" s="508" t="s">
        <v>748</v>
      </c>
      <c r="B55" s="464" t="s">
        <v>749</v>
      </c>
      <c r="C55" s="507">
        <f>C19+C27+C45+C51</f>
        <v>5249</v>
      </c>
      <c r="D55" s="507">
        <f>D19+D27+D45+D53</f>
        <v>6172</v>
      </c>
      <c r="E55" s="431" t="s">
        <v>750</v>
      </c>
      <c r="F55" s="458" t="s">
        <v>751</v>
      </c>
      <c r="G55" s="475">
        <f>G49+G53</f>
        <v>3061</v>
      </c>
      <c r="H55" s="475">
        <f>H49+H51+H52+H53+H54</f>
        <v>3100</v>
      </c>
      <c r="I55" s="444"/>
      <c r="J55" s="444"/>
      <c r="K55" s="444"/>
      <c r="L55" s="444"/>
      <c r="M55" s="451"/>
      <c r="N55" s="444"/>
      <c r="O55" s="444"/>
      <c r="P55" s="444"/>
      <c r="Q55" s="444"/>
      <c r="R55" s="444"/>
    </row>
    <row r="56" spans="1:8" ht="15">
      <c r="A56" s="506" t="s">
        <v>752</v>
      </c>
      <c r="B56" s="441"/>
      <c r="C56" s="452"/>
      <c r="D56" s="452"/>
      <c r="E56" s="522"/>
      <c r="F56" s="465"/>
      <c r="G56" s="452"/>
      <c r="H56" s="452"/>
    </row>
    <row r="57" spans="1:13" ht="15">
      <c r="A57" s="505" t="s">
        <v>753</v>
      </c>
      <c r="B57" s="436"/>
      <c r="C57" s="452"/>
      <c r="D57" s="452"/>
      <c r="E57" s="431" t="s">
        <v>754</v>
      </c>
      <c r="F57" s="465"/>
      <c r="G57" s="452"/>
      <c r="H57" s="452"/>
      <c r="M57" s="453"/>
    </row>
    <row r="58" spans="1:8" ht="15">
      <c r="A58" s="505" t="s">
        <v>755</v>
      </c>
      <c r="B58" s="436" t="s">
        <v>756</v>
      </c>
      <c r="C58" s="437">
        <v>2</v>
      </c>
      <c r="D58" s="437">
        <v>161</v>
      </c>
      <c r="E58" s="522" t="s">
        <v>708</v>
      </c>
      <c r="F58" s="466"/>
      <c r="G58" s="452"/>
      <c r="H58" s="452"/>
    </row>
    <row r="59" spans="1:13" ht="25.5" customHeight="1">
      <c r="A59" s="505" t="s">
        <v>757</v>
      </c>
      <c r="B59" s="436" t="s">
        <v>758</v>
      </c>
      <c r="C59" s="437"/>
      <c r="D59" s="437"/>
      <c r="E59" s="525" t="s">
        <v>759</v>
      </c>
      <c r="F59" s="438" t="s">
        <v>760</v>
      </c>
      <c r="G59" s="439"/>
      <c r="H59" s="439"/>
      <c r="M59" s="453"/>
    </row>
    <row r="60" spans="1:8" ht="15">
      <c r="A60" s="505" t="s">
        <v>761</v>
      </c>
      <c r="B60" s="436" t="s">
        <v>762</v>
      </c>
      <c r="C60" s="437">
        <v>1260</v>
      </c>
      <c r="D60" s="437">
        <v>581</v>
      </c>
      <c r="E60" s="522" t="s">
        <v>763</v>
      </c>
      <c r="F60" s="438" t="s">
        <v>764</v>
      </c>
      <c r="G60" s="439"/>
      <c r="H60" s="439"/>
    </row>
    <row r="61" spans="1:18" ht="15">
      <c r="A61" s="505" t="s">
        <v>765</v>
      </c>
      <c r="B61" s="441" t="s">
        <v>766</v>
      </c>
      <c r="C61" s="437"/>
      <c r="D61" s="437"/>
      <c r="E61" s="523" t="s">
        <v>767</v>
      </c>
      <c r="F61" s="466" t="s">
        <v>768</v>
      </c>
      <c r="G61" s="443"/>
      <c r="H61" s="443"/>
      <c r="I61" s="444"/>
      <c r="J61" s="444"/>
      <c r="K61" s="444"/>
      <c r="L61" s="444"/>
      <c r="M61" s="451"/>
      <c r="N61" s="444"/>
      <c r="O61" s="444"/>
      <c r="P61" s="444"/>
      <c r="Q61" s="444"/>
      <c r="R61" s="444"/>
    </row>
    <row r="62" spans="1:8" ht="15">
      <c r="A62" s="505" t="s">
        <v>769</v>
      </c>
      <c r="B62" s="441" t="s">
        <v>770</v>
      </c>
      <c r="C62" s="437"/>
      <c r="D62" s="437"/>
      <c r="E62" s="523" t="s">
        <v>771</v>
      </c>
      <c r="F62" s="438" t="s">
        <v>772</v>
      </c>
      <c r="G62" s="439">
        <v>43</v>
      </c>
      <c r="H62" s="439">
        <v>43</v>
      </c>
    </row>
    <row r="63" spans="1:13" ht="15">
      <c r="A63" s="505" t="s">
        <v>773</v>
      </c>
      <c r="B63" s="436" t="s">
        <v>774</v>
      </c>
      <c r="C63" s="437"/>
      <c r="D63" s="437"/>
      <c r="E63" s="522" t="s">
        <v>775</v>
      </c>
      <c r="F63" s="438" t="s">
        <v>776</v>
      </c>
      <c r="G63" s="439"/>
      <c r="H63" s="439"/>
      <c r="M63" s="453"/>
    </row>
    <row r="64" spans="1:15" ht="15">
      <c r="A64" s="506" t="s">
        <v>519</v>
      </c>
      <c r="B64" s="447" t="s">
        <v>777</v>
      </c>
      <c r="C64" s="507">
        <f>C60+C58</f>
        <v>1262</v>
      </c>
      <c r="D64" s="507">
        <f>D58+D60</f>
        <v>742</v>
      </c>
      <c r="E64" s="522" t="s">
        <v>778</v>
      </c>
      <c r="F64" s="438" t="s">
        <v>779</v>
      </c>
      <c r="G64" s="439">
        <v>31</v>
      </c>
      <c r="H64" s="439">
        <v>99</v>
      </c>
      <c r="I64" s="444"/>
      <c r="J64" s="444"/>
      <c r="K64" s="444"/>
      <c r="L64" s="444"/>
      <c r="M64" s="444"/>
      <c r="N64" s="444"/>
      <c r="O64" s="444"/>
    </row>
    <row r="65" spans="1:8" ht="15">
      <c r="A65" s="505"/>
      <c r="B65" s="447"/>
      <c r="C65" s="452"/>
      <c r="D65" s="452"/>
      <c r="E65" s="522" t="s">
        <v>780</v>
      </c>
      <c r="F65" s="438" t="s">
        <v>781</v>
      </c>
      <c r="G65" s="439"/>
      <c r="H65" s="439"/>
    </row>
    <row r="66" spans="1:8" ht="15">
      <c r="A66" s="505" t="s">
        <v>782</v>
      </c>
      <c r="B66" s="436"/>
      <c r="C66" s="452"/>
      <c r="D66" s="452"/>
      <c r="E66" s="522" t="s">
        <v>783</v>
      </c>
      <c r="F66" s="438" t="s">
        <v>784</v>
      </c>
      <c r="G66" s="439">
        <v>25</v>
      </c>
      <c r="H66" s="439">
        <v>22</v>
      </c>
    </row>
    <row r="67" spans="1:8" ht="15">
      <c r="A67" s="505" t="s">
        <v>785</v>
      </c>
      <c r="B67" s="436" t="s">
        <v>786</v>
      </c>
      <c r="C67" s="437">
        <v>16</v>
      </c>
      <c r="D67" s="437">
        <v>17</v>
      </c>
      <c r="E67" s="522" t="s">
        <v>787</v>
      </c>
      <c r="F67" s="438" t="s">
        <v>788</v>
      </c>
      <c r="G67" s="439">
        <v>7</v>
      </c>
      <c r="H67" s="439">
        <v>5</v>
      </c>
    </row>
    <row r="68" spans="1:8" ht="15">
      <c r="A68" s="505" t="s">
        <v>789</v>
      </c>
      <c r="B68" s="436" t="s">
        <v>790</v>
      </c>
      <c r="C68" s="437">
        <v>746</v>
      </c>
      <c r="D68" s="437">
        <v>729</v>
      </c>
      <c r="E68" s="522" t="s">
        <v>791</v>
      </c>
      <c r="F68" s="438" t="s">
        <v>792</v>
      </c>
      <c r="G68" s="439">
        <v>75</v>
      </c>
      <c r="H68" s="439">
        <v>167</v>
      </c>
    </row>
    <row r="69" spans="1:8" ht="15">
      <c r="A69" s="505" t="s">
        <v>793</v>
      </c>
      <c r="B69" s="436" t="s">
        <v>794</v>
      </c>
      <c r="C69" s="437"/>
      <c r="D69" s="437"/>
      <c r="E69" s="525" t="s">
        <v>67</v>
      </c>
      <c r="F69" s="438" t="s">
        <v>795</v>
      </c>
      <c r="G69" s="439">
        <v>2</v>
      </c>
      <c r="H69" s="439">
        <v>1</v>
      </c>
    </row>
    <row r="70" spans="1:8" ht="25.5">
      <c r="A70" s="505" t="s">
        <v>796</v>
      </c>
      <c r="B70" s="436" t="s">
        <v>797</v>
      </c>
      <c r="C70" s="437"/>
      <c r="D70" s="437"/>
      <c r="E70" s="522" t="s">
        <v>798</v>
      </c>
      <c r="F70" s="438" t="s">
        <v>799</v>
      </c>
      <c r="G70" s="439"/>
      <c r="H70" s="439"/>
    </row>
    <row r="71" spans="1:18" ht="15">
      <c r="A71" s="505" t="s">
        <v>800</v>
      </c>
      <c r="B71" s="436" t="s">
        <v>801</v>
      </c>
      <c r="C71" s="437">
        <v>2</v>
      </c>
      <c r="D71" s="437"/>
      <c r="E71" s="527" t="s">
        <v>644</v>
      </c>
      <c r="F71" s="467" t="s">
        <v>802</v>
      </c>
      <c r="G71" s="511">
        <f>G62+G64+G66+G67+G68+G69</f>
        <v>183</v>
      </c>
      <c r="H71" s="511">
        <f>SUM(H62:H70)</f>
        <v>337</v>
      </c>
      <c r="I71" s="444"/>
      <c r="J71" s="444"/>
      <c r="K71" s="444"/>
      <c r="L71" s="444"/>
      <c r="M71" s="444"/>
      <c r="N71" s="444"/>
      <c r="O71" s="444"/>
      <c r="P71" s="444"/>
      <c r="Q71" s="444"/>
      <c r="R71" s="444"/>
    </row>
    <row r="72" spans="1:8" ht="15">
      <c r="A72" s="505" t="s">
        <v>803</v>
      </c>
      <c r="B72" s="436" t="s">
        <v>804</v>
      </c>
      <c r="C72" s="437">
        <v>58</v>
      </c>
      <c r="D72" s="437">
        <v>1</v>
      </c>
      <c r="E72" s="523"/>
      <c r="F72" s="468"/>
      <c r="G72" s="469"/>
      <c r="H72" s="469"/>
    </row>
    <row r="73" spans="1:8" ht="15">
      <c r="A73" s="505" t="s">
        <v>805</v>
      </c>
      <c r="B73" s="436" t="s">
        <v>806</v>
      </c>
      <c r="C73" s="437"/>
      <c r="D73" s="437"/>
      <c r="E73" s="532"/>
      <c r="F73" s="470"/>
      <c r="G73" s="471"/>
      <c r="H73" s="471"/>
    </row>
    <row r="74" spans="1:8" ht="15" customHeight="1">
      <c r="A74" s="505" t="s">
        <v>807</v>
      </c>
      <c r="B74" s="436" t="s">
        <v>808</v>
      </c>
      <c r="C74" s="437">
        <v>58</v>
      </c>
      <c r="D74" s="437">
        <v>49</v>
      </c>
      <c r="E74" s="522" t="s">
        <v>809</v>
      </c>
      <c r="F74" s="472" t="s">
        <v>810</v>
      </c>
      <c r="G74" s="439"/>
      <c r="H74" s="439"/>
    </row>
    <row r="75" spans="1:15" ht="15">
      <c r="A75" s="506" t="s">
        <v>557</v>
      </c>
      <c r="B75" s="447" t="s">
        <v>811</v>
      </c>
      <c r="C75" s="507">
        <f>C67+C68+C71+C72+C74</f>
        <v>880</v>
      </c>
      <c r="D75" s="507">
        <f>SUM(D67:D74)</f>
        <v>796</v>
      </c>
      <c r="E75" s="525" t="s">
        <v>738</v>
      </c>
      <c r="F75" s="442" t="s">
        <v>812</v>
      </c>
      <c r="G75" s="439"/>
      <c r="H75" s="439">
        <v>856</v>
      </c>
      <c r="I75" s="444"/>
      <c r="J75" s="444"/>
      <c r="K75" s="444"/>
      <c r="L75" s="444"/>
      <c r="M75" s="444"/>
      <c r="N75" s="444"/>
      <c r="O75" s="444"/>
    </row>
    <row r="76" spans="1:8" ht="13.5" customHeight="1">
      <c r="A76" s="505"/>
      <c r="B76" s="436"/>
      <c r="C76" s="452"/>
      <c r="D76" s="452"/>
      <c r="E76" s="522" t="s">
        <v>813</v>
      </c>
      <c r="F76" s="442" t="s">
        <v>814</v>
      </c>
      <c r="G76" s="439"/>
      <c r="H76" s="439"/>
    </row>
    <row r="77" spans="1:13" ht="15">
      <c r="A77" s="505" t="s">
        <v>815</v>
      </c>
      <c r="B77" s="436"/>
      <c r="C77" s="452"/>
      <c r="D77" s="452"/>
      <c r="E77" s="522"/>
      <c r="F77" s="473"/>
      <c r="G77" s="474"/>
      <c r="H77" s="474"/>
      <c r="M77" s="453"/>
    </row>
    <row r="78" spans="1:14" ht="24" customHeight="1">
      <c r="A78" s="505" t="s">
        <v>816</v>
      </c>
      <c r="B78" s="436" t="s">
        <v>817</v>
      </c>
      <c r="C78" s="448"/>
      <c r="D78" s="448"/>
      <c r="E78" s="522"/>
      <c r="F78" s="474"/>
      <c r="G78" s="474"/>
      <c r="H78" s="474"/>
      <c r="I78" s="444"/>
      <c r="J78" s="444"/>
      <c r="K78" s="444"/>
      <c r="L78" s="444"/>
      <c r="M78" s="444"/>
      <c r="N78" s="444"/>
    </row>
    <row r="79" spans="1:18" ht="15">
      <c r="A79" s="505" t="s">
        <v>818</v>
      </c>
      <c r="B79" s="436" t="s">
        <v>819</v>
      </c>
      <c r="C79" s="437"/>
      <c r="D79" s="437"/>
      <c r="E79" s="530" t="s">
        <v>820</v>
      </c>
      <c r="F79" s="458" t="s">
        <v>821</v>
      </c>
      <c r="G79" s="475">
        <f>G71</f>
        <v>183</v>
      </c>
      <c r="H79" s="475">
        <f>H71+H75</f>
        <v>1193</v>
      </c>
      <c r="I79" s="444"/>
      <c r="J79" s="444"/>
      <c r="K79" s="444"/>
      <c r="L79" s="444"/>
      <c r="M79" s="444"/>
      <c r="N79" s="444"/>
      <c r="O79" s="444"/>
      <c r="P79" s="444"/>
      <c r="Q79" s="444"/>
      <c r="R79" s="444"/>
    </row>
    <row r="80" spans="1:8" ht="15">
      <c r="A80" s="505" t="s">
        <v>822</v>
      </c>
      <c r="B80" s="436" t="s">
        <v>823</v>
      </c>
      <c r="C80" s="437"/>
      <c r="D80" s="437"/>
      <c r="E80" s="522"/>
      <c r="F80" s="476"/>
      <c r="G80" s="477"/>
      <c r="H80" s="477"/>
    </row>
    <row r="81" spans="1:8" ht="15">
      <c r="A81" s="505" t="s">
        <v>824</v>
      </c>
      <c r="B81" s="436" t="s">
        <v>825</v>
      </c>
      <c r="C81" s="437"/>
      <c r="D81" s="437"/>
      <c r="E81" s="532"/>
      <c r="F81" s="477"/>
      <c r="G81" s="477"/>
      <c r="H81" s="477"/>
    </row>
    <row r="82" spans="1:8" ht="15">
      <c r="A82" s="505" t="s">
        <v>826</v>
      </c>
      <c r="B82" s="436" t="s">
        <v>827</v>
      </c>
      <c r="C82" s="437"/>
      <c r="D82" s="437"/>
      <c r="E82" s="529"/>
      <c r="F82" s="477"/>
      <c r="G82" s="477"/>
      <c r="H82" s="477"/>
    </row>
    <row r="83" spans="1:8" ht="15">
      <c r="A83" s="505" t="s">
        <v>713</v>
      </c>
      <c r="B83" s="436" t="s">
        <v>828</v>
      </c>
      <c r="C83" s="437"/>
      <c r="D83" s="437"/>
      <c r="E83" s="532"/>
      <c r="F83" s="477"/>
      <c r="G83" s="477"/>
      <c r="H83" s="477"/>
    </row>
    <row r="84" spans="1:14" ht="15">
      <c r="A84" s="505" t="s">
        <v>829</v>
      </c>
      <c r="B84" s="447" t="s">
        <v>830</v>
      </c>
      <c r="C84" s="448"/>
      <c r="D84" s="448"/>
      <c r="E84" s="529"/>
      <c r="F84" s="477"/>
      <c r="G84" s="477"/>
      <c r="H84" s="477"/>
      <c r="I84" s="444"/>
      <c r="J84" s="444"/>
      <c r="K84" s="444"/>
      <c r="L84" s="444"/>
      <c r="M84" s="444"/>
      <c r="N84" s="444"/>
    </row>
    <row r="85" spans="1:13" ht="15">
      <c r="A85" s="505"/>
      <c r="B85" s="447"/>
      <c r="C85" s="452"/>
      <c r="D85" s="452"/>
      <c r="E85" s="532"/>
      <c r="F85" s="477"/>
      <c r="G85" s="477"/>
      <c r="H85" s="477"/>
      <c r="M85" s="453"/>
    </row>
    <row r="86" spans="1:8" ht="14.25" customHeight="1">
      <c r="A86" s="505" t="s">
        <v>831</v>
      </c>
      <c r="B86" s="436"/>
      <c r="C86" s="452"/>
      <c r="D86" s="452"/>
      <c r="E86" s="529"/>
      <c r="F86" s="477"/>
      <c r="G86" s="477"/>
      <c r="H86" s="477"/>
    </row>
    <row r="87" spans="1:13" ht="15">
      <c r="A87" s="505" t="s">
        <v>832</v>
      </c>
      <c r="B87" s="436" t="s">
        <v>833</v>
      </c>
      <c r="C87" s="437">
        <v>61</v>
      </c>
      <c r="D87" s="437">
        <v>62</v>
      </c>
      <c r="E87" s="532"/>
      <c r="F87" s="477"/>
      <c r="G87" s="477"/>
      <c r="H87" s="477"/>
      <c r="M87" s="453"/>
    </row>
    <row r="88" spans="1:8" ht="15">
      <c r="A88" s="505" t="s">
        <v>834</v>
      </c>
      <c r="B88" s="436" t="s">
        <v>835</v>
      </c>
      <c r="C88" s="437">
        <v>1044</v>
      </c>
      <c r="D88" s="437">
        <v>924</v>
      </c>
      <c r="E88" s="529"/>
      <c r="F88" s="477"/>
      <c r="G88" s="477"/>
      <c r="H88" s="477"/>
    </row>
    <row r="89" spans="1:13" ht="15">
      <c r="A89" s="505" t="s">
        <v>836</v>
      </c>
      <c r="B89" s="436" t="s">
        <v>837</v>
      </c>
      <c r="C89" s="437"/>
      <c r="D89" s="437"/>
      <c r="E89" s="529"/>
      <c r="F89" s="477"/>
      <c r="G89" s="477"/>
      <c r="H89" s="477"/>
      <c r="M89" s="453"/>
    </row>
    <row r="90" spans="1:8" ht="15">
      <c r="A90" s="505" t="s">
        <v>838</v>
      </c>
      <c r="B90" s="436" t="s">
        <v>839</v>
      </c>
      <c r="C90" s="437">
        <v>63</v>
      </c>
      <c r="D90" s="437">
        <v>400</v>
      </c>
      <c r="E90" s="529"/>
      <c r="F90" s="477"/>
      <c r="G90" s="477"/>
      <c r="H90" s="477"/>
    </row>
    <row r="91" spans="1:14" ht="14.25">
      <c r="A91" s="506" t="s">
        <v>840</v>
      </c>
      <c r="B91" s="447" t="s">
        <v>841</v>
      </c>
      <c r="C91" s="507">
        <f>C87+C88+C90</f>
        <v>1168</v>
      </c>
      <c r="D91" s="507">
        <f>SUM(D87:D90)</f>
        <v>1386</v>
      </c>
      <c r="E91" s="529"/>
      <c r="F91" s="477"/>
      <c r="G91" s="477"/>
      <c r="H91" s="477"/>
      <c r="I91" s="444"/>
      <c r="J91" s="444"/>
      <c r="K91" s="444"/>
      <c r="L91" s="444"/>
      <c r="M91" s="451"/>
      <c r="N91" s="444"/>
    </row>
    <row r="92" spans="1:8" ht="15">
      <c r="A92" s="505" t="s">
        <v>842</v>
      </c>
      <c r="B92" s="447" t="s">
        <v>843</v>
      </c>
      <c r="C92" s="437">
        <v>99</v>
      </c>
      <c r="D92" s="437">
        <v>112</v>
      </c>
      <c r="E92" s="529"/>
      <c r="F92" s="477"/>
      <c r="G92" s="477"/>
      <c r="H92" s="477"/>
    </row>
    <row r="93" spans="1:14" ht="15" thickBot="1">
      <c r="A93" s="515" t="s">
        <v>844</v>
      </c>
      <c r="B93" s="516" t="s">
        <v>845</v>
      </c>
      <c r="C93" s="517">
        <f>C64+C75+C91+C92</f>
        <v>3409</v>
      </c>
      <c r="D93" s="517">
        <f>D92+D91+D84+D75+D64</f>
        <v>3036</v>
      </c>
      <c r="E93" s="533"/>
      <c r="F93" s="512"/>
      <c r="G93" s="512"/>
      <c r="H93" s="512"/>
      <c r="I93" s="444"/>
      <c r="J93" s="444"/>
      <c r="K93" s="444"/>
      <c r="L93" s="444"/>
      <c r="M93" s="451"/>
      <c r="N93" s="444"/>
    </row>
    <row r="94" spans="1:18" ht="26.25" thickBot="1">
      <c r="A94" s="518" t="s">
        <v>846</v>
      </c>
      <c r="B94" s="519" t="s">
        <v>847</v>
      </c>
      <c r="C94" s="520">
        <f>C93+C55</f>
        <v>8658</v>
      </c>
      <c r="D94" s="520">
        <f>D93+D55</f>
        <v>9208</v>
      </c>
      <c r="E94" s="534" t="s">
        <v>848</v>
      </c>
      <c r="F94" s="513" t="s">
        <v>849</v>
      </c>
      <c r="G94" s="514">
        <f>G36+G55+G79</f>
        <v>8658</v>
      </c>
      <c r="H94" s="514">
        <f>H79+H55+H39+H36</f>
        <v>9208</v>
      </c>
      <c r="I94" s="444"/>
      <c r="J94" s="444"/>
      <c r="K94" s="444"/>
      <c r="L94" s="444"/>
      <c r="M94" s="444"/>
      <c r="N94" s="444"/>
      <c r="O94" s="444"/>
      <c r="P94" s="444"/>
      <c r="Q94" s="444"/>
      <c r="R94" s="444"/>
    </row>
    <row r="95" spans="1:13" ht="15">
      <c r="A95" s="478"/>
      <c r="B95" s="479"/>
      <c r="C95" s="478"/>
      <c r="D95" s="478"/>
      <c r="E95" s="480"/>
      <c r="F95" s="481"/>
      <c r="G95" s="482"/>
      <c r="H95" s="483"/>
      <c r="M95" s="453"/>
    </row>
    <row r="96" spans="1:13" ht="15">
      <c r="A96" s="484"/>
      <c r="B96" s="485"/>
      <c r="C96" s="417"/>
      <c r="D96" s="417"/>
      <c r="E96" s="486"/>
      <c r="F96" s="410"/>
      <c r="G96" s="411"/>
      <c r="H96" s="412"/>
      <c r="M96" s="453"/>
    </row>
    <row r="97" spans="1:13" ht="15">
      <c r="A97" s="484"/>
      <c r="B97" s="485"/>
      <c r="C97" s="417"/>
      <c r="D97" s="417"/>
      <c r="E97" s="486"/>
      <c r="F97" s="410"/>
      <c r="G97" s="411"/>
      <c r="H97" s="412"/>
      <c r="M97" s="453"/>
    </row>
    <row r="98" spans="1:13" ht="15">
      <c r="A98" s="487" t="s">
        <v>857</v>
      </c>
      <c r="B98" s="485"/>
      <c r="C98" s="613"/>
      <c r="D98" s="613"/>
      <c r="E98" s="613"/>
      <c r="F98" s="410"/>
      <c r="G98" s="411"/>
      <c r="H98" s="412"/>
      <c r="M98" s="453"/>
    </row>
    <row r="99" spans="3:8" ht="15">
      <c r="C99" s="613" t="s">
        <v>42</v>
      </c>
      <c r="D99" s="614"/>
      <c r="E99" s="614"/>
      <c r="F99" s="410"/>
      <c r="G99" s="411"/>
      <c r="H99" s="412"/>
    </row>
    <row r="100" spans="1:5" ht="15">
      <c r="A100" s="489"/>
      <c r="B100" s="489"/>
      <c r="C100" s="613"/>
      <c r="D100" s="614"/>
      <c r="E100" s="614"/>
    </row>
    <row r="102" spans="2:5" ht="12.75">
      <c r="B102" s="492"/>
      <c r="E102" s="492"/>
    </row>
    <row r="104" ht="12.75">
      <c r="M104" s="453"/>
    </row>
    <row r="106" ht="12.75">
      <c r="M106" s="453"/>
    </row>
    <row r="108" spans="5:13" ht="12.75">
      <c r="E108" s="492"/>
      <c r="M108" s="453"/>
    </row>
    <row r="110" spans="5:13" ht="12.75">
      <c r="E110" s="492"/>
      <c r="M110" s="453"/>
    </row>
    <row r="118" ht="12.75">
      <c r="E118" s="492"/>
    </row>
    <row r="120" spans="5:13" ht="12.75">
      <c r="E120" s="492"/>
      <c r="M120" s="453"/>
    </row>
    <row r="122" spans="5:13" ht="12.75">
      <c r="E122" s="492"/>
      <c r="M122" s="453"/>
    </row>
    <row r="124" ht="12.75">
      <c r="E124" s="492"/>
    </row>
    <row r="126" spans="5:13" ht="12.75">
      <c r="E126" s="492"/>
      <c r="M126" s="453"/>
    </row>
    <row r="128" spans="5:13" ht="12.75">
      <c r="E128" s="492"/>
      <c r="M128" s="453"/>
    </row>
    <row r="130" ht="12.75">
      <c r="M130" s="453"/>
    </row>
    <row r="132" ht="12.75">
      <c r="M132" s="453"/>
    </row>
    <row r="134" ht="12.75">
      <c r="M134" s="453"/>
    </row>
    <row r="136" spans="5:13" ht="12.75">
      <c r="E136" s="492"/>
      <c r="M136" s="453"/>
    </row>
    <row r="138" spans="5:13" ht="12.75">
      <c r="E138" s="492"/>
      <c r="M138" s="453"/>
    </row>
    <row r="140" spans="5:13" ht="12.75">
      <c r="E140" s="492"/>
      <c r="M140" s="453"/>
    </row>
    <row r="142" spans="5:13" ht="12.75">
      <c r="E142" s="492"/>
      <c r="M142" s="453"/>
    </row>
    <row r="144" ht="12.75">
      <c r="E144" s="492"/>
    </row>
    <row r="146" ht="12.75">
      <c r="E146" s="492"/>
    </row>
    <row r="148" ht="12.75">
      <c r="E148" s="492"/>
    </row>
    <row r="150" spans="5:13" ht="12.75">
      <c r="E150" s="492"/>
      <c r="M150" s="453"/>
    </row>
    <row r="152" ht="12.75">
      <c r="M152" s="453"/>
    </row>
    <row r="154" ht="12.75">
      <c r="M154" s="453"/>
    </row>
    <row r="160" ht="12.75">
      <c r="E160" s="492"/>
    </row>
    <row r="162" ht="12.75">
      <c r="E162" s="492"/>
    </row>
    <row r="164" ht="12.75">
      <c r="E164" s="492"/>
    </row>
    <row r="166" ht="12.75">
      <c r="E166" s="492"/>
    </row>
    <row r="168" ht="12.75">
      <c r="E168" s="492"/>
    </row>
    <row r="176" ht="12.75">
      <c r="E176" s="492"/>
    </row>
    <row r="178" ht="12.75">
      <c r="E178" s="492"/>
    </row>
    <row r="180" ht="12.75">
      <c r="E180" s="492"/>
    </row>
    <row r="182" ht="12.75">
      <c r="E182" s="492"/>
    </row>
    <row r="186" ht="12.75">
      <c r="E186" s="492"/>
    </row>
  </sheetData>
  <mergeCells count="9">
    <mergeCell ref="F4:G4"/>
    <mergeCell ref="G6:H6"/>
    <mergeCell ref="C98:E98"/>
    <mergeCell ref="C99:E99"/>
    <mergeCell ref="A5:D5"/>
    <mergeCell ref="A1:E1"/>
    <mergeCell ref="A3:D3"/>
    <mergeCell ref="A4:D4"/>
    <mergeCell ref="C100:E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B22">
      <selection activeCell="D44" sqref="D44"/>
    </sheetView>
  </sheetViews>
  <sheetFormatPr defaultColWidth="9.140625" defaultRowHeight="12.75"/>
  <cols>
    <col min="1" max="1" width="45.7109375" style="409" customWidth="1"/>
    <col min="2" max="2" width="12.140625" style="409" customWidth="1"/>
    <col min="3" max="3" width="13.00390625" style="348" customWidth="1"/>
    <col min="4" max="4" width="12.7109375" style="348" customWidth="1"/>
    <col min="5" max="5" width="37.28125" style="409" customWidth="1"/>
    <col min="6" max="6" width="9.00390625" style="409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06" t="s">
        <v>495</v>
      </c>
      <c r="B1" s="606"/>
      <c r="C1" s="606"/>
      <c r="D1" s="606"/>
      <c r="E1" s="606"/>
      <c r="F1" s="346"/>
      <c r="G1" s="347"/>
      <c r="H1" s="347"/>
    </row>
    <row r="2" spans="1:8" ht="14.25">
      <c r="A2" s="238" t="s">
        <v>347</v>
      </c>
      <c r="B2" s="621" t="str">
        <f>'[1]справка №1-БАЛАНС'!E3</f>
        <v>" Източна Газова Компания" АД</v>
      </c>
      <c r="C2" s="621"/>
      <c r="D2" s="621"/>
      <c r="E2" s="621"/>
      <c r="F2" s="620" t="s">
        <v>3</v>
      </c>
      <c r="G2" s="620"/>
      <c r="H2" s="521">
        <f>'[1]справка №1-БАЛАНС'!H3</f>
        <v>813159505</v>
      </c>
    </row>
    <row r="3" spans="1:8" ht="15">
      <c r="A3" s="238" t="s">
        <v>417</v>
      </c>
      <c r="B3" s="621" t="s">
        <v>853</v>
      </c>
      <c r="C3" s="621"/>
      <c r="D3" s="621"/>
      <c r="E3" s="621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05" t="s">
        <v>860</v>
      </c>
      <c r="C4" s="605"/>
      <c r="D4" s="605"/>
      <c r="E4" s="350"/>
      <c r="F4" s="346"/>
      <c r="G4" s="347"/>
      <c r="H4" s="351" t="s">
        <v>5</v>
      </c>
    </row>
    <row r="5" spans="1:4" ht="18" customHeight="1">
      <c r="A5" s="598" t="s">
        <v>420</v>
      </c>
      <c r="B5" s="604" t="s">
        <v>861</v>
      </c>
      <c r="C5" s="604"/>
      <c r="D5" s="604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94</v>
      </c>
      <c r="D10" s="365">
        <v>57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98</v>
      </c>
      <c r="D11" s="365">
        <v>75</v>
      </c>
      <c r="E11" s="363" t="s">
        <v>508</v>
      </c>
      <c r="F11" s="366" t="s">
        <v>509</v>
      </c>
      <c r="G11" s="367">
        <v>2203</v>
      </c>
      <c r="H11" s="367">
        <v>2553</v>
      </c>
    </row>
    <row r="12" spans="1:8" ht="12">
      <c r="A12" s="363" t="s">
        <v>510</v>
      </c>
      <c r="B12" s="364" t="s">
        <v>511</v>
      </c>
      <c r="C12" s="365">
        <v>51</v>
      </c>
      <c r="D12" s="365">
        <v>52</v>
      </c>
      <c r="E12" s="368" t="s">
        <v>512</v>
      </c>
      <c r="F12" s="366" t="s">
        <v>513</v>
      </c>
      <c r="G12" s="367">
        <v>19</v>
      </c>
      <c r="H12" s="367">
        <v>34</v>
      </c>
    </row>
    <row r="13" spans="1:18" ht="12">
      <c r="A13" s="363" t="s">
        <v>514</v>
      </c>
      <c r="B13" s="364" t="s">
        <v>515</v>
      </c>
      <c r="C13" s="365">
        <v>52</v>
      </c>
      <c r="D13" s="365">
        <v>40</v>
      </c>
      <c r="E13" s="368" t="s">
        <v>67</v>
      </c>
      <c r="F13" s="366" t="s">
        <v>516</v>
      </c>
      <c r="G13" s="367">
        <v>1423</v>
      </c>
      <c r="H13" s="367">
        <v>1241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11</v>
      </c>
      <c r="D14" s="365">
        <v>9</v>
      </c>
      <c r="E14" s="369" t="s">
        <v>519</v>
      </c>
      <c r="F14" s="370" t="s">
        <v>520</v>
      </c>
      <c r="G14" s="591">
        <f>SUM(G11:G13)</f>
        <v>3645</v>
      </c>
      <c r="H14" s="591">
        <f>SUM(H10:H13)</f>
        <v>3828</v>
      </c>
    </row>
    <row r="15" spans="1:8" ht="12">
      <c r="A15" s="363" t="s">
        <v>521</v>
      </c>
      <c r="B15" s="364" t="s">
        <v>522</v>
      </c>
      <c r="C15" s="365">
        <v>2999</v>
      </c>
      <c r="D15" s="365">
        <v>2943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5</v>
      </c>
      <c r="D17" s="365">
        <v>4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SUM(C10:C19)</f>
        <v>3310</v>
      </c>
      <c r="D20" s="357">
        <f>D10+D11+D12+D13+D14+D15+D17</f>
        <v>3180</v>
      </c>
      <c r="E20" s="358" t="s">
        <v>537</v>
      </c>
      <c r="F20" s="371" t="s">
        <v>538</v>
      </c>
      <c r="G20" s="367">
        <v>1</v>
      </c>
      <c r="H20" s="367">
        <v>9</v>
      </c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60</v>
      </c>
      <c r="D23" s="365">
        <v>60</v>
      </c>
      <c r="E23" s="358" t="s">
        <v>546</v>
      </c>
      <c r="F23" s="371" t="s">
        <v>547</v>
      </c>
      <c r="G23" s="367"/>
      <c r="H23" s="367">
        <v>2</v>
      </c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/>
      <c r="D25" s="365">
        <v>5</v>
      </c>
      <c r="E25" s="369" t="s">
        <v>554</v>
      </c>
      <c r="F25" s="373" t="s">
        <v>555</v>
      </c>
      <c r="G25" s="591">
        <f>G20</f>
        <v>1</v>
      </c>
      <c r="H25" s="591">
        <f>H20+H23</f>
        <v>11</v>
      </c>
    </row>
    <row r="26" spans="1:14" ht="12">
      <c r="A26" s="363" t="s">
        <v>67</v>
      </c>
      <c r="B26" s="378" t="s">
        <v>556</v>
      </c>
      <c r="C26" s="365">
        <v>14</v>
      </c>
      <c r="D26" s="365">
        <v>11</v>
      </c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74</v>
      </c>
      <c r="D27" s="357">
        <f>SUM(D23:D26)</f>
        <v>76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6">
        <f>C27+C20</f>
        <v>3384</v>
      </c>
      <c r="D29" s="536">
        <f>D20+D27</f>
        <v>3256</v>
      </c>
      <c r="E29" s="356" t="s">
        <v>561</v>
      </c>
      <c r="F29" s="373" t="s">
        <v>562</v>
      </c>
      <c r="G29" s="591">
        <f>G14+G25</f>
        <v>3646</v>
      </c>
      <c r="H29" s="591">
        <f>H14+H25</f>
        <v>3839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>
        <f>G29-C29</f>
        <v>262</v>
      </c>
      <c r="D31" s="362"/>
      <c r="E31" s="356" t="s">
        <v>565</v>
      </c>
      <c r="F31" s="373" t="s">
        <v>566</v>
      </c>
      <c r="G31" s="537"/>
      <c r="H31" s="537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3384</v>
      </c>
      <c r="D34" s="357">
        <f>D29+D32+D33</f>
        <v>3256</v>
      </c>
      <c r="E34" s="356" t="s">
        <v>577</v>
      </c>
      <c r="F34" s="373" t="s">
        <v>578</v>
      </c>
      <c r="G34" s="537">
        <f>G29+G32+G33</f>
        <v>3646</v>
      </c>
      <c r="H34" s="537">
        <f>H29+H32+H33</f>
        <v>3839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6">
        <f>G34-C34</f>
        <v>262</v>
      </c>
      <c r="D35" s="536">
        <f>H34-D34</f>
        <v>583</v>
      </c>
      <c r="E35" s="382" t="s">
        <v>581</v>
      </c>
      <c r="F35" s="373" t="s">
        <v>582</v>
      </c>
      <c r="G35" s="538"/>
      <c r="H35" s="538"/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/>
      <c r="E40" s="392" t="s">
        <v>593</v>
      </c>
      <c r="F40" s="393" t="s">
        <v>594</v>
      </c>
      <c r="G40" s="592"/>
      <c r="H40" s="592"/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7">
        <f>C34+C35</f>
        <v>3646</v>
      </c>
      <c r="D43" s="537">
        <f>D34+D35</f>
        <v>3839</v>
      </c>
      <c r="E43" s="382" t="s">
        <v>604</v>
      </c>
      <c r="F43" s="390" t="s">
        <v>605</v>
      </c>
      <c r="G43" s="537">
        <f>G34+G40</f>
        <v>3646</v>
      </c>
      <c r="H43" s="537">
        <f>H34-H40</f>
        <v>3839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5" t="s">
        <v>862</v>
      </c>
      <c r="B46" s="348"/>
      <c r="C46" s="400"/>
      <c r="D46" s="596"/>
      <c r="E46" s="596"/>
      <c r="F46" s="596"/>
      <c r="G46" s="596"/>
      <c r="H46" s="596"/>
    </row>
    <row r="47" spans="1:8" ht="12">
      <c r="A47" s="401"/>
      <c r="B47" s="402"/>
      <c r="C47" s="397"/>
      <c r="D47" s="397"/>
      <c r="E47" s="399"/>
      <c r="F47" s="399"/>
      <c r="G47" s="403"/>
      <c r="H47" s="403"/>
    </row>
    <row r="48" spans="1:15" ht="12.75">
      <c r="A48" s="401"/>
      <c r="B48" s="402"/>
      <c r="C48" s="404"/>
      <c r="D48" s="597" t="s">
        <v>42</v>
      </c>
      <c r="E48" s="597"/>
      <c r="F48" s="597"/>
      <c r="G48" s="597"/>
      <c r="H48" s="597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5"/>
      <c r="B51" s="399"/>
      <c r="C51" s="397"/>
      <c r="D51" s="397"/>
      <c r="E51" s="399"/>
      <c r="F51" s="399"/>
      <c r="G51" s="403"/>
      <c r="H51" s="403"/>
    </row>
    <row r="52" spans="1:8" ht="12">
      <c r="A52" s="405"/>
      <c r="B52" s="399"/>
      <c r="C52" s="397"/>
      <c r="D52" s="397"/>
      <c r="E52" s="399"/>
      <c r="F52" s="399"/>
      <c r="G52" s="403"/>
      <c r="H52" s="403"/>
    </row>
    <row r="53" spans="1:8" ht="12">
      <c r="A53" s="405"/>
      <c r="B53" s="399"/>
      <c r="C53" s="397"/>
      <c r="D53" s="397"/>
      <c r="E53" s="399"/>
      <c r="F53" s="399"/>
      <c r="G53" s="403"/>
      <c r="H53" s="403"/>
    </row>
    <row r="54" spans="1:8" ht="12">
      <c r="A54" s="405"/>
      <c r="B54" s="405"/>
      <c r="C54" s="406"/>
      <c r="D54" s="406"/>
      <c r="E54" s="405"/>
      <c r="F54" s="405"/>
      <c r="G54" s="407"/>
      <c r="H54" s="407"/>
    </row>
    <row r="55" spans="1:8" ht="12">
      <c r="A55" s="405"/>
      <c r="B55" s="405"/>
      <c r="C55" s="406"/>
      <c r="D55" s="406"/>
      <c r="E55" s="405"/>
      <c r="F55" s="405"/>
      <c r="G55" s="407"/>
      <c r="H55" s="407"/>
    </row>
    <row r="56" spans="1:8" ht="12">
      <c r="A56" s="405"/>
      <c r="B56" s="405"/>
      <c r="C56" s="406"/>
      <c r="D56" s="406"/>
      <c r="E56" s="405"/>
      <c r="F56" s="405"/>
      <c r="G56" s="407"/>
      <c r="H56" s="407"/>
    </row>
    <row r="57" spans="1:8" ht="12">
      <c r="A57" s="405"/>
      <c r="B57" s="405"/>
      <c r="C57" s="406"/>
      <c r="D57" s="406"/>
      <c r="E57" s="405"/>
      <c r="F57" s="405"/>
      <c r="G57" s="407"/>
      <c r="H57" s="407"/>
    </row>
    <row r="58" spans="1:8" ht="12">
      <c r="A58" s="405"/>
      <c r="B58" s="405"/>
      <c r="C58" s="406"/>
      <c r="D58" s="406"/>
      <c r="E58" s="405"/>
      <c r="F58" s="405"/>
      <c r="G58" s="407"/>
      <c r="H58" s="407"/>
    </row>
    <row r="59" spans="1:8" ht="12">
      <c r="A59" s="405"/>
      <c r="B59" s="405"/>
      <c r="C59" s="406"/>
      <c r="D59" s="406"/>
      <c r="E59" s="405"/>
      <c r="F59" s="405"/>
      <c r="G59" s="407"/>
      <c r="H59" s="407"/>
    </row>
    <row r="60" spans="1:8" ht="12">
      <c r="A60" s="405"/>
      <c r="B60" s="405"/>
      <c r="C60" s="406"/>
      <c r="D60" s="406"/>
      <c r="E60" s="405"/>
      <c r="F60" s="405"/>
      <c r="G60" s="407"/>
      <c r="H60" s="407"/>
    </row>
    <row r="61" spans="1:8" ht="12">
      <c r="A61" s="405"/>
      <c r="B61" s="405"/>
      <c r="C61" s="406"/>
      <c r="D61" s="406"/>
      <c r="E61" s="405"/>
      <c r="F61" s="405"/>
      <c r="G61" s="407"/>
      <c r="H61" s="407"/>
    </row>
    <row r="62" spans="1:8" ht="12">
      <c r="A62" s="405"/>
      <c r="B62" s="405"/>
      <c r="C62" s="406"/>
      <c r="D62" s="406"/>
      <c r="E62" s="405"/>
      <c r="F62" s="405"/>
      <c r="G62" s="407"/>
      <c r="H62" s="407"/>
    </row>
    <row r="63" spans="1:8" ht="12">
      <c r="A63" s="405"/>
      <c r="B63" s="405"/>
      <c r="C63" s="406"/>
      <c r="D63" s="406"/>
      <c r="E63" s="405"/>
      <c r="F63" s="405"/>
      <c r="G63" s="407"/>
      <c r="H63" s="407"/>
    </row>
    <row r="64" spans="1:8" ht="12">
      <c r="A64" s="405"/>
      <c r="B64" s="405"/>
      <c r="C64" s="406"/>
      <c r="D64" s="406"/>
      <c r="E64" s="405"/>
      <c r="F64" s="405"/>
      <c r="G64" s="407"/>
      <c r="H64" s="407"/>
    </row>
    <row r="65" spans="1:8" ht="12">
      <c r="A65" s="405"/>
      <c r="B65" s="405"/>
      <c r="C65" s="406"/>
      <c r="D65" s="406"/>
      <c r="E65" s="405"/>
      <c r="F65" s="405"/>
      <c r="G65" s="407"/>
      <c r="H65" s="407"/>
    </row>
    <row r="66" spans="1:8" ht="12">
      <c r="A66" s="405"/>
      <c r="B66" s="405"/>
      <c r="C66" s="406"/>
      <c r="D66" s="406"/>
      <c r="E66" s="405"/>
      <c r="F66" s="405"/>
      <c r="G66" s="407"/>
      <c r="H66" s="407"/>
    </row>
    <row r="67" spans="1:8" ht="12">
      <c r="A67" s="405"/>
      <c r="B67" s="405"/>
      <c r="C67" s="406"/>
      <c r="D67" s="406"/>
      <c r="E67" s="405"/>
      <c r="F67" s="405"/>
      <c r="G67" s="407"/>
      <c r="H67" s="407"/>
    </row>
    <row r="68" spans="1:8" ht="12">
      <c r="A68" s="405"/>
      <c r="B68" s="405"/>
      <c r="C68" s="406"/>
      <c r="D68" s="406"/>
      <c r="E68" s="405"/>
      <c r="F68" s="405"/>
      <c r="G68" s="407"/>
      <c r="H68" s="407"/>
    </row>
    <row r="69" spans="1:8" ht="12">
      <c r="A69" s="405"/>
      <c r="B69" s="405"/>
      <c r="C69" s="406"/>
      <c r="D69" s="406"/>
      <c r="E69" s="405"/>
      <c r="F69" s="405"/>
      <c r="G69" s="407"/>
      <c r="H69" s="407"/>
    </row>
    <row r="70" spans="1:8" ht="12">
      <c r="A70" s="405"/>
      <c r="B70" s="405"/>
      <c r="C70" s="406"/>
      <c r="D70" s="406"/>
      <c r="E70" s="405"/>
      <c r="F70" s="405"/>
      <c r="G70" s="407"/>
      <c r="H70" s="407"/>
    </row>
    <row r="71" spans="1:8" ht="12">
      <c r="A71" s="405"/>
      <c r="B71" s="405"/>
      <c r="C71" s="406"/>
      <c r="D71" s="406"/>
      <c r="E71" s="405"/>
      <c r="F71" s="405"/>
      <c r="G71" s="407"/>
      <c r="H71" s="407"/>
    </row>
    <row r="72" spans="1:8" ht="12">
      <c r="A72" s="405"/>
      <c r="B72" s="405"/>
      <c r="C72" s="406"/>
      <c r="D72" s="406"/>
      <c r="E72" s="405"/>
      <c r="F72" s="405"/>
      <c r="G72" s="407"/>
      <c r="H72" s="407"/>
    </row>
    <row r="73" spans="1:8" ht="12">
      <c r="A73" s="405"/>
      <c r="B73" s="405"/>
      <c r="C73" s="406"/>
      <c r="D73" s="406"/>
      <c r="E73" s="405"/>
      <c r="F73" s="405"/>
      <c r="G73" s="407"/>
      <c r="H73" s="407"/>
    </row>
    <row r="74" spans="1:8" ht="12">
      <c r="A74" s="405"/>
      <c r="B74" s="405"/>
      <c r="C74" s="406"/>
      <c r="D74" s="406"/>
      <c r="E74" s="405"/>
      <c r="F74" s="405"/>
      <c r="G74" s="407"/>
      <c r="H74" s="407"/>
    </row>
    <row r="75" spans="1:8" ht="12">
      <c r="A75" s="405"/>
      <c r="B75" s="405"/>
      <c r="C75" s="406"/>
      <c r="D75" s="406"/>
      <c r="E75" s="405"/>
      <c r="F75" s="405"/>
      <c r="G75" s="407"/>
      <c r="H75" s="407"/>
    </row>
    <row r="76" spans="1:8" ht="12">
      <c r="A76" s="405"/>
      <c r="B76" s="405"/>
      <c r="C76" s="406"/>
      <c r="D76" s="406"/>
      <c r="E76" s="405"/>
      <c r="F76" s="405"/>
      <c r="G76" s="407"/>
      <c r="H76" s="407"/>
    </row>
    <row r="77" spans="1:8" ht="12">
      <c r="A77" s="405"/>
      <c r="B77" s="405"/>
      <c r="C77" s="406"/>
      <c r="D77" s="406"/>
      <c r="E77" s="405"/>
      <c r="F77" s="405"/>
      <c r="G77" s="407"/>
      <c r="H77" s="407"/>
    </row>
    <row r="78" spans="1:8" ht="12">
      <c r="A78" s="405"/>
      <c r="B78" s="405"/>
      <c r="C78" s="406"/>
      <c r="D78" s="406"/>
      <c r="E78" s="405"/>
      <c r="F78" s="405"/>
      <c r="G78" s="407"/>
      <c r="H78" s="407"/>
    </row>
    <row r="79" spans="1:8" ht="12">
      <c r="A79" s="405"/>
      <c r="B79" s="405"/>
      <c r="C79" s="406"/>
      <c r="D79" s="406"/>
      <c r="E79" s="405"/>
      <c r="F79" s="405"/>
      <c r="G79" s="407"/>
      <c r="H79" s="407"/>
    </row>
    <row r="80" spans="1:8" ht="12">
      <c r="A80" s="405"/>
      <c r="B80" s="405"/>
      <c r="C80" s="406"/>
      <c r="D80" s="406"/>
      <c r="E80" s="405"/>
      <c r="F80" s="405"/>
      <c r="G80" s="407"/>
      <c r="H80" s="407"/>
    </row>
    <row r="81" spans="1:8" ht="12">
      <c r="A81" s="405"/>
      <c r="B81" s="405"/>
      <c r="C81" s="406"/>
      <c r="D81" s="406"/>
      <c r="E81" s="405"/>
      <c r="F81" s="405"/>
      <c r="G81" s="407"/>
      <c r="H81" s="407"/>
    </row>
    <row r="82" spans="1:8" ht="12">
      <c r="A82" s="405"/>
      <c r="B82" s="405"/>
      <c r="C82" s="406"/>
      <c r="D82" s="406"/>
      <c r="E82" s="405"/>
      <c r="F82" s="405"/>
      <c r="G82" s="407"/>
      <c r="H82" s="407"/>
    </row>
    <row r="83" spans="1:8" ht="12">
      <c r="A83" s="405"/>
      <c r="B83" s="405"/>
      <c r="C83" s="406"/>
      <c r="D83" s="406"/>
      <c r="E83" s="405"/>
      <c r="F83" s="405"/>
      <c r="G83" s="407"/>
      <c r="H83" s="407"/>
    </row>
    <row r="84" spans="1:8" ht="12">
      <c r="A84" s="405"/>
      <c r="B84" s="405"/>
      <c r="C84" s="406"/>
      <c r="D84" s="406"/>
      <c r="E84" s="405"/>
      <c r="F84" s="405"/>
      <c r="G84" s="407"/>
      <c r="H84" s="407"/>
    </row>
    <row r="85" spans="1:8" ht="12">
      <c r="A85" s="405"/>
      <c r="B85" s="405"/>
      <c r="C85" s="406"/>
      <c r="D85" s="406"/>
      <c r="E85" s="405"/>
      <c r="F85" s="405"/>
      <c r="G85" s="407"/>
      <c r="H85" s="407"/>
    </row>
    <row r="86" spans="1:8" ht="12">
      <c r="A86" s="405"/>
      <c r="B86" s="405"/>
      <c r="C86" s="406"/>
      <c r="D86" s="406"/>
      <c r="E86" s="405"/>
      <c r="F86" s="405"/>
      <c r="G86" s="407"/>
      <c r="H86" s="407"/>
    </row>
    <row r="87" spans="1:8" ht="12">
      <c r="A87" s="405"/>
      <c r="B87" s="405"/>
      <c r="C87" s="406"/>
      <c r="D87" s="406"/>
      <c r="E87" s="405"/>
      <c r="F87" s="405"/>
      <c r="G87" s="407"/>
      <c r="H87" s="407"/>
    </row>
    <row r="88" spans="1:8" ht="12">
      <c r="A88" s="405"/>
      <c r="B88" s="405"/>
      <c r="C88" s="406"/>
      <c r="D88" s="406"/>
      <c r="E88" s="405"/>
      <c r="F88" s="405"/>
      <c r="G88" s="407"/>
      <c r="H88" s="407"/>
    </row>
    <row r="89" spans="1:8" ht="12">
      <c r="A89" s="405"/>
      <c r="B89" s="405"/>
      <c r="C89" s="406"/>
      <c r="D89" s="406"/>
      <c r="E89" s="405"/>
      <c r="F89" s="405"/>
      <c r="G89" s="407"/>
      <c r="H89" s="407"/>
    </row>
    <row r="90" spans="1:8" ht="12">
      <c r="A90" s="405"/>
      <c r="B90" s="405"/>
      <c r="C90" s="406"/>
      <c r="D90" s="406"/>
      <c r="E90" s="405"/>
      <c r="F90" s="405"/>
      <c r="G90" s="407"/>
      <c r="H90" s="407"/>
    </row>
    <row r="91" spans="1:8" ht="12">
      <c r="A91" s="405"/>
      <c r="B91" s="405"/>
      <c r="C91" s="406"/>
      <c r="D91" s="406"/>
      <c r="E91" s="405"/>
      <c r="F91" s="405"/>
      <c r="G91" s="407"/>
      <c r="H91" s="407"/>
    </row>
    <row r="92" spans="1:8" ht="12">
      <c r="A92" s="405"/>
      <c r="B92" s="405"/>
      <c r="C92" s="406"/>
      <c r="D92" s="406"/>
      <c r="E92" s="405"/>
      <c r="F92" s="405"/>
      <c r="G92" s="407"/>
      <c r="H92" s="407"/>
    </row>
    <row r="93" spans="1:8" ht="12">
      <c r="A93" s="405"/>
      <c r="B93" s="405"/>
      <c r="C93" s="406"/>
      <c r="D93" s="406"/>
      <c r="E93" s="405"/>
      <c r="F93" s="405"/>
      <c r="G93" s="407"/>
      <c r="H93" s="407"/>
    </row>
    <row r="94" spans="1:8" ht="12">
      <c r="A94" s="405"/>
      <c r="B94" s="405"/>
      <c r="C94" s="406"/>
      <c r="D94" s="406"/>
      <c r="E94" s="405"/>
      <c r="F94" s="405"/>
      <c r="G94" s="407"/>
      <c r="H94" s="407"/>
    </row>
    <row r="95" spans="1:8" ht="12">
      <c r="A95" s="405"/>
      <c r="B95" s="405"/>
      <c r="C95" s="406"/>
      <c r="D95" s="406"/>
      <c r="E95" s="405"/>
      <c r="F95" s="405"/>
      <c r="G95" s="407"/>
      <c r="H95" s="407"/>
    </row>
    <row r="96" spans="1:8" ht="12">
      <c r="A96" s="405"/>
      <c r="B96" s="405"/>
      <c r="C96" s="406"/>
      <c r="D96" s="406"/>
      <c r="E96" s="405"/>
      <c r="F96" s="405"/>
      <c r="G96" s="407"/>
      <c r="H96" s="407"/>
    </row>
    <row r="97" spans="1:8" ht="12">
      <c r="A97" s="405"/>
      <c r="B97" s="405"/>
      <c r="C97" s="406"/>
      <c r="D97" s="406"/>
      <c r="E97" s="405"/>
      <c r="F97" s="405"/>
      <c r="G97" s="407"/>
      <c r="H97" s="407"/>
    </row>
    <row r="98" spans="1:8" ht="12">
      <c r="A98" s="405"/>
      <c r="B98" s="405"/>
      <c r="C98" s="406"/>
      <c r="D98" s="406"/>
      <c r="E98" s="405"/>
      <c r="F98" s="405"/>
      <c r="G98" s="407"/>
      <c r="H98" s="407"/>
    </row>
    <row r="99" spans="1:8" ht="12">
      <c r="A99" s="405"/>
      <c r="B99" s="405"/>
      <c r="C99" s="406"/>
      <c r="D99" s="406"/>
      <c r="E99" s="405"/>
      <c r="F99" s="405"/>
      <c r="G99" s="407"/>
      <c r="H99" s="407"/>
    </row>
    <row r="100" spans="1:8" ht="12">
      <c r="A100" s="405"/>
      <c r="B100" s="405"/>
      <c r="C100" s="406"/>
      <c r="D100" s="406"/>
      <c r="E100" s="405"/>
      <c r="F100" s="405"/>
      <c r="G100" s="407"/>
      <c r="H100" s="407"/>
    </row>
    <row r="101" spans="1:8" ht="12">
      <c r="A101" s="405"/>
      <c r="B101" s="405"/>
      <c r="C101" s="406"/>
      <c r="D101" s="406"/>
      <c r="E101" s="405"/>
      <c r="F101" s="405"/>
      <c r="G101" s="407"/>
      <c r="H101" s="407"/>
    </row>
    <row r="102" spans="1:8" ht="12">
      <c r="A102" s="405"/>
      <c r="B102" s="405"/>
      <c r="C102" s="406"/>
      <c r="D102" s="406"/>
      <c r="E102" s="405"/>
      <c r="F102" s="405"/>
      <c r="G102" s="407"/>
      <c r="H102" s="407"/>
    </row>
    <row r="103" spans="1:8" ht="12">
      <c r="A103" s="405"/>
      <c r="B103" s="405"/>
      <c r="C103" s="406"/>
      <c r="D103" s="406"/>
      <c r="E103" s="405"/>
      <c r="F103" s="405"/>
      <c r="G103" s="407"/>
      <c r="H103" s="407"/>
    </row>
    <row r="104" spans="1:8" ht="12">
      <c r="A104" s="405"/>
      <c r="B104" s="405"/>
      <c r="C104" s="406"/>
      <c r="D104" s="406"/>
      <c r="E104" s="405"/>
      <c r="F104" s="405"/>
      <c r="G104" s="407"/>
      <c r="H104" s="407"/>
    </row>
    <row r="105" spans="1:8" ht="12">
      <c r="A105" s="405"/>
      <c r="B105" s="405"/>
      <c r="C105" s="406"/>
      <c r="D105" s="406"/>
      <c r="E105" s="405"/>
      <c r="F105" s="405"/>
      <c r="G105" s="407"/>
      <c r="H105" s="407"/>
    </row>
    <row r="106" spans="1:8" ht="12">
      <c r="A106" s="405"/>
      <c r="B106" s="405"/>
      <c r="C106" s="406"/>
      <c r="D106" s="406"/>
      <c r="E106" s="405"/>
      <c r="F106" s="405"/>
      <c r="G106" s="407"/>
      <c r="H106" s="407"/>
    </row>
    <row r="107" spans="1:6" ht="12">
      <c r="A107" s="405"/>
      <c r="B107" s="405"/>
      <c r="C107" s="408"/>
      <c r="D107" s="408"/>
      <c r="E107" s="405"/>
      <c r="F107" s="405"/>
    </row>
    <row r="108" spans="1:6" ht="12">
      <c r="A108" s="405"/>
      <c r="B108" s="405"/>
      <c r="C108" s="408"/>
      <c r="D108" s="408"/>
      <c r="E108" s="405"/>
      <c r="F108" s="405"/>
    </row>
    <row r="109" spans="1:6" ht="12">
      <c r="A109" s="405"/>
      <c r="B109" s="405"/>
      <c r="C109" s="408"/>
      <c r="D109" s="408"/>
      <c r="E109" s="405"/>
      <c r="F109" s="405"/>
    </row>
    <row r="110" spans="1:6" ht="12">
      <c r="A110" s="405"/>
      <c r="B110" s="405"/>
      <c r="C110" s="408"/>
      <c r="D110" s="408"/>
      <c r="E110" s="405"/>
      <c r="F110" s="405"/>
    </row>
    <row r="111" spans="1:6" ht="12">
      <c r="A111" s="405"/>
      <c r="B111" s="405"/>
      <c r="C111" s="408"/>
      <c r="D111" s="408"/>
      <c r="E111" s="405"/>
      <c r="F111" s="405"/>
    </row>
    <row r="112" spans="1:6" ht="12">
      <c r="A112" s="405"/>
      <c r="B112" s="405"/>
      <c r="C112" s="408"/>
      <c r="D112" s="408"/>
      <c r="E112" s="405"/>
      <c r="F112" s="405"/>
    </row>
    <row r="113" spans="1:6" ht="12">
      <c r="A113" s="405"/>
      <c r="B113" s="405"/>
      <c r="C113" s="408"/>
      <c r="D113" s="408"/>
      <c r="E113" s="405"/>
      <c r="F113" s="405"/>
    </row>
    <row r="114" spans="1:6" ht="12">
      <c r="A114" s="405"/>
      <c r="B114" s="405"/>
      <c r="C114" s="408"/>
      <c r="D114" s="408"/>
      <c r="E114" s="405"/>
      <c r="F114" s="405"/>
    </row>
    <row r="115" spans="1:6" ht="12">
      <c r="A115" s="405"/>
      <c r="B115" s="405"/>
      <c r="C115" s="408"/>
      <c r="D115" s="408"/>
      <c r="E115" s="405"/>
      <c r="F115" s="405"/>
    </row>
    <row r="116" spans="1:6" ht="12">
      <c r="A116" s="405"/>
      <c r="B116" s="405"/>
      <c r="C116" s="408"/>
      <c r="D116" s="408"/>
      <c r="E116" s="405"/>
      <c r="F116" s="405"/>
    </row>
    <row r="117" spans="1:6" ht="12">
      <c r="A117" s="405"/>
      <c r="B117" s="405"/>
      <c r="C117" s="408"/>
      <c r="D117" s="408"/>
      <c r="E117" s="405"/>
      <c r="F117" s="405"/>
    </row>
    <row r="118" spans="1:6" ht="12">
      <c r="A118" s="405"/>
      <c r="B118" s="405"/>
      <c r="C118" s="408"/>
      <c r="D118" s="408"/>
      <c r="E118" s="405"/>
      <c r="F118" s="405"/>
    </row>
    <row r="119" spans="1:6" ht="12">
      <c r="A119" s="405"/>
      <c r="B119" s="405"/>
      <c r="C119" s="408"/>
      <c r="D119" s="408"/>
      <c r="E119" s="405"/>
      <c r="F119" s="405"/>
    </row>
    <row r="120" spans="1:6" ht="12">
      <c r="A120" s="405"/>
      <c r="B120" s="405"/>
      <c r="C120" s="408"/>
      <c r="D120" s="408"/>
      <c r="E120" s="405"/>
      <c r="F120" s="405"/>
    </row>
    <row r="121" spans="1:6" ht="12">
      <c r="A121" s="405"/>
      <c r="B121" s="405"/>
      <c r="C121" s="408"/>
      <c r="D121" s="408"/>
      <c r="E121" s="405"/>
      <c r="F121" s="405"/>
    </row>
    <row r="122" spans="1:6" ht="12">
      <c r="A122" s="405"/>
      <c r="B122" s="405"/>
      <c r="C122" s="408"/>
      <c r="D122" s="408"/>
      <c r="E122" s="405"/>
      <c r="F122" s="405"/>
    </row>
    <row r="123" spans="1:6" ht="12">
      <c r="A123" s="405"/>
      <c r="B123" s="405"/>
      <c r="C123" s="408"/>
      <c r="D123" s="408"/>
      <c r="E123" s="405"/>
      <c r="F123" s="405"/>
    </row>
    <row r="124" spans="1:6" ht="12">
      <c r="A124" s="405"/>
      <c r="B124" s="405"/>
      <c r="C124" s="408"/>
      <c r="D124" s="408"/>
      <c r="E124" s="405"/>
      <c r="F124" s="405"/>
    </row>
    <row r="125" spans="1:6" ht="12">
      <c r="A125" s="405"/>
      <c r="B125" s="405"/>
      <c r="C125" s="408"/>
      <c r="D125" s="408"/>
      <c r="E125" s="405"/>
      <c r="F125" s="405"/>
    </row>
    <row r="126" spans="1:6" ht="12">
      <c r="A126" s="405"/>
      <c r="B126" s="405"/>
      <c r="C126" s="408"/>
      <c r="D126" s="408"/>
      <c r="E126" s="405"/>
      <c r="F126" s="405"/>
    </row>
    <row r="127" spans="1:6" ht="12">
      <c r="A127" s="405"/>
      <c r="B127" s="405"/>
      <c r="C127" s="408"/>
      <c r="D127" s="408"/>
      <c r="E127" s="405"/>
      <c r="F127" s="405"/>
    </row>
    <row r="128" spans="1:6" ht="12">
      <c r="A128" s="405"/>
      <c r="B128" s="405"/>
      <c r="C128" s="408"/>
      <c r="D128" s="408"/>
      <c r="E128" s="405"/>
      <c r="F128" s="405"/>
    </row>
    <row r="129" spans="1:6" ht="12">
      <c r="A129" s="405"/>
      <c r="B129" s="405"/>
      <c r="C129" s="408"/>
      <c r="D129" s="408"/>
      <c r="E129" s="405"/>
      <c r="F129" s="405"/>
    </row>
    <row r="130" spans="1:6" ht="12">
      <c r="A130" s="405"/>
      <c r="B130" s="405"/>
      <c r="C130" s="408"/>
      <c r="D130" s="408"/>
      <c r="E130" s="405"/>
      <c r="F130" s="405"/>
    </row>
    <row r="131" spans="1:6" ht="12">
      <c r="A131" s="405"/>
      <c r="B131" s="405"/>
      <c r="C131" s="408"/>
      <c r="D131" s="408"/>
      <c r="E131" s="405"/>
      <c r="F131" s="405"/>
    </row>
    <row r="132" spans="1:6" ht="12">
      <c r="A132" s="405"/>
      <c r="B132" s="405"/>
      <c r="C132" s="408"/>
      <c r="D132" s="408"/>
      <c r="E132" s="405"/>
      <c r="F132" s="405"/>
    </row>
    <row r="133" spans="1:6" ht="12">
      <c r="A133" s="405"/>
      <c r="B133" s="405"/>
      <c r="C133" s="408"/>
      <c r="D133" s="408"/>
      <c r="E133" s="405"/>
      <c r="F133" s="405"/>
    </row>
    <row r="134" spans="1:6" ht="12">
      <c r="A134" s="405"/>
      <c r="B134" s="405"/>
      <c r="C134" s="408"/>
      <c r="D134" s="408"/>
      <c r="E134" s="405"/>
      <c r="F134" s="405"/>
    </row>
    <row r="135" spans="1:6" ht="12">
      <c r="A135" s="405"/>
      <c r="B135" s="405"/>
      <c r="C135" s="408"/>
      <c r="D135" s="408"/>
      <c r="E135" s="405"/>
      <c r="F135" s="405"/>
    </row>
    <row r="136" spans="1:6" ht="12">
      <c r="A136" s="405"/>
      <c r="B136" s="405"/>
      <c r="C136" s="408"/>
      <c r="D136" s="408"/>
      <c r="E136" s="405"/>
      <c r="F136" s="405"/>
    </row>
    <row r="137" spans="1:6" ht="12">
      <c r="A137" s="405"/>
      <c r="B137" s="405"/>
      <c r="C137" s="408"/>
      <c r="D137" s="408"/>
      <c r="E137" s="405"/>
      <c r="F137" s="405"/>
    </row>
    <row r="138" spans="1:6" ht="12">
      <c r="A138" s="405"/>
      <c r="B138" s="405"/>
      <c r="C138" s="408"/>
      <c r="D138" s="408"/>
      <c r="E138" s="405"/>
      <c r="F138" s="405"/>
    </row>
    <row r="139" spans="1:6" ht="12">
      <c r="A139" s="405"/>
      <c r="B139" s="405"/>
      <c r="C139" s="408"/>
      <c r="D139" s="408"/>
      <c r="E139" s="405"/>
      <c r="F139" s="405"/>
    </row>
    <row r="140" spans="1:6" ht="12">
      <c r="A140" s="405"/>
      <c r="B140" s="405"/>
      <c r="C140" s="408"/>
      <c r="D140" s="408"/>
      <c r="E140" s="405"/>
      <c r="F140" s="405"/>
    </row>
    <row r="141" spans="1:6" ht="12">
      <c r="A141" s="405"/>
      <c r="B141" s="405"/>
      <c r="C141" s="408"/>
      <c r="D141" s="408"/>
      <c r="E141" s="405"/>
      <c r="F141" s="405"/>
    </row>
    <row r="142" spans="1:6" ht="12">
      <c r="A142" s="405"/>
      <c r="B142" s="405"/>
      <c r="C142" s="408"/>
      <c r="D142" s="408"/>
      <c r="E142" s="405"/>
      <c r="F142" s="405"/>
    </row>
    <row r="143" spans="1:6" ht="12">
      <c r="A143" s="405"/>
      <c r="B143" s="405"/>
      <c r="C143" s="408"/>
      <c r="D143" s="408"/>
      <c r="E143" s="405"/>
      <c r="F143" s="405"/>
    </row>
    <row r="144" spans="1:6" ht="12">
      <c r="A144" s="405"/>
      <c r="B144" s="405"/>
      <c r="C144" s="408"/>
      <c r="D144" s="408"/>
      <c r="E144" s="405"/>
      <c r="F144" s="405"/>
    </row>
    <row r="145" spans="1:6" ht="12">
      <c r="A145" s="405"/>
      <c r="B145" s="405"/>
      <c r="C145" s="408"/>
      <c r="D145" s="408"/>
      <c r="E145" s="405"/>
      <c r="F145" s="405"/>
    </row>
    <row r="146" spans="1:6" ht="12">
      <c r="A146" s="405"/>
      <c r="B146" s="405"/>
      <c r="C146" s="408"/>
      <c r="D146" s="408"/>
      <c r="E146" s="405"/>
      <c r="F146" s="405"/>
    </row>
    <row r="147" spans="1:6" ht="12">
      <c r="A147" s="405"/>
      <c r="B147" s="405"/>
      <c r="C147" s="408"/>
      <c r="D147" s="408"/>
      <c r="E147" s="405"/>
      <c r="F147" s="405"/>
    </row>
    <row r="148" spans="1:6" ht="12">
      <c r="A148" s="405"/>
      <c r="B148" s="405"/>
      <c r="C148" s="408"/>
      <c r="D148" s="408"/>
      <c r="E148" s="405"/>
      <c r="F148" s="405"/>
    </row>
    <row r="149" spans="1:6" ht="12">
      <c r="A149" s="405"/>
      <c r="B149" s="405"/>
      <c r="C149" s="408"/>
      <c r="D149" s="408"/>
      <c r="E149" s="405"/>
      <c r="F149" s="405"/>
    </row>
    <row r="150" spans="1:6" ht="12">
      <c r="A150" s="405"/>
      <c r="B150" s="405"/>
      <c r="C150" s="408"/>
      <c r="D150" s="408"/>
      <c r="E150" s="405"/>
      <c r="F150" s="405"/>
    </row>
    <row r="151" spans="1:6" ht="12">
      <c r="A151" s="405"/>
      <c r="B151" s="405"/>
      <c r="C151" s="408"/>
      <c r="D151" s="408"/>
      <c r="E151" s="405"/>
      <c r="F151" s="405"/>
    </row>
    <row r="152" spans="1:6" ht="12">
      <c r="A152" s="405"/>
      <c r="B152" s="405"/>
      <c r="C152" s="408"/>
      <c r="D152" s="408"/>
      <c r="E152" s="405"/>
      <c r="F152" s="405"/>
    </row>
    <row r="153" spans="1:6" ht="12">
      <c r="A153" s="405"/>
      <c r="B153" s="405"/>
      <c r="C153" s="408"/>
      <c r="D153" s="408"/>
      <c r="E153" s="405"/>
      <c r="F153" s="405"/>
    </row>
    <row r="154" spans="1:6" ht="12">
      <c r="A154" s="405"/>
      <c r="B154" s="405"/>
      <c r="C154" s="408"/>
      <c r="D154" s="408"/>
      <c r="E154" s="405"/>
      <c r="F154" s="405"/>
    </row>
    <row r="155" spans="1:6" ht="12">
      <c r="A155" s="405"/>
      <c r="B155" s="405"/>
      <c r="C155" s="408"/>
      <c r="D155" s="408"/>
      <c r="E155" s="405"/>
      <c r="F155" s="405"/>
    </row>
    <row r="156" spans="1:6" ht="12">
      <c r="A156" s="405"/>
      <c r="B156" s="405"/>
      <c r="C156" s="408"/>
      <c r="D156" s="408"/>
      <c r="E156" s="405"/>
      <c r="F156" s="405"/>
    </row>
    <row r="157" spans="1:6" ht="12">
      <c r="A157" s="405"/>
      <c r="B157" s="405"/>
      <c r="C157" s="408"/>
      <c r="D157" s="408"/>
      <c r="E157" s="405"/>
      <c r="F157" s="405"/>
    </row>
    <row r="158" spans="1:6" ht="12">
      <c r="A158" s="405"/>
      <c r="B158" s="405"/>
      <c r="C158" s="408"/>
      <c r="D158" s="408"/>
      <c r="E158" s="405"/>
      <c r="F158" s="405"/>
    </row>
    <row r="159" spans="1:6" ht="12">
      <c r="A159" s="405"/>
      <c r="B159" s="405"/>
      <c r="C159" s="408"/>
      <c r="D159" s="408"/>
      <c r="E159" s="405"/>
      <c r="F159" s="405"/>
    </row>
    <row r="160" spans="1:6" ht="12">
      <c r="A160" s="405"/>
      <c r="B160" s="405"/>
      <c r="C160" s="408"/>
      <c r="D160" s="408"/>
      <c r="E160" s="405"/>
      <c r="F160" s="405"/>
    </row>
    <row r="161" spans="1:6" ht="12">
      <c r="A161" s="405"/>
      <c r="B161" s="405"/>
      <c r="C161" s="408"/>
      <c r="D161" s="408"/>
      <c r="E161" s="405"/>
      <c r="F161" s="405"/>
    </row>
    <row r="162" spans="1:6" ht="12">
      <c r="A162" s="405"/>
      <c r="B162" s="405"/>
      <c r="C162" s="408"/>
      <c r="D162" s="408"/>
      <c r="E162" s="405"/>
      <c r="F162" s="405"/>
    </row>
    <row r="163" spans="1:6" ht="12">
      <c r="A163" s="405"/>
      <c r="B163" s="405"/>
      <c r="C163" s="408"/>
      <c r="D163" s="408"/>
      <c r="E163" s="405"/>
      <c r="F163" s="405"/>
    </row>
    <row r="164" spans="1:6" ht="12">
      <c r="A164" s="405"/>
      <c r="B164" s="405"/>
      <c r="C164" s="408"/>
      <c r="D164" s="408"/>
      <c r="E164" s="405"/>
      <c r="F164" s="405"/>
    </row>
    <row r="165" spans="1:6" ht="12">
      <c r="A165" s="405"/>
      <c r="B165" s="405"/>
      <c r="C165" s="408"/>
      <c r="D165" s="408"/>
      <c r="E165" s="405"/>
      <c r="F165" s="405"/>
    </row>
    <row r="166" spans="1:6" ht="12">
      <c r="A166" s="405"/>
      <c r="B166" s="405"/>
      <c r="C166" s="408"/>
      <c r="D166" s="408"/>
      <c r="E166" s="405"/>
      <c r="F166" s="405"/>
    </row>
    <row r="167" spans="1:6" ht="12">
      <c r="A167" s="405"/>
      <c r="B167" s="405"/>
      <c r="C167" s="408"/>
      <c r="D167" s="408"/>
      <c r="E167" s="405"/>
      <c r="F167" s="405"/>
    </row>
    <row r="168" spans="1:6" ht="12">
      <c r="A168" s="405"/>
      <c r="B168" s="405"/>
      <c r="C168" s="408"/>
      <c r="D168" s="408"/>
      <c r="E168" s="405"/>
      <c r="F168" s="405"/>
    </row>
    <row r="169" spans="1:6" ht="12">
      <c r="A169" s="405"/>
      <c r="B169" s="405"/>
      <c r="C169" s="408"/>
      <c r="D169" s="408"/>
      <c r="E169" s="405"/>
      <c r="F169" s="405"/>
    </row>
    <row r="170" spans="1:6" ht="12">
      <c r="A170" s="405"/>
      <c r="B170" s="405"/>
      <c r="C170" s="408"/>
      <c r="D170" s="408"/>
      <c r="E170" s="405"/>
      <c r="F170" s="405"/>
    </row>
    <row r="171" spans="1:6" ht="12">
      <c r="A171" s="405"/>
      <c r="B171" s="405"/>
      <c r="C171" s="408"/>
      <c r="D171" s="408"/>
      <c r="E171" s="405"/>
      <c r="F171" s="405"/>
    </row>
    <row r="172" spans="1:6" ht="12">
      <c r="A172" s="405"/>
      <c r="B172" s="405"/>
      <c r="C172" s="408"/>
      <c r="D172" s="408"/>
      <c r="E172" s="405"/>
      <c r="F172" s="405"/>
    </row>
    <row r="173" spans="1:6" ht="12">
      <c r="A173" s="405"/>
      <c r="B173" s="405"/>
      <c r="C173" s="408"/>
      <c r="D173" s="408"/>
      <c r="E173" s="405"/>
      <c r="F173" s="405"/>
    </row>
    <row r="174" spans="1:6" ht="12">
      <c r="A174" s="405"/>
      <c r="B174" s="405"/>
      <c r="C174" s="408"/>
      <c r="D174" s="408"/>
      <c r="E174" s="405"/>
      <c r="F174" s="405"/>
    </row>
    <row r="175" spans="1:6" ht="12">
      <c r="A175" s="405"/>
      <c r="B175" s="405"/>
      <c r="C175" s="408"/>
      <c r="D175" s="408"/>
      <c r="E175" s="405"/>
      <c r="F175" s="405"/>
    </row>
    <row r="176" spans="1:6" ht="12">
      <c r="A176" s="405"/>
      <c r="B176" s="405"/>
      <c r="C176" s="408"/>
      <c r="D176" s="408"/>
      <c r="E176" s="405"/>
      <c r="F176" s="405"/>
    </row>
    <row r="177" spans="1:6" ht="12">
      <c r="A177" s="405"/>
      <c r="B177" s="405"/>
      <c r="C177" s="408"/>
      <c r="D177" s="408"/>
      <c r="E177" s="405"/>
      <c r="F177" s="405"/>
    </row>
    <row r="178" spans="1:6" ht="12">
      <c r="A178" s="405"/>
      <c r="B178" s="405"/>
      <c r="C178" s="408"/>
      <c r="D178" s="408"/>
      <c r="E178" s="405"/>
      <c r="F178" s="405"/>
    </row>
    <row r="179" spans="1:6" ht="12">
      <c r="A179" s="405"/>
      <c r="B179" s="405"/>
      <c r="C179" s="408"/>
      <c r="D179" s="408"/>
      <c r="E179" s="405"/>
      <c r="F179" s="405"/>
    </row>
    <row r="180" spans="1:6" ht="12">
      <c r="A180" s="405"/>
      <c r="B180" s="405"/>
      <c r="C180" s="408"/>
      <c r="D180" s="408"/>
      <c r="E180" s="405"/>
      <c r="F180" s="405"/>
    </row>
    <row r="181" spans="1:6" ht="12">
      <c r="A181" s="405"/>
      <c r="B181" s="405"/>
      <c r="C181" s="408"/>
      <c r="D181" s="408"/>
      <c r="E181" s="405"/>
      <c r="F181" s="405"/>
    </row>
    <row r="182" spans="1:6" ht="12">
      <c r="A182" s="405"/>
      <c r="B182" s="405"/>
      <c r="C182" s="408"/>
      <c r="D182" s="408"/>
      <c r="E182" s="405"/>
      <c r="F182" s="405"/>
    </row>
    <row r="183" spans="1:6" ht="12">
      <c r="A183" s="405"/>
      <c r="B183" s="405"/>
      <c r="C183" s="408"/>
      <c r="D183" s="408"/>
      <c r="E183" s="405"/>
      <c r="F183" s="405"/>
    </row>
    <row r="184" spans="1:6" ht="12">
      <c r="A184" s="405"/>
      <c r="B184" s="405"/>
      <c r="C184" s="408"/>
      <c r="D184" s="408"/>
      <c r="E184" s="405"/>
      <c r="F184" s="405"/>
    </row>
    <row r="185" spans="1:6" ht="12">
      <c r="A185" s="405"/>
      <c r="B185" s="405"/>
      <c r="C185" s="408"/>
      <c r="D185" s="408"/>
      <c r="E185" s="405"/>
      <c r="F185" s="405"/>
    </row>
    <row r="186" spans="1:6" ht="12">
      <c r="A186" s="405"/>
      <c r="B186" s="405"/>
      <c r="C186" s="408"/>
      <c r="D186" s="408"/>
      <c r="E186" s="405"/>
      <c r="F186" s="405"/>
    </row>
    <row r="187" spans="1:6" ht="12">
      <c r="A187" s="405"/>
      <c r="B187" s="405"/>
      <c r="C187" s="408"/>
      <c r="D187" s="408"/>
      <c r="E187" s="405"/>
      <c r="F187" s="405"/>
    </row>
    <row r="188" spans="1:6" ht="12">
      <c r="A188" s="405"/>
      <c r="B188" s="405"/>
      <c r="C188" s="408"/>
      <c r="D188" s="408"/>
      <c r="E188" s="405"/>
      <c r="F188" s="405"/>
    </row>
    <row r="189" spans="1:6" ht="12">
      <c r="A189" s="405"/>
      <c r="B189" s="405"/>
      <c r="C189" s="408"/>
      <c r="D189" s="408"/>
      <c r="E189" s="405"/>
      <c r="F189" s="405"/>
    </row>
    <row r="190" spans="1:6" ht="12">
      <c r="A190" s="405"/>
      <c r="B190" s="405"/>
      <c r="C190" s="408"/>
      <c r="D190" s="408"/>
      <c r="E190" s="405"/>
      <c r="F190" s="405"/>
    </row>
    <row r="191" spans="1:6" ht="12">
      <c r="A191" s="405"/>
      <c r="B191" s="405"/>
      <c r="C191" s="408"/>
      <c r="D191" s="408"/>
      <c r="E191" s="405"/>
      <c r="F191" s="405"/>
    </row>
    <row r="192" spans="1:6" ht="12">
      <c r="A192" s="405"/>
      <c r="B192" s="405"/>
      <c r="C192" s="408"/>
      <c r="D192" s="408"/>
      <c r="E192" s="405"/>
      <c r="F192" s="405"/>
    </row>
    <row r="193" spans="1:6" ht="12">
      <c r="A193" s="405"/>
      <c r="B193" s="405"/>
      <c r="C193" s="408"/>
      <c r="D193" s="408"/>
      <c r="E193" s="405"/>
      <c r="F193" s="405"/>
    </row>
    <row r="194" spans="1:6" ht="12">
      <c r="A194" s="405"/>
      <c r="B194" s="405"/>
      <c r="C194" s="408"/>
      <c r="D194" s="408"/>
      <c r="E194" s="405"/>
      <c r="F194" s="405"/>
    </row>
    <row r="195" spans="1:6" ht="12">
      <c r="A195" s="405"/>
      <c r="B195" s="405"/>
      <c r="C195" s="408"/>
      <c r="D195" s="408"/>
      <c r="E195" s="405"/>
      <c r="F195" s="405"/>
    </row>
    <row r="196" spans="1:6" ht="12">
      <c r="A196" s="405"/>
      <c r="B196" s="405"/>
      <c r="C196" s="408"/>
      <c r="D196" s="408"/>
      <c r="E196" s="405"/>
      <c r="F196" s="405"/>
    </row>
    <row r="197" spans="1:6" ht="12">
      <c r="A197" s="405"/>
      <c r="B197" s="405"/>
      <c r="C197" s="408"/>
      <c r="D197" s="408"/>
      <c r="E197" s="405"/>
      <c r="F197" s="405"/>
    </row>
    <row r="198" spans="1:6" ht="12">
      <c r="A198" s="405"/>
      <c r="B198" s="405"/>
      <c r="C198" s="408"/>
      <c r="D198" s="408"/>
      <c r="E198" s="405"/>
      <c r="F198" s="405"/>
    </row>
    <row r="199" spans="1:6" ht="12">
      <c r="A199" s="405"/>
      <c r="B199" s="405"/>
      <c r="C199" s="408"/>
      <c r="D199" s="408"/>
      <c r="E199" s="405"/>
      <c r="F199" s="405"/>
    </row>
    <row r="200" spans="1:6" ht="12">
      <c r="A200" s="405"/>
      <c r="B200" s="405"/>
      <c r="C200" s="408"/>
      <c r="D200" s="408"/>
      <c r="E200" s="405"/>
      <c r="F200" s="405"/>
    </row>
    <row r="201" spans="1:6" ht="12">
      <c r="A201" s="405"/>
      <c r="B201" s="405"/>
      <c r="C201" s="408"/>
      <c r="D201" s="408"/>
      <c r="E201" s="405"/>
      <c r="F201" s="405"/>
    </row>
    <row r="202" spans="1:6" ht="12">
      <c r="A202" s="405"/>
      <c r="B202" s="405"/>
      <c r="C202" s="408"/>
      <c r="D202" s="408"/>
      <c r="E202" s="405"/>
      <c r="F202" s="405"/>
    </row>
    <row r="203" spans="1:6" ht="12">
      <c r="A203" s="405"/>
      <c r="B203" s="405"/>
      <c r="C203" s="408"/>
      <c r="D203" s="408"/>
      <c r="E203" s="405"/>
      <c r="F203" s="405"/>
    </row>
    <row r="204" spans="1:6" ht="12">
      <c r="A204" s="405"/>
      <c r="B204" s="405"/>
      <c r="C204" s="408"/>
      <c r="D204" s="408"/>
      <c r="E204" s="405"/>
      <c r="F204" s="405"/>
    </row>
    <row r="205" spans="1:6" ht="12">
      <c r="A205" s="405"/>
      <c r="B205" s="405"/>
      <c r="C205" s="408"/>
      <c r="D205" s="408"/>
      <c r="E205" s="405"/>
      <c r="F205" s="405"/>
    </row>
    <row r="206" spans="1:6" ht="12">
      <c r="A206" s="405"/>
      <c r="B206" s="405"/>
      <c r="C206" s="408"/>
      <c r="D206" s="408"/>
      <c r="E206" s="405"/>
      <c r="F206" s="405"/>
    </row>
    <row r="207" spans="1:6" ht="12">
      <c r="A207" s="405"/>
      <c r="B207" s="405"/>
      <c r="C207" s="408"/>
      <c r="D207" s="408"/>
      <c r="E207" s="405"/>
      <c r="F207" s="405"/>
    </row>
    <row r="208" spans="1:6" ht="12">
      <c r="A208" s="405"/>
      <c r="B208" s="405"/>
      <c r="C208" s="408"/>
      <c r="D208" s="408"/>
      <c r="E208" s="405"/>
      <c r="F208" s="405"/>
    </row>
    <row r="209" spans="1:6" ht="12">
      <c r="A209" s="405"/>
      <c r="B209" s="405"/>
      <c r="C209" s="408"/>
      <c r="D209" s="408"/>
      <c r="E209" s="405"/>
      <c r="F209" s="405"/>
    </row>
    <row r="210" spans="1:6" ht="12">
      <c r="A210" s="405"/>
      <c r="B210" s="405"/>
      <c r="C210" s="408"/>
      <c r="D210" s="408"/>
      <c r="E210" s="405"/>
      <c r="F210" s="405"/>
    </row>
    <row r="211" spans="1:6" ht="12">
      <c r="A211" s="405"/>
      <c r="B211" s="405"/>
      <c r="C211" s="408"/>
      <c r="D211" s="408"/>
      <c r="E211" s="405"/>
      <c r="F211" s="405"/>
    </row>
    <row r="212" spans="1:6" ht="12">
      <c r="A212" s="405"/>
      <c r="B212" s="405"/>
      <c r="C212" s="408"/>
      <c r="D212" s="408"/>
      <c r="E212" s="405"/>
      <c r="F212" s="405"/>
    </row>
    <row r="213" spans="1:6" ht="12">
      <c r="A213" s="405"/>
      <c r="B213" s="405"/>
      <c r="C213" s="408"/>
      <c r="D213" s="408"/>
      <c r="E213" s="405"/>
      <c r="F213" s="405"/>
    </row>
    <row r="214" spans="1:6" ht="12">
      <c r="A214" s="405"/>
      <c r="B214" s="405"/>
      <c r="C214" s="408"/>
      <c r="D214" s="408"/>
      <c r="E214" s="405"/>
      <c r="F214" s="405"/>
    </row>
    <row r="215" spans="1:6" ht="12">
      <c r="A215" s="405"/>
      <c r="B215" s="405"/>
      <c r="C215" s="408"/>
      <c r="D215" s="408"/>
      <c r="E215" s="405"/>
      <c r="F215" s="405"/>
    </row>
    <row r="216" spans="1:6" ht="12">
      <c r="A216" s="405"/>
      <c r="B216" s="405"/>
      <c r="C216" s="408"/>
      <c r="D216" s="408"/>
      <c r="E216" s="405"/>
      <c r="F216" s="405"/>
    </row>
    <row r="217" spans="1:6" ht="12">
      <c r="A217" s="405"/>
      <c r="B217" s="405"/>
      <c r="C217" s="408"/>
      <c r="D217" s="408"/>
      <c r="E217" s="405"/>
      <c r="F217" s="405"/>
    </row>
    <row r="218" spans="1:6" ht="12">
      <c r="A218" s="405"/>
      <c r="B218" s="405"/>
      <c r="C218" s="408"/>
      <c r="D218" s="408"/>
      <c r="E218" s="405"/>
      <c r="F218" s="405"/>
    </row>
    <row r="219" spans="1:6" ht="12">
      <c r="A219" s="405"/>
      <c r="B219" s="405"/>
      <c r="C219" s="408"/>
      <c r="D219" s="408"/>
      <c r="E219" s="405"/>
      <c r="F219" s="405"/>
    </row>
    <row r="220" spans="1:6" ht="12">
      <c r="A220" s="405"/>
      <c r="B220" s="405"/>
      <c r="C220" s="408"/>
      <c r="D220" s="408"/>
      <c r="E220" s="405"/>
      <c r="F220" s="405"/>
    </row>
    <row r="221" spans="1:6" ht="12">
      <c r="A221" s="405"/>
      <c r="B221" s="405"/>
      <c r="C221" s="408"/>
      <c r="D221" s="408"/>
      <c r="E221" s="405"/>
      <c r="F221" s="405"/>
    </row>
    <row r="222" spans="1:6" ht="12">
      <c r="A222" s="405"/>
      <c r="B222" s="405"/>
      <c r="C222" s="408"/>
      <c r="D222" s="408"/>
      <c r="E222" s="405"/>
      <c r="F222" s="405"/>
    </row>
    <row r="223" spans="1:6" ht="12">
      <c r="A223" s="405"/>
      <c r="B223" s="405"/>
      <c r="C223" s="408"/>
      <c r="D223" s="408"/>
      <c r="E223" s="405"/>
      <c r="F223" s="405"/>
    </row>
    <row r="224" spans="1:6" ht="12">
      <c r="A224" s="405"/>
      <c r="B224" s="405"/>
      <c r="C224" s="408"/>
      <c r="D224" s="408"/>
      <c r="E224" s="405"/>
      <c r="F224" s="405"/>
    </row>
    <row r="225" spans="1:6" ht="12">
      <c r="A225" s="405"/>
      <c r="B225" s="405"/>
      <c r="C225" s="408"/>
      <c r="D225" s="408"/>
      <c r="E225" s="405"/>
      <c r="F225" s="405"/>
    </row>
    <row r="226" spans="1:6" ht="12">
      <c r="A226" s="405"/>
      <c r="B226" s="405"/>
      <c r="C226" s="408"/>
      <c r="D226" s="408"/>
      <c r="E226" s="405"/>
      <c r="F226" s="405"/>
    </row>
    <row r="227" spans="1:6" ht="12">
      <c r="A227" s="405"/>
      <c r="B227" s="405"/>
      <c r="C227" s="408"/>
      <c r="D227" s="408"/>
      <c r="E227" s="405"/>
      <c r="F227" s="405"/>
    </row>
    <row r="228" spans="1:6" ht="12">
      <c r="A228" s="405"/>
      <c r="B228" s="405"/>
      <c r="C228" s="408"/>
      <c r="D228" s="408"/>
      <c r="E228" s="405"/>
      <c r="F228" s="405"/>
    </row>
    <row r="229" spans="1:6" ht="12">
      <c r="A229" s="405"/>
      <c r="B229" s="405"/>
      <c r="C229" s="408"/>
      <c r="D229" s="408"/>
      <c r="E229" s="405"/>
      <c r="F229" s="405"/>
    </row>
    <row r="230" spans="1:6" ht="12">
      <c r="A230" s="405"/>
      <c r="B230" s="405"/>
      <c r="C230" s="408"/>
      <c r="D230" s="408"/>
      <c r="E230" s="405"/>
      <c r="F230" s="405"/>
    </row>
    <row r="231" spans="1:6" ht="12">
      <c r="A231" s="405"/>
      <c r="B231" s="405"/>
      <c r="C231" s="408"/>
      <c r="D231" s="408"/>
      <c r="E231" s="405"/>
      <c r="F231" s="405"/>
    </row>
    <row r="232" spans="1:6" ht="12">
      <c r="A232" s="405"/>
      <c r="B232" s="405"/>
      <c r="C232" s="408"/>
      <c r="D232" s="408"/>
      <c r="E232" s="405"/>
      <c r="F232" s="405"/>
    </row>
    <row r="233" spans="1:6" ht="12">
      <c r="A233" s="405"/>
      <c r="B233" s="405"/>
      <c r="C233" s="408"/>
      <c r="D233" s="408"/>
      <c r="E233" s="405"/>
      <c r="F233" s="405"/>
    </row>
    <row r="234" spans="1:6" ht="12">
      <c r="A234" s="405"/>
      <c r="B234" s="405"/>
      <c r="C234" s="408"/>
      <c r="D234" s="408"/>
      <c r="E234" s="405"/>
      <c r="F234" s="405"/>
    </row>
    <row r="235" spans="1:6" ht="12">
      <c r="A235" s="405"/>
      <c r="B235" s="405"/>
      <c r="C235" s="408"/>
      <c r="D235" s="408"/>
      <c r="E235" s="405"/>
      <c r="F235" s="405"/>
    </row>
    <row r="236" spans="1:6" ht="12">
      <c r="A236" s="405"/>
      <c r="B236" s="405"/>
      <c r="C236" s="408"/>
      <c r="D236" s="408"/>
      <c r="E236" s="405"/>
      <c r="F236" s="405"/>
    </row>
    <row r="237" spans="1:6" ht="12">
      <c r="A237" s="405"/>
      <c r="B237" s="405"/>
      <c r="C237" s="408"/>
      <c r="D237" s="408"/>
      <c r="E237" s="405"/>
      <c r="F237" s="405"/>
    </row>
    <row r="238" spans="1:6" ht="12">
      <c r="A238" s="405"/>
      <c r="B238" s="405"/>
      <c r="C238" s="408"/>
      <c r="D238" s="408"/>
      <c r="E238" s="405"/>
      <c r="F238" s="405"/>
    </row>
    <row r="239" spans="1:6" ht="12">
      <c r="A239" s="405"/>
      <c r="B239" s="405"/>
      <c r="C239" s="408"/>
      <c r="D239" s="408"/>
      <c r="E239" s="405"/>
      <c r="F239" s="405"/>
    </row>
    <row r="240" spans="1:6" ht="12">
      <c r="A240" s="405"/>
      <c r="B240" s="405"/>
      <c r="C240" s="408"/>
      <c r="D240" s="408"/>
      <c r="E240" s="405"/>
      <c r="F240" s="405"/>
    </row>
    <row r="241" spans="1:6" ht="12">
      <c r="A241" s="405"/>
      <c r="B241" s="405"/>
      <c r="C241" s="408"/>
      <c r="D241" s="408"/>
      <c r="E241" s="405"/>
      <c r="F241" s="405"/>
    </row>
    <row r="242" spans="1:6" ht="12">
      <c r="A242" s="405"/>
      <c r="B242" s="405"/>
      <c r="C242" s="408"/>
      <c r="D242" s="408"/>
      <c r="E242" s="405"/>
      <c r="F242" s="405"/>
    </row>
    <row r="243" spans="1:6" ht="12">
      <c r="A243" s="405"/>
      <c r="B243" s="405"/>
      <c r="C243" s="408"/>
      <c r="D243" s="408"/>
      <c r="E243" s="405"/>
      <c r="F243" s="405"/>
    </row>
    <row r="244" spans="1:6" ht="12">
      <c r="A244" s="405"/>
      <c r="B244" s="405"/>
      <c r="C244" s="408"/>
      <c r="D244" s="408"/>
      <c r="E244" s="405"/>
      <c r="F244" s="405"/>
    </row>
    <row r="245" spans="1:6" ht="12">
      <c r="A245" s="405"/>
      <c r="B245" s="405"/>
      <c r="C245" s="408"/>
      <c r="D245" s="408"/>
      <c r="E245" s="405"/>
      <c r="F245" s="405"/>
    </row>
    <row r="246" spans="1:6" ht="12">
      <c r="A246" s="405"/>
      <c r="B246" s="405"/>
      <c r="C246" s="408"/>
      <c r="D246" s="408"/>
      <c r="E246" s="405"/>
      <c r="F246" s="405"/>
    </row>
    <row r="247" spans="1:6" ht="12">
      <c r="A247" s="405"/>
      <c r="B247" s="405"/>
      <c r="C247" s="408"/>
      <c r="D247" s="408"/>
      <c r="E247" s="405"/>
      <c r="F247" s="405"/>
    </row>
    <row r="248" spans="1:6" ht="12">
      <c r="A248" s="405"/>
      <c r="B248" s="405"/>
      <c r="C248" s="408"/>
      <c r="D248" s="408"/>
      <c r="E248" s="405"/>
      <c r="F248" s="405"/>
    </row>
    <row r="249" spans="1:6" ht="12">
      <c r="A249" s="405"/>
      <c r="B249" s="405"/>
      <c r="C249" s="408"/>
      <c r="D249" s="408"/>
      <c r="E249" s="405"/>
      <c r="F249" s="405"/>
    </row>
    <row r="250" spans="1:6" ht="12">
      <c r="A250" s="405"/>
      <c r="B250" s="405"/>
      <c r="C250" s="408"/>
      <c r="D250" s="408"/>
      <c r="E250" s="405"/>
      <c r="F250" s="405"/>
    </row>
    <row r="251" spans="1:6" ht="12">
      <c r="A251" s="405"/>
      <c r="B251" s="405"/>
      <c r="C251" s="408"/>
      <c r="D251" s="408"/>
      <c r="E251" s="405"/>
      <c r="F251" s="405"/>
    </row>
    <row r="252" spans="1:6" ht="12">
      <c r="A252" s="405"/>
      <c r="B252" s="405"/>
      <c r="C252" s="408"/>
      <c r="D252" s="408"/>
      <c r="E252" s="405"/>
      <c r="F252" s="405"/>
    </row>
    <row r="253" spans="1:6" ht="12">
      <c r="A253" s="405"/>
      <c r="B253" s="405"/>
      <c r="C253" s="408"/>
      <c r="D253" s="408"/>
      <c r="E253" s="405"/>
      <c r="F253" s="405"/>
    </row>
    <row r="254" spans="1:6" ht="12">
      <c r="A254" s="405"/>
      <c r="B254" s="405"/>
      <c r="C254" s="408"/>
      <c r="D254" s="408"/>
      <c r="E254" s="405"/>
      <c r="F254" s="405"/>
    </row>
    <row r="255" spans="1:6" ht="12">
      <c r="A255" s="405"/>
      <c r="B255" s="405"/>
      <c r="C255" s="408"/>
      <c r="D255" s="408"/>
      <c r="E255" s="405"/>
      <c r="F255" s="405"/>
    </row>
    <row r="256" spans="1:6" ht="12">
      <c r="A256" s="405"/>
      <c r="B256" s="405"/>
      <c r="C256" s="408"/>
      <c r="D256" s="408"/>
      <c r="E256" s="405"/>
      <c r="F256" s="405"/>
    </row>
    <row r="257" spans="1:6" ht="12">
      <c r="A257" s="405"/>
      <c r="B257" s="405"/>
      <c r="C257" s="408"/>
      <c r="D257" s="408"/>
      <c r="E257" s="405"/>
      <c r="F257" s="405"/>
    </row>
    <row r="258" spans="1:6" ht="12">
      <c r="A258" s="405"/>
      <c r="B258" s="405"/>
      <c r="C258" s="408"/>
      <c r="D258" s="408"/>
      <c r="E258" s="405"/>
      <c r="F258" s="405"/>
    </row>
    <row r="259" spans="1:6" ht="12">
      <c r="A259" s="405"/>
      <c r="B259" s="405"/>
      <c r="C259" s="408"/>
      <c r="D259" s="408"/>
      <c r="E259" s="405"/>
      <c r="F259" s="405"/>
    </row>
    <row r="260" spans="1:6" ht="12">
      <c r="A260" s="405"/>
      <c r="B260" s="405"/>
      <c r="C260" s="408"/>
      <c r="D260" s="408"/>
      <c r="E260" s="405"/>
      <c r="F260" s="405"/>
    </row>
    <row r="261" spans="1:6" ht="12">
      <c r="A261" s="405"/>
      <c r="B261" s="405"/>
      <c r="C261" s="408"/>
      <c r="D261" s="408"/>
      <c r="E261" s="405"/>
      <c r="F261" s="405"/>
    </row>
    <row r="262" spans="1:6" ht="12">
      <c r="A262" s="405"/>
      <c r="B262" s="405"/>
      <c r="C262" s="408"/>
      <c r="D262" s="408"/>
      <c r="E262" s="405"/>
      <c r="F262" s="405"/>
    </row>
    <row r="263" spans="1:6" ht="12">
      <c r="A263" s="405"/>
      <c r="B263" s="405"/>
      <c r="C263" s="408"/>
      <c r="D263" s="408"/>
      <c r="E263" s="405"/>
      <c r="F263" s="405"/>
    </row>
    <row r="264" spans="1:6" ht="12">
      <c r="A264" s="405"/>
      <c r="B264" s="405"/>
      <c r="C264" s="408"/>
      <c r="D264" s="408"/>
      <c r="E264" s="405"/>
      <c r="F264" s="405"/>
    </row>
    <row r="265" spans="1:6" ht="12">
      <c r="A265" s="405"/>
      <c r="B265" s="405"/>
      <c r="C265" s="408"/>
      <c r="D265" s="408"/>
      <c r="E265" s="405"/>
      <c r="F265" s="405"/>
    </row>
    <row r="266" spans="1:6" ht="12">
      <c r="A266" s="405"/>
      <c r="B266" s="405"/>
      <c r="C266" s="408"/>
      <c r="D266" s="408"/>
      <c r="E266" s="405"/>
      <c r="F266" s="405"/>
    </row>
    <row r="267" spans="1:6" ht="12">
      <c r="A267" s="405"/>
      <c r="B267" s="405"/>
      <c r="C267" s="408"/>
      <c r="D267" s="408"/>
      <c r="E267" s="405"/>
      <c r="F267" s="405"/>
    </row>
    <row r="268" spans="1:6" ht="12">
      <c r="A268" s="405"/>
      <c r="B268" s="405"/>
      <c r="C268" s="408"/>
      <c r="D268" s="408"/>
      <c r="E268" s="405"/>
      <c r="F268" s="405"/>
    </row>
    <row r="269" spans="1:6" ht="12">
      <c r="A269" s="405"/>
      <c r="B269" s="405"/>
      <c r="C269" s="408"/>
      <c r="D269" s="408"/>
      <c r="E269" s="405"/>
      <c r="F269" s="405"/>
    </row>
    <row r="270" spans="1:6" ht="12">
      <c r="A270" s="405"/>
      <c r="B270" s="405"/>
      <c r="C270" s="408"/>
      <c r="D270" s="408"/>
      <c r="E270" s="405"/>
      <c r="F270" s="405"/>
    </row>
    <row r="271" spans="1:6" ht="12">
      <c r="A271" s="405"/>
      <c r="B271" s="405"/>
      <c r="C271" s="408"/>
      <c r="D271" s="408"/>
      <c r="E271" s="405"/>
      <c r="F271" s="405"/>
    </row>
    <row r="272" spans="1:6" ht="12">
      <c r="A272" s="405"/>
      <c r="B272" s="405"/>
      <c r="C272" s="408"/>
      <c r="D272" s="408"/>
      <c r="E272" s="405"/>
      <c r="F272" s="405"/>
    </row>
    <row r="273" spans="1:6" ht="12">
      <c r="A273" s="405"/>
      <c r="B273" s="405"/>
      <c r="C273" s="408"/>
      <c r="D273" s="408"/>
      <c r="E273" s="405"/>
      <c r="F273" s="405"/>
    </row>
    <row r="274" spans="1:6" ht="12">
      <c r="A274" s="405"/>
      <c r="B274" s="405"/>
      <c r="C274" s="408"/>
      <c r="D274" s="408"/>
      <c r="E274" s="405"/>
      <c r="F274" s="405"/>
    </row>
    <row r="275" spans="1:6" ht="12">
      <c r="A275" s="405"/>
      <c r="B275" s="405"/>
      <c r="C275" s="408"/>
      <c r="D275" s="408"/>
      <c r="E275" s="405"/>
      <c r="F275" s="405"/>
    </row>
    <row r="276" spans="1:6" ht="12">
      <c r="A276" s="405"/>
      <c r="B276" s="405"/>
      <c r="C276" s="408"/>
      <c r="D276" s="408"/>
      <c r="E276" s="405"/>
      <c r="F276" s="405"/>
    </row>
    <row r="277" spans="1:6" ht="12">
      <c r="A277" s="405"/>
      <c r="B277" s="405"/>
      <c r="C277" s="408"/>
      <c r="D277" s="408"/>
      <c r="E277" s="405"/>
      <c r="F277" s="405"/>
    </row>
    <row r="278" spans="1:6" ht="12">
      <c r="A278" s="405"/>
      <c r="B278" s="405"/>
      <c r="C278" s="408"/>
      <c r="D278" s="408"/>
      <c r="E278" s="405"/>
      <c r="F278" s="405"/>
    </row>
    <row r="279" spans="1:6" ht="12">
      <c r="A279" s="405"/>
      <c r="B279" s="405"/>
      <c r="C279" s="408"/>
      <c r="D279" s="408"/>
      <c r="E279" s="405"/>
      <c r="F279" s="405"/>
    </row>
    <row r="280" spans="1:6" ht="12">
      <c r="A280" s="405"/>
      <c r="B280" s="405"/>
      <c r="C280" s="408"/>
      <c r="D280" s="408"/>
      <c r="E280" s="405"/>
      <c r="F280" s="405"/>
    </row>
    <row r="281" spans="1:6" ht="12">
      <c r="A281" s="405"/>
      <c r="B281" s="405"/>
      <c r="C281" s="408"/>
      <c r="D281" s="408"/>
      <c r="E281" s="405"/>
      <c r="F281" s="405"/>
    </row>
    <row r="282" spans="1:6" ht="12">
      <c r="A282" s="405"/>
      <c r="B282" s="405"/>
      <c r="C282" s="408"/>
      <c r="D282" s="408"/>
      <c r="E282" s="405"/>
      <c r="F282" s="405"/>
    </row>
    <row r="283" spans="1:6" ht="12">
      <c r="A283" s="405"/>
      <c r="B283" s="405"/>
      <c r="C283" s="408"/>
      <c r="D283" s="408"/>
      <c r="E283" s="405"/>
      <c r="F283" s="405"/>
    </row>
    <row r="284" spans="1:6" ht="12">
      <c r="A284" s="405"/>
      <c r="B284" s="405"/>
      <c r="C284" s="408"/>
      <c r="D284" s="408"/>
      <c r="E284" s="405"/>
      <c r="F284" s="405"/>
    </row>
    <row r="285" spans="1:6" ht="12">
      <c r="A285" s="405"/>
      <c r="B285" s="405"/>
      <c r="C285" s="408"/>
      <c r="D285" s="408"/>
      <c r="E285" s="405"/>
      <c r="F285" s="405"/>
    </row>
    <row r="286" spans="1:6" ht="12">
      <c r="A286" s="405"/>
      <c r="B286" s="405"/>
      <c r="C286" s="408"/>
      <c r="D286" s="408"/>
      <c r="E286" s="405"/>
      <c r="F286" s="405"/>
    </row>
    <row r="287" spans="1:6" ht="12">
      <c r="A287" s="405"/>
      <c r="B287" s="405"/>
      <c r="C287" s="408"/>
      <c r="D287" s="408"/>
      <c r="E287" s="405"/>
      <c r="F287" s="405"/>
    </row>
    <row r="288" spans="1:6" ht="12">
      <c r="A288" s="405"/>
      <c r="B288" s="405"/>
      <c r="C288" s="408"/>
      <c r="D288" s="408"/>
      <c r="E288" s="405"/>
      <c r="F288" s="405"/>
    </row>
    <row r="289" spans="1:6" ht="12">
      <c r="A289" s="405"/>
      <c r="B289" s="405"/>
      <c r="C289" s="408"/>
      <c r="D289" s="408"/>
      <c r="E289" s="405"/>
      <c r="F289" s="405"/>
    </row>
    <row r="290" spans="1:6" ht="12">
      <c r="A290" s="405"/>
      <c r="B290" s="405"/>
      <c r="C290" s="408"/>
      <c r="D290" s="408"/>
      <c r="E290" s="405"/>
      <c r="F290" s="405"/>
    </row>
    <row r="291" spans="1:6" ht="12">
      <c r="A291" s="405"/>
      <c r="B291" s="405"/>
      <c r="C291" s="408"/>
      <c r="D291" s="408"/>
      <c r="E291" s="405"/>
      <c r="F291" s="405"/>
    </row>
    <row r="292" spans="1:6" ht="12">
      <c r="A292" s="405"/>
      <c r="B292" s="405"/>
      <c r="C292" s="408"/>
      <c r="D292" s="408"/>
      <c r="E292" s="405"/>
      <c r="F292" s="405"/>
    </row>
    <row r="293" spans="1:6" ht="12">
      <c r="A293" s="405"/>
      <c r="B293" s="405"/>
      <c r="C293" s="408"/>
      <c r="D293" s="408"/>
      <c r="E293" s="405"/>
      <c r="F293" s="405"/>
    </row>
    <row r="294" spans="1:6" ht="12">
      <c r="A294" s="405"/>
      <c r="B294" s="405"/>
      <c r="C294" s="408"/>
      <c r="D294" s="408"/>
      <c r="E294" s="405"/>
      <c r="F294" s="405"/>
    </row>
    <row r="295" spans="1:6" ht="12">
      <c r="A295" s="405"/>
      <c r="B295" s="405"/>
      <c r="C295" s="408"/>
      <c r="D295" s="408"/>
      <c r="E295" s="405"/>
      <c r="F295" s="405"/>
    </row>
    <row r="296" spans="1:6" ht="12">
      <c r="A296" s="405"/>
      <c r="B296" s="405"/>
      <c r="C296" s="408"/>
      <c r="D296" s="408"/>
      <c r="E296" s="405"/>
      <c r="F296" s="405"/>
    </row>
    <row r="297" spans="1:6" ht="12">
      <c r="A297" s="405"/>
      <c r="B297" s="405"/>
      <c r="C297" s="408"/>
      <c r="D297" s="408"/>
      <c r="E297" s="405"/>
      <c r="F297" s="405"/>
    </row>
    <row r="298" spans="1:6" ht="12">
      <c r="A298" s="405"/>
      <c r="B298" s="405"/>
      <c r="C298" s="408"/>
      <c r="D298" s="408"/>
      <c r="E298" s="405"/>
      <c r="F298" s="405"/>
    </row>
    <row r="299" spans="1:6" ht="12">
      <c r="A299" s="405"/>
      <c r="B299" s="405"/>
      <c r="C299" s="408"/>
      <c r="D299" s="408"/>
      <c r="E299" s="405"/>
      <c r="F299" s="405"/>
    </row>
    <row r="300" spans="1:6" ht="12">
      <c r="A300" s="405"/>
      <c r="B300" s="405"/>
      <c r="C300" s="408"/>
      <c r="D300" s="408"/>
      <c r="E300" s="405"/>
      <c r="F300" s="405"/>
    </row>
    <row r="301" spans="1:6" ht="12">
      <c r="A301" s="405"/>
      <c r="B301" s="405"/>
      <c r="C301" s="408"/>
      <c r="D301" s="408"/>
      <c r="E301" s="405"/>
      <c r="F301" s="405"/>
    </row>
    <row r="302" spans="1:6" ht="12">
      <c r="A302" s="405"/>
      <c r="B302" s="405"/>
      <c r="C302" s="408"/>
      <c r="D302" s="408"/>
      <c r="E302" s="405"/>
      <c r="F302" s="405"/>
    </row>
    <row r="303" spans="1:6" ht="12">
      <c r="A303" s="405"/>
      <c r="B303" s="405"/>
      <c r="C303" s="408"/>
      <c r="D303" s="408"/>
      <c r="E303" s="405"/>
      <c r="F303" s="405"/>
    </row>
    <row r="304" spans="1:6" ht="12">
      <c r="A304" s="405"/>
      <c r="B304" s="405"/>
      <c r="C304" s="408"/>
      <c r="D304" s="408"/>
      <c r="E304" s="405"/>
      <c r="F304" s="405"/>
    </row>
    <row r="305" spans="1:6" ht="12">
      <c r="A305" s="405"/>
      <c r="B305" s="405"/>
      <c r="C305" s="408"/>
      <c r="D305" s="408"/>
      <c r="E305" s="405"/>
      <c r="F305" s="405"/>
    </row>
    <row r="306" spans="1:6" ht="12">
      <c r="A306" s="405"/>
      <c r="B306" s="405"/>
      <c r="C306" s="408"/>
      <c r="D306" s="408"/>
      <c r="E306" s="405"/>
      <c r="F306" s="405"/>
    </row>
    <row r="307" spans="1:6" ht="12">
      <c r="A307" s="405"/>
      <c r="B307" s="405"/>
      <c r="C307" s="408"/>
      <c r="D307" s="408"/>
      <c r="E307" s="405"/>
      <c r="F307" s="405"/>
    </row>
    <row r="308" spans="1:6" ht="12">
      <c r="A308" s="405"/>
      <c r="B308" s="405"/>
      <c r="C308" s="408"/>
      <c r="D308" s="408"/>
      <c r="E308" s="405"/>
      <c r="F308" s="405"/>
    </row>
    <row r="309" spans="1:6" ht="12">
      <c r="A309" s="405"/>
      <c r="B309" s="405"/>
      <c r="C309" s="408"/>
      <c r="D309" s="408"/>
      <c r="E309" s="405"/>
      <c r="F309" s="405"/>
    </row>
    <row r="310" spans="1:6" ht="12">
      <c r="A310" s="405"/>
      <c r="B310" s="405"/>
      <c r="C310" s="408"/>
      <c r="D310" s="408"/>
      <c r="E310" s="405"/>
      <c r="F310" s="405"/>
    </row>
    <row r="311" spans="1:6" ht="12">
      <c r="A311" s="405"/>
      <c r="B311" s="405"/>
      <c r="C311" s="408"/>
      <c r="D311" s="408"/>
      <c r="E311" s="405"/>
      <c r="F311" s="405"/>
    </row>
    <row r="312" spans="1:6" ht="12">
      <c r="A312" s="405"/>
      <c r="B312" s="405"/>
      <c r="C312" s="408"/>
      <c r="D312" s="408"/>
      <c r="E312" s="405"/>
      <c r="F312" s="405"/>
    </row>
    <row r="313" spans="1:6" ht="12">
      <c r="A313" s="405"/>
      <c r="B313" s="405"/>
      <c r="C313" s="408"/>
      <c r="D313" s="408"/>
      <c r="E313" s="405"/>
      <c r="F313" s="405"/>
    </row>
    <row r="314" spans="1:6" ht="12">
      <c r="A314" s="405"/>
      <c r="B314" s="405"/>
      <c r="C314" s="408"/>
      <c r="D314" s="408"/>
      <c r="E314" s="405"/>
      <c r="F314" s="405"/>
    </row>
    <row r="315" spans="1:6" ht="12">
      <c r="A315" s="405"/>
      <c r="B315" s="405"/>
      <c r="C315" s="408"/>
      <c r="D315" s="408"/>
      <c r="E315" s="405"/>
      <c r="F315" s="405"/>
    </row>
    <row r="316" spans="1:6" ht="12">
      <c r="A316" s="405"/>
      <c r="B316" s="405"/>
      <c r="C316" s="408"/>
      <c r="D316" s="408"/>
      <c r="E316" s="405"/>
      <c r="F316" s="405"/>
    </row>
    <row r="317" spans="1:6" ht="12">
      <c r="A317" s="405"/>
      <c r="B317" s="405"/>
      <c r="C317" s="408"/>
      <c r="D317" s="408"/>
      <c r="E317" s="405"/>
      <c r="F317" s="405"/>
    </row>
    <row r="318" spans="1:6" ht="12">
      <c r="A318" s="405"/>
      <c r="B318" s="405"/>
      <c r="C318" s="408"/>
      <c r="D318" s="408"/>
      <c r="E318" s="405"/>
      <c r="F318" s="405"/>
    </row>
    <row r="319" spans="1:6" ht="12">
      <c r="A319" s="405"/>
      <c r="B319" s="405"/>
      <c r="C319" s="408"/>
      <c r="D319" s="408"/>
      <c r="E319" s="405"/>
      <c r="F319" s="405"/>
    </row>
    <row r="320" spans="1:6" ht="12">
      <c r="A320" s="405"/>
      <c r="B320" s="405"/>
      <c r="C320" s="408"/>
      <c r="D320" s="408"/>
      <c r="E320" s="405"/>
      <c r="F320" s="405"/>
    </row>
    <row r="321" spans="1:6" ht="12">
      <c r="A321" s="405"/>
      <c r="B321" s="405"/>
      <c r="C321" s="408"/>
      <c r="D321" s="408"/>
      <c r="E321" s="405"/>
      <c r="F321" s="405"/>
    </row>
    <row r="322" spans="1:6" ht="12">
      <c r="A322" s="405"/>
      <c r="B322" s="405"/>
      <c r="C322" s="408"/>
      <c r="D322" s="408"/>
      <c r="E322" s="405"/>
      <c r="F322" s="405"/>
    </row>
    <row r="323" spans="1:6" ht="12">
      <c r="A323" s="405"/>
      <c r="B323" s="405"/>
      <c r="C323" s="408"/>
      <c r="D323" s="408"/>
      <c r="E323" s="405"/>
      <c r="F323" s="405"/>
    </row>
    <row r="324" spans="1:6" ht="12">
      <c r="A324" s="405"/>
      <c r="B324" s="405"/>
      <c r="C324" s="408"/>
      <c r="D324" s="408"/>
      <c r="E324" s="405"/>
      <c r="F324" s="405"/>
    </row>
    <row r="325" spans="1:6" ht="12">
      <c r="A325" s="405"/>
      <c r="B325" s="405"/>
      <c r="C325" s="408"/>
      <c r="D325" s="408"/>
      <c r="E325" s="405"/>
      <c r="F325" s="405"/>
    </row>
    <row r="326" spans="1:6" ht="12">
      <c r="A326" s="405"/>
      <c r="B326" s="405"/>
      <c r="C326" s="408"/>
      <c r="D326" s="408"/>
      <c r="E326" s="405"/>
      <c r="F326" s="405"/>
    </row>
    <row r="327" spans="1:6" ht="12">
      <c r="A327" s="405"/>
      <c r="B327" s="405"/>
      <c r="C327" s="408"/>
      <c r="D327" s="408"/>
      <c r="E327" s="405"/>
      <c r="F327" s="405"/>
    </row>
    <row r="328" spans="1:6" ht="12">
      <c r="A328" s="405"/>
      <c r="B328" s="405"/>
      <c r="C328" s="408"/>
      <c r="D328" s="408"/>
      <c r="E328" s="405"/>
      <c r="F328" s="405"/>
    </row>
    <row r="329" spans="1:6" ht="12">
      <c r="A329" s="405"/>
      <c r="B329" s="405"/>
      <c r="C329" s="408"/>
      <c r="D329" s="408"/>
      <c r="E329" s="405"/>
      <c r="F329" s="405"/>
    </row>
    <row r="330" spans="1:6" ht="12">
      <c r="A330" s="405"/>
      <c r="B330" s="405"/>
      <c r="C330" s="408"/>
      <c r="D330" s="408"/>
      <c r="E330" s="405"/>
      <c r="F330" s="405"/>
    </row>
    <row r="331" spans="1:6" ht="12">
      <c r="A331" s="405"/>
      <c r="B331" s="405"/>
      <c r="C331" s="408"/>
      <c r="D331" s="408"/>
      <c r="E331" s="405"/>
      <c r="F331" s="405"/>
    </row>
    <row r="332" spans="1:6" ht="12">
      <c r="A332" s="405"/>
      <c r="B332" s="405"/>
      <c r="C332" s="408"/>
      <c r="D332" s="408"/>
      <c r="E332" s="405"/>
      <c r="F332" s="405"/>
    </row>
    <row r="333" spans="1:6" ht="12">
      <c r="A333" s="405"/>
      <c r="B333" s="405"/>
      <c r="C333" s="408"/>
      <c r="D333" s="408"/>
      <c r="E333" s="405"/>
      <c r="F333" s="405"/>
    </row>
    <row r="334" spans="1:6" ht="12">
      <c r="A334" s="405"/>
      <c r="B334" s="405"/>
      <c r="C334" s="408"/>
      <c r="D334" s="408"/>
      <c r="E334" s="405"/>
      <c r="F334" s="405"/>
    </row>
    <row r="335" spans="1:6" ht="12">
      <c r="A335" s="405"/>
      <c r="B335" s="405"/>
      <c r="C335" s="408"/>
      <c r="D335" s="408"/>
      <c r="E335" s="405"/>
      <c r="F335" s="405"/>
    </row>
    <row r="336" spans="1:6" ht="12">
      <c r="A336" s="405"/>
      <c r="B336" s="405"/>
      <c r="C336" s="408"/>
      <c r="D336" s="408"/>
      <c r="E336" s="405"/>
      <c r="F336" s="405"/>
    </row>
    <row r="337" spans="1:6" ht="12">
      <c r="A337" s="405"/>
      <c r="B337" s="405"/>
      <c r="C337" s="408"/>
      <c r="D337" s="408"/>
      <c r="E337" s="405"/>
      <c r="F337" s="405"/>
    </row>
    <row r="338" spans="1:6" ht="12">
      <c r="A338" s="405"/>
      <c r="B338" s="405"/>
      <c r="C338" s="408"/>
      <c r="D338" s="408"/>
      <c r="E338" s="405"/>
      <c r="F338" s="405"/>
    </row>
    <row r="339" spans="1:6" ht="12">
      <c r="A339" s="405"/>
      <c r="B339" s="405"/>
      <c r="C339" s="408"/>
      <c r="D339" s="408"/>
      <c r="E339" s="405"/>
      <c r="F339" s="405"/>
    </row>
    <row r="340" spans="1:6" ht="12">
      <c r="A340" s="405"/>
      <c r="B340" s="405"/>
      <c r="C340" s="408"/>
      <c r="D340" s="408"/>
      <c r="E340" s="405"/>
      <c r="F340" s="405"/>
    </row>
    <row r="341" spans="1:6" ht="12">
      <c r="A341" s="405"/>
      <c r="B341" s="405"/>
      <c r="C341" s="408"/>
      <c r="D341" s="408"/>
      <c r="E341" s="405"/>
      <c r="F341" s="405"/>
    </row>
    <row r="342" spans="1:6" ht="12">
      <c r="A342" s="405"/>
      <c r="B342" s="405"/>
      <c r="C342" s="408"/>
      <c r="D342" s="408"/>
      <c r="E342" s="405"/>
      <c r="F342" s="405"/>
    </row>
    <row r="343" spans="1:6" ht="12">
      <c r="A343" s="405"/>
      <c r="B343" s="405"/>
      <c r="C343" s="408"/>
      <c r="D343" s="408"/>
      <c r="E343" s="405"/>
      <c r="F343" s="405"/>
    </row>
    <row r="344" spans="1:6" ht="12">
      <c r="A344" s="405"/>
      <c r="B344" s="405"/>
      <c r="C344" s="408"/>
      <c r="D344" s="408"/>
      <c r="E344" s="405"/>
      <c r="F344" s="405"/>
    </row>
    <row r="345" spans="1:6" ht="12">
      <c r="A345" s="405"/>
      <c r="B345" s="405"/>
      <c r="C345" s="408"/>
      <c r="D345" s="408"/>
      <c r="E345" s="405"/>
      <c r="F345" s="405"/>
    </row>
    <row r="346" spans="1:6" ht="12">
      <c r="A346" s="405"/>
      <c r="B346" s="405"/>
      <c r="C346" s="408"/>
      <c r="D346" s="408"/>
      <c r="E346" s="405"/>
      <c r="F346" s="405"/>
    </row>
    <row r="347" spans="1:6" ht="12">
      <c r="A347" s="405"/>
      <c r="B347" s="405"/>
      <c r="C347" s="408"/>
      <c r="D347" s="408"/>
      <c r="E347" s="405"/>
      <c r="F347" s="405"/>
    </row>
    <row r="348" spans="1:6" ht="12">
      <c r="A348" s="405"/>
      <c r="B348" s="405"/>
      <c r="C348" s="408"/>
      <c r="D348" s="408"/>
      <c r="E348" s="405"/>
      <c r="F348" s="405"/>
    </row>
    <row r="349" spans="1:6" ht="12">
      <c r="A349" s="405"/>
      <c r="B349" s="405"/>
      <c r="C349" s="408"/>
      <c r="D349" s="408"/>
      <c r="E349" s="405"/>
      <c r="F349" s="405"/>
    </row>
    <row r="350" spans="1:6" ht="12">
      <c r="A350" s="405"/>
      <c r="B350" s="405"/>
      <c r="C350" s="408"/>
      <c r="D350" s="408"/>
      <c r="E350" s="405"/>
      <c r="F350" s="405"/>
    </row>
    <row r="351" spans="1:6" ht="12">
      <c r="A351" s="405"/>
      <c r="B351" s="405"/>
      <c r="C351" s="408"/>
      <c r="D351" s="408"/>
      <c r="E351" s="405"/>
      <c r="F351" s="405"/>
    </row>
    <row r="352" spans="1:6" ht="12">
      <c r="A352" s="405"/>
      <c r="B352" s="405"/>
      <c r="C352" s="408"/>
      <c r="D352" s="408"/>
      <c r="E352" s="405"/>
      <c r="F352" s="405"/>
    </row>
    <row r="353" spans="1:6" ht="12">
      <c r="A353" s="405"/>
      <c r="B353" s="405"/>
      <c r="C353" s="408"/>
      <c r="D353" s="408"/>
      <c r="E353" s="405"/>
      <c r="F353" s="405"/>
    </row>
    <row r="354" spans="1:6" ht="12">
      <c r="A354" s="405"/>
      <c r="B354" s="405"/>
      <c r="C354" s="408"/>
      <c r="D354" s="408"/>
      <c r="E354" s="405"/>
      <c r="F354" s="405"/>
    </row>
    <row r="355" spans="1:6" ht="12">
      <c r="A355" s="405"/>
      <c r="B355" s="405"/>
      <c r="C355" s="408"/>
      <c r="D355" s="408"/>
      <c r="E355" s="405"/>
      <c r="F355" s="405"/>
    </row>
    <row r="356" spans="1:6" ht="12">
      <c r="A356" s="405"/>
      <c r="B356" s="405"/>
      <c r="C356" s="408"/>
      <c r="D356" s="408"/>
      <c r="E356" s="405"/>
      <c r="F356" s="405"/>
    </row>
    <row r="357" spans="1:6" ht="12">
      <c r="A357" s="405"/>
      <c r="B357" s="405"/>
      <c r="C357" s="408"/>
      <c r="D357" s="408"/>
      <c r="E357" s="405"/>
      <c r="F357" s="405"/>
    </row>
    <row r="358" spans="1:6" ht="12">
      <c r="A358" s="405"/>
      <c r="B358" s="405"/>
      <c r="C358" s="408"/>
      <c r="D358" s="408"/>
      <c r="E358" s="405"/>
      <c r="F358" s="405"/>
    </row>
    <row r="359" spans="1:6" ht="12">
      <c r="A359" s="405"/>
      <c r="B359" s="405"/>
      <c r="C359" s="408"/>
      <c r="D359" s="408"/>
      <c r="E359" s="405"/>
      <c r="F359" s="405"/>
    </row>
    <row r="360" spans="1:6" ht="12">
      <c r="A360" s="405"/>
      <c r="B360" s="405"/>
      <c r="C360" s="408"/>
      <c r="D360" s="408"/>
      <c r="E360" s="405"/>
      <c r="F360" s="405"/>
    </row>
    <row r="361" spans="1:6" ht="12">
      <c r="A361" s="405"/>
      <c r="B361" s="405"/>
      <c r="C361" s="408"/>
      <c r="D361" s="408"/>
      <c r="E361" s="405"/>
      <c r="F361" s="405"/>
    </row>
    <row r="362" spans="1:6" ht="12">
      <c r="A362" s="405"/>
      <c r="B362" s="405"/>
      <c r="C362" s="408"/>
      <c r="D362" s="408"/>
      <c r="E362" s="405"/>
      <c r="F362" s="405"/>
    </row>
    <row r="363" spans="1:6" ht="12">
      <c r="A363" s="405"/>
      <c r="B363" s="405"/>
      <c r="C363" s="408"/>
      <c r="D363" s="408"/>
      <c r="E363" s="405"/>
      <c r="F363" s="405"/>
    </row>
    <row r="364" spans="1:6" ht="12">
      <c r="A364" s="405"/>
      <c r="B364" s="405"/>
      <c r="C364" s="408"/>
      <c r="D364" s="408"/>
      <c r="E364" s="405"/>
      <c r="F364" s="405"/>
    </row>
    <row r="365" spans="1:6" ht="12">
      <c r="A365" s="405"/>
      <c r="B365" s="405"/>
      <c r="C365" s="408"/>
      <c r="D365" s="408"/>
      <c r="E365" s="405"/>
      <c r="F365" s="405"/>
    </row>
    <row r="366" spans="1:6" ht="12">
      <c r="A366" s="405"/>
      <c r="B366" s="405"/>
      <c r="C366" s="408"/>
      <c r="D366" s="408"/>
      <c r="E366" s="405"/>
      <c r="F366" s="405"/>
    </row>
  </sheetData>
  <mergeCells count="6">
    <mergeCell ref="A1:E1"/>
    <mergeCell ref="B2:E2"/>
    <mergeCell ref="F2:G2"/>
    <mergeCell ref="B3:E3"/>
    <mergeCell ref="B5:D5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31">
      <selection activeCell="D46" sqref="D46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3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4" t="str">
        <f>'[1]справка №1-БАЛАНС'!E3</f>
        <v>" Източна Газова Компания" АД</v>
      </c>
      <c r="C4" s="546" t="s">
        <v>3</v>
      </c>
      <c r="D4" s="546">
        <f>'[1]справка №1-БАЛАНС'!H3</f>
        <v>813159505</v>
      </c>
      <c r="E4" s="313"/>
      <c r="F4" s="313"/>
    </row>
    <row r="5" spans="1:4" ht="15">
      <c r="A5" s="317" t="s">
        <v>417</v>
      </c>
      <c r="B5" s="544" t="s">
        <v>853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5" t="s">
        <v>860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9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2" t="s">
        <v>421</v>
      </c>
      <c r="B9" s="327"/>
      <c r="C9" s="328"/>
      <c r="D9" s="328"/>
      <c r="E9" s="329"/>
      <c r="F9" s="329"/>
    </row>
    <row r="10" spans="1:6" ht="12">
      <c r="A10" s="540" t="s">
        <v>422</v>
      </c>
      <c r="B10" s="330" t="s">
        <v>423</v>
      </c>
      <c r="C10" s="338">
        <v>3071</v>
      </c>
      <c r="D10" s="338">
        <v>2846</v>
      </c>
      <c r="E10" s="329"/>
      <c r="F10" s="329"/>
    </row>
    <row r="11" spans="1:13" ht="12">
      <c r="A11" s="540" t="s">
        <v>424</v>
      </c>
      <c r="B11" s="330" t="s">
        <v>425</v>
      </c>
      <c r="C11" s="338">
        <v>-2886</v>
      </c>
      <c r="D11" s="338">
        <v>-2891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40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40" t="s">
        <v>428</v>
      </c>
      <c r="B13" s="330" t="s">
        <v>429</v>
      </c>
      <c r="C13" s="338">
        <v>-60</v>
      </c>
      <c r="D13" s="338">
        <v>-54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40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41" t="s">
        <v>432</v>
      </c>
      <c r="B15" s="330" t="s">
        <v>433</v>
      </c>
      <c r="C15" s="338">
        <v>-56</v>
      </c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40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40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41" t="s">
        <v>438</v>
      </c>
      <c r="B18" s="333" t="s">
        <v>439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40" t="s">
        <v>440</v>
      </c>
      <c r="B19" s="330" t="s">
        <v>441</v>
      </c>
      <c r="C19" s="338">
        <v>-406</v>
      </c>
      <c r="D19" s="338">
        <v>-287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7">
        <f>SUM(C10:C19)</f>
        <v>-337</v>
      </c>
      <c r="D20" s="547">
        <f>SUM(D10:D19)</f>
        <v>-386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2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40" t="s">
        <v>445</v>
      </c>
      <c r="B22" s="330" t="s">
        <v>446</v>
      </c>
      <c r="C22" s="338">
        <v>-57</v>
      </c>
      <c r="D22" s="338">
        <v>-308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40" t="s">
        <v>447</v>
      </c>
      <c r="B23" s="330" t="s">
        <v>448</v>
      </c>
      <c r="C23" s="338">
        <v>610</v>
      </c>
      <c r="D23" s="338">
        <v>1995</v>
      </c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40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40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40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40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40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40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40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40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7">
        <f>SUM(C22:C31)</f>
        <v>553</v>
      </c>
      <c r="D32" s="547">
        <f>SUM(D22:D31)</f>
        <v>1687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2" t="s">
        <v>466</v>
      </c>
      <c r="B33" s="336"/>
      <c r="C33" s="337"/>
      <c r="D33" s="337"/>
      <c r="E33" s="329"/>
      <c r="F33" s="329"/>
    </row>
    <row r="34" spans="1:6" ht="12">
      <c r="A34" s="540" t="s">
        <v>467</v>
      </c>
      <c r="B34" s="330" t="s">
        <v>468</v>
      </c>
      <c r="C34" s="338"/>
      <c r="D34" s="338"/>
      <c r="E34" s="329"/>
      <c r="F34" s="329"/>
    </row>
    <row r="35" spans="1:6" ht="12">
      <c r="A35" s="541" t="s">
        <v>469</v>
      </c>
      <c r="B35" s="330" t="s">
        <v>470</v>
      </c>
      <c r="C35" s="338"/>
      <c r="D35" s="338"/>
      <c r="E35" s="329"/>
      <c r="F35" s="329"/>
    </row>
    <row r="36" spans="1:6" ht="12">
      <c r="A36" s="540" t="s">
        <v>471</v>
      </c>
      <c r="B36" s="330" t="s">
        <v>472</v>
      </c>
      <c r="C36" s="338"/>
      <c r="D36" s="338"/>
      <c r="E36" s="329"/>
      <c r="F36" s="329"/>
    </row>
    <row r="37" spans="1:6" ht="12">
      <c r="A37" s="540" t="s">
        <v>473</v>
      </c>
      <c r="B37" s="330" t="s">
        <v>474</v>
      </c>
      <c r="C37" s="338"/>
      <c r="D37" s="338"/>
      <c r="E37" s="329"/>
      <c r="F37" s="329"/>
    </row>
    <row r="38" spans="1:6" ht="12">
      <c r="A38" s="540" t="s">
        <v>475</v>
      </c>
      <c r="B38" s="330" t="s">
        <v>476</v>
      </c>
      <c r="C38" s="338"/>
      <c r="D38" s="338"/>
      <c r="E38" s="329"/>
      <c r="F38" s="329"/>
    </row>
    <row r="39" spans="1:6" ht="12">
      <c r="A39" s="540" t="s">
        <v>477</v>
      </c>
      <c r="B39" s="330" t="s">
        <v>478</v>
      </c>
      <c r="C39" s="338">
        <v>-130</v>
      </c>
      <c r="D39" s="338">
        <v>-122</v>
      </c>
      <c r="E39" s="329"/>
      <c r="F39" s="329"/>
    </row>
    <row r="40" spans="1:6" ht="12">
      <c r="A40" s="540" t="s">
        <v>479</v>
      </c>
      <c r="B40" s="330" t="s">
        <v>480</v>
      </c>
      <c r="C40" s="338"/>
      <c r="D40" s="338"/>
      <c r="E40" s="329"/>
      <c r="F40" s="329"/>
    </row>
    <row r="41" spans="1:8" ht="12">
      <c r="A41" s="540" t="s">
        <v>481</v>
      </c>
      <c r="B41" s="330" t="s">
        <v>482</v>
      </c>
      <c r="C41" s="338">
        <v>-1</v>
      </c>
      <c r="D41" s="338"/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7">
        <f>C39+C41</f>
        <v>-131</v>
      </c>
      <c r="D42" s="547">
        <f>D39</f>
        <v>-122</v>
      </c>
      <c r="E42" s="329"/>
      <c r="F42" s="329"/>
      <c r="G42" s="332"/>
      <c r="H42" s="332"/>
    </row>
    <row r="43" spans="1:8" ht="12">
      <c r="A43" s="542" t="s">
        <v>485</v>
      </c>
      <c r="B43" s="335" t="s">
        <v>486</v>
      </c>
      <c r="C43" s="547">
        <f>C20+C32+C42:C42</f>
        <v>85</v>
      </c>
      <c r="D43" s="547">
        <f>D20+D32+D42</f>
        <v>1179</v>
      </c>
      <c r="E43" s="329"/>
      <c r="F43" s="329"/>
      <c r="G43" s="332"/>
      <c r="H43" s="332"/>
    </row>
    <row r="44" spans="1:8" ht="12">
      <c r="A44" s="540" t="s">
        <v>487</v>
      </c>
      <c r="B44" s="336" t="s">
        <v>488</v>
      </c>
      <c r="C44" s="338">
        <v>1083</v>
      </c>
      <c r="D44" s="338">
        <v>1315</v>
      </c>
      <c r="E44" s="329"/>
      <c r="F44" s="329"/>
      <c r="G44" s="332"/>
      <c r="H44" s="332"/>
    </row>
    <row r="45" spans="1:8" ht="12">
      <c r="A45" s="540" t="s">
        <v>489</v>
      </c>
      <c r="B45" s="336" t="s">
        <v>490</v>
      </c>
      <c r="C45" s="328">
        <f>C44+C43</f>
        <v>1168</v>
      </c>
      <c r="D45" s="328">
        <f>D44+D43</f>
        <v>2494</v>
      </c>
      <c r="E45" s="329"/>
      <c r="F45" s="329"/>
      <c r="G45" s="332"/>
      <c r="H45" s="332"/>
    </row>
    <row r="46" spans="1:8" ht="12">
      <c r="A46" s="540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40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863</v>
      </c>
      <c r="B49" s="305"/>
      <c r="C49" s="309"/>
      <c r="D49" s="343"/>
      <c r="E49" s="344"/>
      <c r="G49" s="332"/>
      <c r="H49" s="332"/>
    </row>
    <row r="50" spans="1:8" ht="12.75">
      <c r="A50" s="308"/>
      <c r="B50" s="548"/>
      <c r="C50" s="607"/>
      <c r="D50" s="607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08" t="s">
        <v>261</v>
      </c>
      <c r="C52" s="608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25">
      <selection activeCell="L33" sqref="L33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10.2812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7.421875" style="232" customWidth="1"/>
    <col min="9" max="9" width="8.28125" style="232" customWidth="1"/>
    <col min="10" max="10" width="8.0039062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4" t="s">
        <v>346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5" t="str">
        <f>'[1]справка №1-БАЛАНС'!E3</f>
        <v>" Източна Газова Компания" АД</v>
      </c>
      <c r="C3" s="625"/>
      <c r="D3" s="625"/>
      <c r="E3" s="625"/>
      <c r="F3" s="625"/>
      <c r="G3" s="625"/>
      <c r="H3" s="625"/>
      <c r="I3" s="625"/>
      <c r="J3" s="236"/>
      <c r="K3" s="626" t="s">
        <v>3</v>
      </c>
      <c r="L3" s="626"/>
      <c r="M3" s="550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5" t="s">
        <v>853</v>
      </c>
      <c r="C4" s="625"/>
      <c r="D4" s="625"/>
      <c r="E4" s="625"/>
      <c r="F4" s="625"/>
      <c r="G4" s="625"/>
      <c r="H4" s="625"/>
      <c r="I4" s="625"/>
      <c r="J4" s="240"/>
      <c r="K4" s="627"/>
      <c r="L4" s="627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2" t="s">
        <v>858</v>
      </c>
      <c r="C5" s="622"/>
      <c r="D5" s="622"/>
      <c r="E5" s="622"/>
      <c r="F5" s="549"/>
      <c r="G5" s="549"/>
      <c r="H5" s="549"/>
      <c r="I5" s="549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9">
        <v>2123</v>
      </c>
      <c r="D11" s="560">
        <v>181</v>
      </c>
      <c r="E11" s="560">
        <v>1770</v>
      </c>
      <c r="F11" s="560"/>
      <c r="G11" s="560"/>
      <c r="H11" s="560">
        <v>5</v>
      </c>
      <c r="I11" s="560">
        <v>836</v>
      </c>
      <c r="J11" s="560"/>
      <c r="K11" s="560"/>
      <c r="L11" s="561">
        <v>4915</v>
      </c>
      <c r="M11" s="562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1"/>
      <c r="M15" s="552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3">
        <v>460</v>
      </c>
      <c r="J16" s="554"/>
      <c r="K16" s="555"/>
      <c r="L16" s="551"/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>
        <v>355</v>
      </c>
      <c r="F23" s="293"/>
      <c r="G23" s="293"/>
      <c r="H23" s="293"/>
      <c r="I23" s="293"/>
      <c r="J23" s="293"/>
      <c r="K23" s="293"/>
      <c r="L23" s="280">
        <v>39</v>
      </c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/>
      <c r="F28" s="293"/>
      <c r="G28" s="293"/>
      <c r="H28" s="293"/>
      <c r="I28" s="293">
        <v>394</v>
      </c>
      <c r="J28" s="293"/>
      <c r="K28" s="293"/>
      <c r="L28" s="280">
        <v>460</v>
      </c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9">
        <v>2123</v>
      </c>
      <c r="D29" s="556">
        <v>181</v>
      </c>
      <c r="E29" s="556">
        <f>E11-E23</f>
        <v>1415</v>
      </c>
      <c r="F29" s="556"/>
      <c r="G29" s="556"/>
      <c r="H29" s="556">
        <v>5</v>
      </c>
      <c r="I29" s="556">
        <f>I11+I16+I28</f>
        <v>1690</v>
      </c>
      <c r="J29" s="556"/>
      <c r="K29" s="556"/>
      <c r="L29" s="551">
        <f>SUM(L11:L28)</f>
        <v>5414</v>
      </c>
      <c r="M29" s="556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7"/>
      <c r="D31" s="557"/>
      <c r="E31" s="557"/>
      <c r="F31" s="557"/>
      <c r="G31" s="557"/>
      <c r="H31" s="557"/>
      <c r="I31" s="557"/>
      <c r="J31" s="557"/>
      <c r="K31" s="557"/>
      <c r="L31" s="558"/>
      <c r="M31" s="557"/>
      <c r="N31" s="285"/>
    </row>
    <row r="32" spans="1:23" ht="23.25" customHeight="1" thickBot="1">
      <c r="A32" s="279" t="s">
        <v>414</v>
      </c>
      <c r="B32" s="286" t="s">
        <v>415</v>
      </c>
      <c r="C32" s="559">
        <v>2123</v>
      </c>
      <c r="D32" s="560">
        <v>181</v>
      </c>
      <c r="E32" s="560">
        <v>1415</v>
      </c>
      <c r="F32" s="560"/>
      <c r="G32" s="560"/>
      <c r="H32" s="560">
        <v>5</v>
      </c>
      <c r="I32" s="560">
        <f>I29</f>
        <v>1690</v>
      </c>
      <c r="J32" s="560"/>
      <c r="K32" s="560"/>
      <c r="L32" s="561">
        <v>5414</v>
      </c>
      <c r="M32" s="562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864</v>
      </c>
      <c r="C35" s="299"/>
      <c r="D35" s="300"/>
      <c r="E35" s="300"/>
      <c r="H35" s="563"/>
      <c r="I35" s="563"/>
      <c r="J35" s="563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3"/>
      <c r="M38" s="623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C22">
      <selection activeCell="R41" sqref="R41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10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70"/>
      <c r="G1" s="570"/>
      <c r="H1" s="570"/>
      <c r="I1" s="570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28" t="s">
        <v>2</v>
      </c>
      <c r="B2" s="629"/>
      <c r="C2" s="630" t="str">
        <f>'[1]справка №1-БАЛАНС'!E3</f>
        <v>" Източна Газова Компания" АД</v>
      </c>
      <c r="D2" s="630"/>
      <c r="E2" s="630"/>
      <c r="F2" s="630"/>
      <c r="G2" s="630"/>
      <c r="H2" s="630"/>
      <c r="I2" s="168" t="s">
        <v>3</v>
      </c>
      <c r="J2" s="169"/>
      <c r="K2" s="643">
        <f>'[1]справка №1-БАЛАНС'!H3</f>
        <v>813159505</v>
      </c>
      <c r="L2" s="643"/>
      <c r="P2" s="170"/>
      <c r="Q2" s="170"/>
      <c r="R2" s="104"/>
    </row>
    <row r="3" spans="1:18" ht="15">
      <c r="A3" s="628" t="s">
        <v>45</v>
      </c>
      <c r="B3" s="629"/>
      <c r="C3" s="631" t="s">
        <v>858</v>
      </c>
      <c r="D3" s="631"/>
      <c r="E3" s="631"/>
      <c r="F3" s="571"/>
      <c r="G3" s="571"/>
      <c r="H3" s="571"/>
      <c r="I3" s="55"/>
      <c r="J3" s="55"/>
      <c r="K3" s="55"/>
      <c r="L3" s="55"/>
      <c r="M3" s="634"/>
      <c r="N3" s="634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5" t="s">
        <v>47</v>
      </c>
      <c r="B5" s="636"/>
      <c r="C5" s="639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41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41" t="s">
        <v>268</v>
      </c>
      <c r="R5" s="641" t="s">
        <v>269</v>
      </c>
    </row>
    <row r="6" spans="1:18" s="120" customFormat="1" ht="48">
      <c r="A6" s="637"/>
      <c r="B6" s="638"/>
      <c r="C6" s="640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42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42"/>
      <c r="R6" s="642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1011</v>
      </c>
      <c r="E9" s="185">
        <v>57</v>
      </c>
      <c r="F9" s="185"/>
      <c r="G9" s="186">
        <v>1067</v>
      </c>
      <c r="H9" s="187"/>
      <c r="I9" s="187"/>
      <c r="J9" s="186">
        <v>1067</v>
      </c>
      <c r="K9" s="187"/>
      <c r="L9" s="187"/>
      <c r="M9" s="187"/>
      <c r="N9" s="186"/>
      <c r="O9" s="187"/>
      <c r="P9" s="187"/>
      <c r="Q9" s="186"/>
      <c r="R9" s="186">
        <v>1067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2240</v>
      </c>
      <c r="E10" s="185">
        <v>17</v>
      </c>
      <c r="F10" s="185">
        <v>761</v>
      </c>
      <c r="G10" s="186">
        <v>1496</v>
      </c>
      <c r="H10" s="187"/>
      <c r="I10" s="187"/>
      <c r="J10" s="186">
        <v>1496</v>
      </c>
      <c r="K10" s="187">
        <v>44</v>
      </c>
      <c r="L10" s="187">
        <v>20</v>
      </c>
      <c r="M10" s="187">
        <v>21</v>
      </c>
      <c r="N10" s="186">
        <v>43</v>
      </c>
      <c r="O10" s="187"/>
      <c r="P10" s="187"/>
      <c r="Q10" s="186">
        <v>43</v>
      </c>
      <c r="R10" s="186">
        <v>1453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1115</v>
      </c>
      <c r="E11" s="185">
        <v>22</v>
      </c>
      <c r="F11" s="185">
        <v>197</v>
      </c>
      <c r="G11" s="186">
        <v>940</v>
      </c>
      <c r="H11" s="187"/>
      <c r="I11" s="187"/>
      <c r="J11" s="186">
        <v>940</v>
      </c>
      <c r="K11" s="187">
        <v>61</v>
      </c>
      <c r="L11" s="187">
        <v>33</v>
      </c>
      <c r="M11" s="187">
        <v>16</v>
      </c>
      <c r="N11" s="186">
        <v>78</v>
      </c>
      <c r="O11" s="187"/>
      <c r="P11" s="187"/>
      <c r="Q11" s="186">
        <v>78</v>
      </c>
      <c r="R11" s="186">
        <v>862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186"/>
      <c r="H12" s="187"/>
      <c r="I12" s="187"/>
      <c r="J12" s="186"/>
      <c r="K12" s="187"/>
      <c r="L12" s="187"/>
      <c r="M12" s="187"/>
      <c r="N12" s="186"/>
      <c r="O12" s="187"/>
      <c r="P12" s="187"/>
      <c r="Q12" s="186"/>
      <c r="R12" s="186"/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842</v>
      </c>
      <c r="E13" s="185"/>
      <c r="F13" s="185"/>
      <c r="G13" s="186">
        <v>842</v>
      </c>
      <c r="H13" s="187"/>
      <c r="I13" s="187"/>
      <c r="J13" s="186">
        <v>842</v>
      </c>
      <c r="K13" s="187">
        <v>72</v>
      </c>
      <c r="L13" s="187">
        <v>39</v>
      </c>
      <c r="M13" s="187"/>
      <c r="N13" s="186">
        <v>111</v>
      </c>
      <c r="O13" s="187"/>
      <c r="P13" s="187"/>
      <c r="Q13" s="186">
        <v>111</v>
      </c>
      <c r="R13" s="186">
        <v>731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186"/>
      <c r="H14" s="187"/>
      <c r="I14" s="187"/>
      <c r="J14" s="186"/>
      <c r="K14" s="187"/>
      <c r="L14" s="187"/>
      <c r="M14" s="187"/>
      <c r="N14" s="186"/>
      <c r="O14" s="187"/>
      <c r="P14" s="187"/>
      <c r="Q14" s="186"/>
      <c r="R14" s="186"/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849</v>
      </c>
      <c r="E15" s="191">
        <v>45</v>
      </c>
      <c r="F15" s="601">
        <v>2</v>
      </c>
      <c r="G15" s="186">
        <v>892</v>
      </c>
      <c r="H15" s="192"/>
      <c r="I15" s="192"/>
      <c r="J15" s="186">
        <v>892</v>
      </c>
      <c r="K15" s="192"/>
      <c r="L15" s="192"/>
      <c r="M15" s="192"/>
      <c r="N15" s="186"/>
      <c r="O15" s="192"/>
      <c r="P15" s="192"/>
      <c r="Q15" s="186"/>
      <c r="R15" s="186">
        <v>892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123</v>
      </c>
      <c r="E16" s="185">
        <v>3</v>
      </c>
      <c r="F16" s="602">
        <v>65</v>
      </c>
      <c r="G16" s="186">
        <v>61</v>
      </c>
      <c r="H16" s="187"/>
      <c r="I16" s="187"/>
      <c r="J16" s="186">
        <v>61</v>
      </c>
      <c r="K16" s="187">
        <v>6</v>
      </c>
      <c r="L16" s="187">
        <v>3</v>
      </c>
      <c r="M16" s="187">
        <v>4</v>
      </c>
      <c r="N16" s="186">
        <v>5</v>
      </c>
      <c r="O16" s="187"/>
      <c r="P16" s="187"/>
      <c r="Q16" s="186">
        <v>5</v>
      </c>
      <c r="R16" s="186">
        <v>56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8" t="s">
        <v>20</v>
      </c>
      <c r="C17" s="196" t="s">
        <v>300</v>
      </c>
      <c r="D17" s="565">
        <f>D9+D10+D11+D12+D13+D14+D15+D16</f>
        <v>6180</v>
      </c>
      <c r="E17" s="224">
        <f>SUM(E9:E16)</f>
        <v>144</v>
      </c>
      <c r="F17" s="224">
        <f>F10+F11-F15+F16</f>
        <v>1021</v>
      </c>
      <c r="G17" s="565">
        <f>SUM(G9:G16)</f>
        <v>5298</v>
      </c>
      <c r="H17" s="176"/>
      <c r="I17" s="176"/>
      <c r="J17" s="565">
        <f>J9+J10+J11+J13+J15+J16</f>
        <v>5298</v>
      </c>
      <c r="K17" s="599">
        <f>K10+K11+K13+K16</f>
        <v>183</v>
      </c>
      <c r="L17" s="599">
        <f>L10+L11+L13+L16</f>
        <v>95</v>
      </c>
      <c r="M17" s="599">
        <f>M10+M11+M16</f>
        <v>41</v>
      </c>
      <c r="N17" s="565">
        <f>N10+N11+N13+N16</f>
        <v>237</v>
      </c>
      <c r="O17" s="176"/>
      <c r="P17" s="176"/>
      <c r="Q17" s="565">
        <f>Q10+Q11+Q13+Q16</f>
        <v>237</v>
      </c>
      <c r="R17" s="565">
        <f>J17-N17</f>
        <v>5061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186"/>
      <c r="H18" s="200"/>
      <c r="I18" s="200"/>
      <c r="J18" s="186"/>
      <c r="K18" s="200"/>
      <c r="L18" s="200"/>
      <c r="M18" s="200"/>
      <c r="N18" s="186"/>
      <c r="O18" s="200"/>
      <c r="P18" s="200"/>
      <c r="Q18" s="186"/>
      <c r="R18" s="18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186"/>
      <c r="H19" s="200"/>
      <c r="I19" s="200"/>
      <c r="J19" s="186"/>
      <c r="K19" s="200"/>
      <c r="L19" s="200"/>
      <c r="M19" s="200"/>
      <c r="N19" s="186"/>
      <c r="O19" s="200"/>
      <c r="P19" s="200"/>
      <c r="Q19" s="186"/>
      <c r="R19" s="18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186"/>
      <c r="H20" s="204"/>
      <c r="I20" s="204"/>
      <c r="J20" s="186"/>
      <c r="K20" s="204"/>
      <c r="L20" s="204"/>
      <c r="M20" s="204"/>
      <c r="N20" s="186"/>
      <c r="O20" s="204"/>
      <c r="P20" s="204"/>
      <c r="Q20" s="186"/>
      <c r="R20" s="186"/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13</v>
      </c>
      <c r="E21" s="185"/>
      <c r="F21" s="185"/>
      <c r="G21" s="186">
        <v>13</v>
      </c>
      <c r="H21" s="187"/>
      <c r="I21" s="187"/>
      <c r="J21" s="186">
        <v>13</v>
      </c>
      <c r="K21" s="187"/>
      <c r="L21" s="187">
        <v>1</v>
      </c>
      <c r="M21" s="187"/>
      <c r="N21" s="186">
        <v>1</v>
      </c>
      <c r="O21" s="187"/>
      <c r="P21" s="187"/>
      <c r="Q21" s="186">
        <v>1</v>
      </c>
      <c r="R21" s="186">
        <v>12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101</v>
      </c>
      <c r="E22" s="185">
        <v>24</v>
      </c>
      <c r="F22" s="185"/>
      <c r="G22" s="186">
        <v>125</v>
      </c>
      <c r="H22" s="187"/>
      <c r="I22" s="187"/>
      <c r="J22" s="186">
        <v>125</v>
      </c>
      <c r="K22" s="187">
        <v>5</v>
      </c>
      <c r="L22" s="187">
        <v>9</v>
      </c>
      <c r="M22" s="187"/>
      <c r="N22" s="186">
        <v>14</v>
      </c>
      <c r="O22" s="187"/>
      <c r="P22" s="187"/>
      <c r="Q22" s="186">
        <v>14</v>
      </c>
      <c r="R22" s="186">
        <v>111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186"/>
      <c r="H23" s="187"/>
      <c r="I23" s="187"/>
      <c r="J23" s="186"/>
      <c r="K23" s="187"/>
      <c r="L23" s="600"/>
      <c r="M23" s="187"/>
      <c r="N23" s="186">
        <v>0</v>
      </c>
      <c r="O23" s="187"/>
      <c r="P23" s="187"/>
      <c r="Q23" s="186"/>
      <c r="R23" s="18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186">
        <v>55</v>
      </c>
      <c r="H24" s="187"/>
      <c r="I24" s="187"/>
      <c r="J24" s="186">
        <v>55</v>
      </c>
      <c r="K24" s="187">
        <v>1</v>
      </c>
      <c r="L24" s="187">
        <v>3</v>
      </c>
      <c r="M24" s="187"/>
      <c r="N24" s="186">
        <v>4</v>
      </c>
      <c r="O24" s="187"/>
      <c r="P24" s="187"/>
      <c r="Q24" s="186">
        <v>4</v>
      </c>
      <c r="R24" s="186">
        <v>51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8" t="s">
        <v>31</v>
      </c>
      <c r="C25" s="206" t="s">
        <v>316</v>
      </c>
      <c r="D25" s="567">
        <f>SUM(D18:D24)</f>
        <v>169</v>
      </c>
      <c r="E25" s="664">
        <f>E22</f>
        <v>24</v>
      </c>
      <c r="F25" s="566">
        <v>0</v>
      </c>
      <c r="G25" s="567">
        <f>SUM(G21:G24)</f>
        <v>193</v>
      </c>
      <c r="H25" s="175"/>
      <c r="I25" s="175"/>
      <c r="J25" s="567">
        <v>169</v>
      </c>
      <c r="K25" s="665">
        <f>K22+K24</f>
        <v>6</v>
      </c>
      <c r="L25" s="665">
        <f>L21+L22+L24</f>
        <v>13</v>
      </c>
      <c r="M25" s="175"/>
      <c r="N25" s="567">
        <f>N21+N22+N23+N24</f>
        <v>19</v>
      </c>
      <c r="O25" s="175"/>
      <c r="P25" s="175"/>
      <c r="Q25" s="567">
        <f>Q21+Q22+Q24</f>
        <v>19</v>
      </c>
      <c r="R25" s="567">
        <f>R21+R22+R24</f>
        <v>174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8" t="s">
        <v>339</v>
      </c>
      <c r="C38" s="196" t="s">
        <v>340</v>
      </c>
      <c r="D38" s="565">
        <v>12</v>
      </c>
      <c r="E38" s="564"/>
      <c r="F38" s="564"/>
      <c r="G38" s="565">
        <v>12</v>
      </c>
      <c r="H38" s="176"/>
      <c r="I38" s="176"/>
      <c r="J38" s="565">
        <v>12</v>
      </c>
      <c r="K38" s="176"/>
      <c r="L38" s="176"/>
      <c r="M38" s="176"/>
      <c r="N38" s="565">
        <v>12</v>
      </c>
      <c r="O38" s="176"/>
      <c r="P38" s="176"/>
      <c r="Q38" s="565">
        <v>12</v>
      </c>
      <c r="R38" s="565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9">
        <v>0</v>
      </c>
      <c r="E39" s="185"/>
      <c r="F39" s="185"/>
      <c r="G39" s="569"/>
      <c r="H39" s="185"/>
      <c r="I39" s="185"/>
      <c r="J39" s="569"/>
      <c r="K39" s="185"/>
      <c r="L39" s="185"/>
      <c r="M39" s="185"/>
      <c r="N39" s="569"/>
      <c r="O39" s="185"/>
      <c r="P39" s="185"/>
      <c r="Q39" s="569"/>
      <c r="R39" s="569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D17+D25+D38</f>
        <v>6361</v>
      </c>
      <c r="E40" s="224">
        <f>E17+E25</f>
        <v>168</v>
      </c>
      <c r="F40" s="224">
        <f>F25</f>
        <v>0</v>
      </c>
      <c r="G40" s="224">
        <f>G17+G25+G38</f>
        <v>5503</v>
      </c>
      <c r="H40" s="224"/>
      <c r="I40" s="224"/>
      <c r="J40" s="224">
        <f>J17+J25+J38</f>
        <v>5479</v>
      </c>
      <c r="K40" s="224"/>
      <c r="L40" s="224"/>
      <c r="M40" s="224"/>
      <c r="N40" s="224">
        <f>N17+N25+N38</f>
        <v>268</v>
      </c>
      <c r="O40" s="224"/>
      <c r="P40" s="224"/>
      <c r="Q40" s="224">
        <f>Q17+Q25+Q38</f>
        <v>268</v>
      </c>
      <c r="R40" s="224">
        <f>R17+R25+R38</f>
        <v>5247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2" t="s">
        <v>857</v>
      </c>
      <c r="C44" s="572"/>
      <c r="D44" s="644"/>
      <c r="E44" s="644"/>
      <c r="F44" s="644"/>
      <c r="G44" s="644"/>
      <c r="H44" s="230"/>
      <c r="I44" s="230"/>
      <c r="J44" s="230"/>
    </row>
    <row r="45" spans="1:18" ht="12">
      <c r="A45" s="92"/>
      <c r="B45" s="573"/>
      <c r="C45" s="573"/>
      <c r="D45" s="141"/>
      <c r="E45" s="141"/>
      <c r="F45" s="141"/>
      <c r="G45" s="141"/>
      <c r="H45" s="573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3"/>
      <c r="C46" s="573"/>
      <c r="D46" s="632" t="s">
        <v>42</v>
      </c>
      <c r="E46" s="633"/>
      <c r="F46" s="633"/>
      <c r="G46" s="633"/>
      <c r="H46" s="573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3"/>
      <c r="C47" s="573"/>
      <c r="D47" s="574"/>
      <c r="E47" s="574"/>
      <c r="F47" s="574"/>
      <c r="G47" s="573"/>
      <c r="H47" s="573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K2:L2"/>
    <mergeCell ref="Q5:Q6"/>
    <mergeCell ref="R5:R6"/>
    <mergeCell ref="D44:G44"/>
    <mergeCell ref="D46:G46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25">
      <selection activeCell="D98" sqref="D98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47" t="s">
        <v>85</v>
      </c>
      <c r="B1" s="647"/>
      <c r="C1" s="647"/>
      <c r="D1" s="647"/>
      <c r="E1" s="647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48" t="s">
        <v>86</v>
      </c>
      <c r="C3" s="649"/>
      <c r="D3" s="575" t="s">
        <v>3</v>
      </c>
      <c r="E3" s="576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0" t="s">
        <v>858</v>
      </c>
      <c r="C4" s="651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9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/>
      <c r="D18" s="125"/>
      <c r="E18" s="126"/>
      <c r="F18" s="127"/>
    </row>
    <row r="19" spans="1:15" ht="12">
      <c r="A19" s="577" t="s">
        <v>111</v>
      </c>
      <c r="B19" s="128" t="s">
        <v>112</v>
      </c>
      <c r="C19" s="580"/>
      <c r="D19" s="580"/>
      <c r="E19" s="578"/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7" t="s">
        <v>241</v>
      </c>
      <c r="B22" s="128" t="s">
        <v>115</v>
      </c>
      <c r="C22" s="581"/>
      <c r="D22" s="580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746</v>
      </c>
      <c r="D28" s="125">
        <v>746</v>
      </c>
      <c r="E28" s="126"/>
      <c r="F28" s="127"/>
    </row>
    <row r="29" spans="1:6" ht="12">
      <c r="A29" s="130" t="s">
        <v>127</v>
      </c>
      <c r="B29" s="131" t="s">
        <v>128</v>
      </c>
      <c r="C29" s="125"/>
      <c r="D29" s="125"/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>
        <v>2</v>
      </c>
      <c r="D31" s="125">
        <v>2</v>
      </c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58</v>
      </c>
      <c r="D33" s="135">
        <v>58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57</v>
      </c>
      <c r="D34" s="125">
        <v>57</v>
      </c>
      <c r="E34" s="126"/>
      <c r="F34" s="127"/>
    </row>
    <row r="35" spans="1:6" ht="12">
      <c r="A35" s="130" t="s">
        <v>139</v>
      </c>
      <c r="B35" s="131" t="s">
        <v>140</v>
      </c>
      <c r="C35" s="125">
        <v>1</v>
      </c>
      <c r="D35" s="125">
        <v>1</v>
      </c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/>
      <c r="D37" s="125"/>
      <c r="E37" s="126"/>
      <c r="F37" s="127"/>
    </row>
    <row r="38" spans="1:15" ht="12">
      <c r="A38" s="130" t="s">
        <v>145</v>
      </c>
      <c r="B38" s="131" t="s">
        <v>146</v>
      </c>
      <c r="C38" s="132">
        <v>58</v>
      </c>
      <c r="D38" s="132">
        <v>58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v>58</v>
      </c>
      <c r="D42" s="125">
        <v>58</v>
      </c>
      <c r="E42" s="126"/>
      <c r="F42" s="127"/>
    </row>
    <row r="43" spans="1:15" ht="12">
      <c r="A43" s="577" t="s">
        <v>155</v>
      </c>
      <c r="B43" s="128" t="s">
        <v>156</v>
      </c>
      <c r="C43" s="580">
        <f>C24+C28+C31+C33+C38</f>
        <v>881</v>
      </c>
      <c r="D43" s="580">
        <f>D24+D28+D31+D33+D38</f>
        <v>881</v>
      </c>
      <c r="E43" s="133"/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2" t="s">
        <v>157</v>
      </c>
      <c r="B44" s="583" t="s">
        <v>158</v>
      </c>
      <c r="C44" s="585">
        <f>C43</f>
        <v>881</v>
      </c>
      <c r="D44" s="585">
        <f>D43</f>
        <v>881</v>
      </c>
      <c r="E44" s="584"/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3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3"/>
      <c r="F53" s="125"/>
    </row>
    <row r="54" spans="1:6" ht="12">
      <c r="A54" s="130" t="s">
        <v>168</v>
      </c>
      <c r="B54" s="131" t="s">
        <v>169</v>
      </c>
      <c r="C54" s="125"/>
      <c r="D54" s="125"/>
      <c r="E54" s="593"/>
      <c r="F54" s="125"/>
    </row>
    <row r="55" spans="1:6" ht="12">
      <c r="A55" s="130" t="s">
        <v>153</v>
      </c>
      <c r="B55" s="131" t="s">
        <v>170</v>
      </c>
      <c r="C55" s="125"/>
      <c r="D55" s="125"/>
      <c r="E55" s="593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3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3"/>
      <c r="F57" s="125"/>
    </row>
    <row r="58" spans="1:6" ht="12">
      <c r="A58" s="146" t="s">
        <v>175</v>
      </c>
      <c r="B58" s="131" t="s">
        <v>176</v>
      </c>
      <c r="C58" s="125"/>
      <c r="D58" s="125"/>
      <c r="E58" s="593"/>
      <c r="F58" s="125"/>
    </row>
    <row r="59" spans="1:6" ht="12">
      <c r="A59" s="146" t="s">
        <v>177</v>
      </c>
      <c r="B59" s="131" t="s">
        <v>178</v>
      </c>
      <c r="C59" s="125"/>
      <c r="D59" s="125"/>
      <c r="E59" s="593"/>
      <c r="F59" s="125"/>
    </row>
    <row r="60" spans="1:6" ht="12">
      <c r="A60" s="146" t="s">
        <v>175</v>
      </c>
      <c r="B60" s="131" t="s">
        <v>179</v>
      </c>
      <c r="C60" s="125"/>
      <c r="D60" s="125"/>
      <c r="E60" s="593"/>
      <c r="F60" s="125"/>
    </row>
    <row r="61" spans="1:6" ht="12">
      <c r="A61" s="130" t="s">
        <v>180</v>
      </c>
      <c r="B61" s="131" t="s">
        <v>181</v>
      </c>
      <c r="C61" s="125"/>
      <c r="D61" s="125"/>
      <c r="E61" s="593"/>
      <c r="F61" s="147"/>
    </row>
    <row r="62" spans="1:6" ht="12">
      <c r="A62" s="130" t="s">
        <v>182</v>
      </c>
      <c r="B62" s="131" t="s">
        <v>183</v>
      </c>
      <c r="C62" s="125"/>
      <c r="D62" s="125"/>
      <c r="E62" s="593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93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93"/>
      <c r="F64" s="147"/>
    </row>
    <row r="65" spans="1:6" ht="12">
      <c r="A65" s="130" t="s">
        <v>188</v>
      </c>
      <c r="B65" s="131" t="s">
        <v>189</v>
      </c>
      <c r="C65" s="125"/>
      <c r="D65" s="125"/>
      <c r="E65" s="593"/>
      <c r="F65" s="147"/>
    </row>
    <row r="66" spans="1:16" ht="12">
      <c r="A66" s="577" t="s">
        <v>190</v>
      </c>
      <c r="B66" s="128" t="s">
        <v>191</v>
      </c>
      <c r="C66" s="577">
        <v>2934</v>
      </c>
      <c r="D66" s="577"/>
      <c r="E66" s="594">
        <v>2934</v>
      </c>
      <c r="F66" s="577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3"/>
      <c r="F67" s="148"/>
    </row>
    <row r="68" spans="1:6" ht="12">
      <c r="A68" s="130" t="s">
        <v>193</v>
      </c>
      <c r="B68" s="149" t="s">
        <v>194</v>
      </c>
      <c r="C68" s="125">
        <v>127</v>
      </c>
      <c r="D68" s="125">
        <v>127</v>
      </c>
      <c r="E68" s="593"/>
      <c r="F68" s="147"/>
    </row>
    <row r="69" spans="1:6" ht="12">
      <c r="A69" s="577" t="s">
        <v>111</v>
      </c>
      <c r="B69" s="128" t="s">
        <v>850</v>
      </c>
      <c r="C69" s="580">
        <f>C68</f>
        <v>127</v>
      </c>
      <c r="D69" s="580">
        <f>D68</f>
        <v>127</v>
      </c>
      <c r="E69" s="593"/>
      <c r="F69" s="148"/>
    </row>
    <row r="70" spans="1:6" ht="12">
      <c r="A70" s="122" t="s">
        <v>195</v>
      </c>
      <c r="B70" s="134"/>
      <c r="C70" s="129"/>
      <c r="D70" s="129"/>
      <c r="E70" s="593"/>
      <c r="F70" s="148"/>
    </row>
    <row r="71" spans="1:16" ht="24">
      <c r="A71" s="130" t="s">
        <v>164</v>
      </c>
      <c r="B71" s="131" t="s">
        <v>196</v>
      </c>
      <c r="C71" s="135">
        <v>43</v>
      </c>
      <c r="D71" s="135">
        <v>43</v>
      </c>
      <c r="E71" s="595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/>
      <c r="D72" s="125"/>
      <c r="E72" s="593"/>
      <c r="F72" s="147"/>
    </row>
    <row r="73" spans="1:6" ht="12">
      <c r="A73" s="130" t="s">
        <v>199</v>
      </c>
      <c r="B73" s="131" t="s">
        <v>200</v>
      </c>
      <c r="C73" s="125"/>
      <c r="D73" s="125"/>
      <c r="E73" s="593"/>
      <c r="F73" s="147"/>
    </row>
    <row r="74" spans="1:6" ht="12">
      <c r="A74" s="150" t="s">
        <v>201</v>
      </c>
      <c r="B74" s="131" t="s">
        <v>202</v>
      </c>
      <c r="C74" s="125"/>
      <c r="D74" s="125"/>
      <c r="E74" s="593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5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3"/>
      <c r="F76" s="125"/>
    </row>
    <row r="77" spans="1:6" ht="12">
      <c r="A77" s="130" t="s">
        <v>206</v>
      </c>
      <c r="B77" s="131" t="s">
        <v>207</v>
      </c>
      <c r="C77" s="125"/>
      <c r="D77" s="125"/>
      <c r="E77" s="593"/>
      <c r="F77" s="125"/>
    </row>
    <row r="78" spans="1:6" ht="12">
      <c r="A78" s="130" t="s">
        <v>208</v>
      </c>
      <c r="B78" s="131" t="s">
        <v>209</v>
      </c>
      <c r="C78" s="125"/>
      <c r="D78" s="125"/>
      <c r="E78" s="593"/>
      <c r="F78" s="125"/>
    </row>
    <row r="79" spans="1:6" ht="12">
      <c r="A79" s="130" t="s">
        <v>175</v>
      </c>
      <c r="B79" s="131" t="s">
        <v>210</v>
      </c>
      <c r="C79" s="125"/>
      <c r="D79" s="125"/>
      <c r="E79" s="593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5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3"/>
      <c r="F81" s="125"/>
    </row>
    <row r="82" spans="1:6" ht="12">
      <c r="A82" s="130" t="s">
        <v>215</v>
      </c>
      <c r="B82" s="131" t="s">
        <v>216</v>
      </c>
      <c r="C82" s="125"/>
      <c r="D82" s="125"/>
      <c r="E82" s="593"/>
      <c r="F82" s="125"/>
    </row>
    <row r="83" spans="1:6" ht="24">
      <c r="A83" s="130" t="s">
        <v>217</v>
      </c>
      <c r="B83" s="131" t="s">
        <v>218</v>
      </c>
      <c r="C83" s="125"/>
      <c r="D83" s="125"/>
      <c r="E83" s="593"/>
      <c r="F83" s="125"/>
    </row>
    <row r="84" spans="1:6" ht="12">
      <c r="A84" s="130" t="s">
        <v>219</v>
      </c>
      <c r="B84" s="131" t="s">
        <v>220</v>
      </c>
      <c r="C84" s="125"/>
      <c r="D84" s="125"/>
      <c r="E84" s="593"/>
      <c r="F84" s="125"/>
    </row>
    <row r="85" spans="1:16" ht="12">
      <c r="A85" s="130" t="s">
        <v>221</v>
      </c>
      <c r="B85" s="131" t="s">
        <v>222</v>
      </c>
      <c r="C85" s="129"/>
      <c r="D85" s="129"/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/>
      <c r="D87" s="125"/>
      <c r="E87" s="132"/>
      <c r="F87" s="125"/>
    </row>
    <row r="88" spans="1:6" ht="12">
      <c r="A88" s="130" t="s">
        <v>227</v>
      </c>
      <c r="B88" s="131" t="s">
        <v>228</v>
      </c>
      <c r="C88" s="125">
        <v>31</v>
      </c>
      <c r="D88" s="125">
        <v>31</v>
      </c>
      <c r="E88" s="132"/>
      <c r="F88" s="125"/>
    </row>
    <row r="89" spans="1:6" ht="12">
      <c r="A89" s="130" t="s">
        <v>229</v>
      </c>
      <c r="B89" s="131" t="s">
        <v>230</v>
      </c>
      <c r="C89" s="125">
        <v>25</v>
      </c>
      <c r="D89" s="125">
        <v>25</v>
      </c>
      <c r="E89" s="132"/>
      <c r="F89" s="125"/>
    </row>
    <row r="90" spans="1:16" ht="12">
      <c r="A90" s="130" t="s">
        <v>231</v>
      </c>
      <c r="B90" s="131" t="s">
        <v>232</v>
      </c>
      <c r="C90" s="137">
        <v>75</v>
      </c>
      <c r="D90" s="137">
        <v>75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3</v>
      </c>
      <c r="D92" s="125">
        <v>3</v>
      </c>
      <c r="E92" s="132"/>
      <c r="F92" s="125"/>
    </row>
    <row r="93" spans="1:6" ht="12">
      <c r="A93" s="130" t="s">
        <v>143</v>
      </c>
      <c r="B93" s="131" t="s">
        <v>236</v>
      </c>
      <c r="C93" s="125">
        <v>72</v>
      </c>
      <c r="D93" s="125">
        <v>72</v>
      </c>
      <c r="E93" s="132"/>
      <c r="F93" s="125"/>
    </row>
    <row r="94" spans="1:6" ht="12">
      <c r="A94" s="130" t="s">
        <v>237</v>
      </c>
      <c r="B94" s="131" t="s">
        <v>238</v>
      </c>
      <c r="C94" s="125">
        <v>7</v>
      </c>
      <c r="D94" s="125">
        <v>7</v>
      </c>
      <c r="E94" s="132"/>
      <c r="F94" s="125"/>
    </row>
    <row r="95" spans="1:6" ht="12">
      <c r="A95" s="130" t="s">
        <v>239</v>
      </c>
      <c r="B95" s="131" t="s">
        <v>240</v>
      </c>
      <c r="C95" s="125">
        <v>2</v>
      </c>
      <c r="D95" s="125">
        <v>2</v>
      </c>
      <c r="E95" s="132"/>
      <c r="F95" s="147"/>
    </row>
    <row r="96" spans="1:16" ht="12">
      <c r="A96" s="577" t="s">
        <v>241</v>
      </c>
      <c r="B96" s="128" t="s">
        <v>242</v>
      </c>
      <c r="C96" s="580">
        <f>C71+C88+C89+C90+C94+C95</f>
        <v>183</v>
      </c>
      <c r="D96" s="580">
        <f>D71+D88+D89+D90+D94+D95</f>
        <v>183</v>
      </c>
      <c r="E96" s="580"/>
      <c r="F96" s="580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82" t="s">
        <v>243</v>
      </c>
      <c r="B97" s="583" t="s">
        <v>244</v>
      </c>
      <c r="C97" s="585">
        <f>C66+C69+C96</f>
        <v>3244</v>
      </c>
      <c r="D97" s="585">
        <f>D96+D69</f>
        <v>310</v>
      </c>
      <c r="E97" s="585">
        <v>2934</v>
      </c>
      <c r="F97" s="585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52"/>
      <c r="B107" s="652"/>
      <c r="C107" s="652"/>
      <c r="D107" s="652"/>
      <c r="E107" s="652"/>
      <c r="F107" s="652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857</v>
      </c>
      <c r="B108" s="162"/>
      <c r="C108" s="646"/>
      <c r="D108" s="646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45" t="s">
        <v>261</v>
      </c>
      <c r="D110" s="645"/>
      <c r="E110" s="645"/>
      <c r="F110" s="645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28">
      <selection activeCell="F56" sqref="F56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6" t="str">
        <f>'[1]справка №1-БАЛАНС'!E3</f>
        <v>" Източна Газова Компания" АД</v>
      </c>
      <c r="C4" s="656"/>
      <c r="D4" s="656"/>
      <c r="E4" s="656"/>
      <c r="F4" s="656"/>
      <c r="G4" s="657" t="s">
        <v>3</v>
      </c>
      <c r="H4" s="657"/>
      <c r="I4" s="588">
        <f>'[1]справка №1-БАЛАНС'!H3</f>
        <v>813159505</v>
      </c>
    </row>
    <row r="5" spans="1:9" ht="15">
      <c r="A5" s="52" t="s">
        <v>45</v>
      </c>
      <c r="B5" s="658" t="s">
        <v>858</v>
      </c>
      <c r="C5" s="658"/>
      <c r="D5" s="658"/>
      <c r="E5" s="658"/>
      <c r="F5" s="658"/>
      <c r="G5" s="659"/>
      <c r="H5" s="660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6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7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6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7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857</v>
      </c>
      <c r="B30" s="655"/>
      <c r="C30" s="655"/>
      <c r="D30" s="655"/>
      <c r="H30" s="91"/>
      <c r="I30" s="654"/>
      <c r="J30" s="654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3" t="s">
        <v>851</v>
      </c>
      <c r="C32" s="653"/>
      <c r="D32" s="653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48">
      <selection activeCell="C161" sqref="C161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9" t="s">
        <v>0</v>
      </c>
      <c r="B2" s="589"/>
      <c r="C2" s="589"/>
      <c r="D2" s="589"/>
      <c r="E2" s="589"/>
      <c r="F2" s="4"/>
    </row>
    <row r="3" spans="1:6" ht="18" customHeight="1">
      <c r="A3" s="589" t="s">
        <v>1</v>
      </c>
      <c r="B3" s="589"/>
      <c r="C3" s="589"/>
      <c r="D3" s="589"/>
      <c r="E3" s="589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1" t="str">
        <f>'[1]справка №1-БАЛАНС'!E3</f>
        <v>" Източна Газова Компания" АД</v>
      </c>
      <c r="C5" s="661"/>
      <c r="D5" s="661"/>
      <c r="E5" s="590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2" t="s">
        <v>858</v>
      </c>
      <c r="C6" s="662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3" t="s">
        <v>854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855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856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857</v>
      </c>
      <c r="B151" s="40"/>
      <c r="C151" s="663"/>
      <c r="D151" s="663"/>
      <c r="E151" s="663"/>
      <c r="F151" s="663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3" t="s">
        <v>42</v>
      </c>
      <c r="D153" s="663"/>
      <c r="E153" s="663"/>
      <c r="F153" s="663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2008-05-30T20:24:31Z</cp:lastPrinted>
  <dcterms:created xsi:type="dcterms:W3CDTF">2007-08-11T08:46:46Z</dcterms:created>
  <dcterms:modified xsi:type="dcterms:W3CDTF">2008-07-29T08:28:01Z</dcterms:modified>
  <cp:category/>
  <cp:version/>
  <cp:contentType/>
  <cp:contentStatus/>
</cp:coreProperties>
</file>