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592" tabRatio="679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income'!$A$1:$I$38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<sst xmlns="http://schemas.openxmlformats.org/spreadsheetml/2006/main" count="152" uniqueCount="110">
  <si>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</si>
  <si>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</si>
  <si>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</si>
  <si>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</si>
  <si>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</si>
  <si>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</si>
  <si>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</si>
  <si>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</si>
  <si>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</si>
  <si>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</si>
  <si>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</si>
  <si>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</si>
  <si>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</si>
  <si>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</si>
  <si>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</si>
  <si>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</si>
  <si>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</si>
  <si>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</si>
  <si>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</si>
  <si>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</si>
  <si>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</si>
  <si>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</si>
  <si>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</si>
  <si>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</si>
  <si>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</si>
  <si>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</si>
  <si>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</si>
  <si>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</si>
  <si>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</si>
  <si>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</si>
  <si>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</si>
  <si>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</si>
  <si>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</si>
  <si>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</si>
  <si>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</si>
  <si>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</si>
  <si>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</si>
  <si>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</si>
  <si>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</si>
  <si>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</si>
  <si>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</si>
  <si>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</si>
  <si>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</si>
  <si>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</si>
  <si>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</si>
  <si>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</si>
  <si>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</si>
  <si>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</si>
  <si>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</si>
  <si>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</si>
  <si>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</si>
  <si>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</si>
  <si>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</si>
  <si>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</si>
  <si>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</si>
  <si>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</si>
  <si>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</si>
  <si>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</si>
  <si>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</si>
  <si>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</si>
  <si>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</si>
  <si>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</si>
  <si>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</si>
  <si>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</si>
  <si>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</si>
  <si>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</si>
  <si>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</si>
  <si>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</si>
  <si>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</si>
  <si>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</si>
  <si>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</si>
  <si>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</si>
  <si>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</si>
  <si>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</si>
  <si>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</si>
  <si>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</si>
  <si>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</si>
  <si>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</si>
  <si>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</si>
  <si>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</si>
  <si>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</si>
  <si>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</si>
  <si>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</si>
  <si>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</si>
  <si>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</si>
  <si>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-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</si>
  <si>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</si>
  <si>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</si>
  <si>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</si>
  <si>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</si>
  <si>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</si>
  <si>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</si>
  <si>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</si>
  <si>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31.12.2019</t>
  </si>
  <si>
    <t>Impairment of assets</t>
  </si>
  <si>
    <t>INTERIM  CONSOLIDATED STATEMENT OF FINANCIAL POSITION</t>
  </si>
  <si>
    <t>INTERIM CONSOLIDATED STATEMENT OF COMPREHENSIVE INCOME</t>
  </si>
  <si>
    <t xml:space="preserve">INTERIM CONSOLIDATED STATEMENT OF CASH FLOW </t>
  </si>
  <si>
    <t>Balance as of January 1, 2020</t>
  </si>
  <si>
    <t>INTERIM CONSOLIDATED STATEMENT OF CHANGES IN EQUITY</t>
  </si>
  <si>
    <t>As of  30 June 2020</t>
  </si>
  <si>
    <t>As of 30.06.2020</t>
  </si>
  <si>
    <t>Divident liabilities</t>
  </si>
  <si>
    <t>For the period ended June 30, 2020</t>
  </si>
  <si>
    <t>30.06.2020</t>
  </si>
  <si>
    <t>30.06.2019</t>
  </si>
  <si>
    <t>Change of equity as of June 30, 2019</t>
  </si>
  <si>
    <t>Balance as of 30 June 2019</t>
  </si>
  <si>
    <t>Change of equity as of June 30, 2020</t>
  </si>
  <si>
    <t>Balance as of 30 June 2020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</si>
</sst>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1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1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9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2" fontId="22" fillId="0" borderId="0" xfId="57" applyNumberFormat="1" applyFont="1" applyFill="1" applyBorder="1" applyAlignment="1">
      <alignment horizontal="center" vertical="center" wrapText="1"/>
      <protection/>
    </xf>
    <xf numFmtId="198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8" fontId="25" fillId="0" borderId="0" xfId="58" applyNumberFormat="1" applyFont="1" applyFill="1" applyBorder="1" applyAlignment="1">
      <alignment horizontal="right"/>
      <protection/>
    </xf>
    <xf numFmtId="198" fontId="25" fillId="0" borderId="0" xfId="58" applyNumberFormat="1" applyFont="1" applyFill="1" applyBorder="1">
      <alignment/>
      <protection/>
    </xf>
    <xf numFmtId="198" fontId="25" fillId="0" borderId="0" xfId="58" applyNumberFormat="1" applyFont="1" applyFill="1" applyBorder="1" applyAlignment="1">
      <alignment/>
      <protection/>
    </xf>
    <xf numFmtId="198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8" fontId="26" fillId="0" borderId="11" xfId="61" applyNumberFormat="1" applyFont="1" applyFill="1" applyBorder="1" applyAlignment="1">
      <alignment horizontal="right"/>
      <protection/>
    </xf>
    <xf numFmtId="198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8" fontId="25" fillId="0" borderId="0" xfId="61" applyNumberFormat="1" applyFont="1" applyFill="1" applyBorder="1" applyAlignment="1">
      <alignment horizontal="right"/>
      <protection/>
    </xf>
    <xf numFmtId="198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 applyAlignment="1">
      <alignment horizontal="right"/>
      <protection/>
    </xf>
    <xf numFmtId="198" fontId="26" fillId="0" borderId="0" xfId="58" applyNumberFormat="1" applyFont="1" applyFill="1" applyBorder="1" applyAlignment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8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8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8" fontId="25" fillId="0" borderId="0" xfId="58" applyNumberFormat="1" applyFont="1" applyFill="1" applyAlignment="1">
      <alignment horizontal="right"/>
      <protection/>
    </xf>
    <xf numFmtId="198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42" applyNumberFormat="1" applyFont="1" applyFill="1" applyBorder="1" applyAlignment="1" applyProtection="1">
      <alignment horizontal="right" vertical="center"/>
      <protection/>
    </xf>
    <xf numFmtId="203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3" fontId="26" fillId="0" borderId="15" xfId="59" applyNumberFormat="1" applyFont="1" applyFill="1" applyBorder="1" applyAlignment="1" applyProtection="1">
      <alignment vertical="center"/>
      <protection/>
    </xf>
    <xf numFmtId="203" fontId="25" fillId="0" borderId="0" xfId="59" applyNumberFormat="1" applyFont="1" applyFill="1" applyBorder="1" applyAlignment="1" applyProtection="1">
      <alignment vertical="center"/>
      <protection/>
    </xf>
    <xf numFmtId="203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59" applyNumberFormat="1" applyFont="1" applyFill="1" applyBorder="1" applyAlignment="1" applyProtection="1">
      <alignment vertical="center"/>
      <protection/>
    </xf>
    <xf numFmtId="203" fontId="25" fillId="0" borderId="10" xfId="59" applyNumberFormat="1" applyFont="1" applyFill="1" applyBorder="1" applyAlignment="1" applyProtection="1">
      <alignment vertical="center"/>
      <protection/>
    </xf>
    <xf numFmtId="203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65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32" borderId="0" xfId="58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7" fillId="0" borderId="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30" fillId="0" borderId="0" xfId="57" applyFont="1" applyFill="1" applyBorder="1" applyAlignment="1">
      <alignment horizontal="left"/>
      <protection/>
    </xf>
    <xf numFmtId="205" fontId="26" fillId="0" borderId="0" xfId="57" applyNumberFormat="1" applyFont="1" applyFill="1" applyBorder="1" applyAlignment="1">
      <alignment horizontal="lef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C17" sqref="C17"/>
    </sheetView>
  </sheetViews>
  <sheetFormatPr defaultColWidth="9.140625" defaultRowHeight="12.75"/>
  <cols>
    <col min="1" max="1" width="40.8515625" style="13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1"/>
      <c r="D1" s="181"/>
      <c r="E1" s="181"/>
      <c r="F1" s="181"/>
      <c r="G1" s="181"/>
      <c r="H1" s="181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2" t="s">
        <v>95</v>
      </c>
      <c r="B3" s="182"/>
      <c r="C3" s="182"/>
      <c r="D3" s="182"/>
      <c r="E3" s="182"/>
      <c r="F3" s="182"/>
      <c r="G3" s="182"/>
      <c r="H3" s="182"/>
    </row>
    <row r="4" spans="1:8" ht="14.25">
      <c r="A4" s="183" t="s">
        <v>100</v>
      </c>
      <c r="B4" s="184"/>
      <c r="C4" s="184"/>
      <c r="D4" s="184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0" t="s">
        <v>4</v>
      </c>
      <c r="D7" s="9" t="s">
        <v>101</v>
      </c>
      <c r="E7" s="10"/>
      <c r="F7" s="9" t="s">
        <v>93</v>
      </c>
      <c r="G7" s="11"/>
      <c r="H7" s="164"/>
    </row>
    <row r="8" spans="2:8" ht="12" customHeight="1">
      <c r="B8" s="8"/>
      <c r="C8" s="180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3</v>
      </c>
      <c r="D11" s="24">
        <v>19372</v>
      </c>
      <c r="E11" s="24"/>
      <c r="F11" s="24">
        <v>19372</v>
      </c>
      <c r="G11" s="25"/>
      <c r="H11" s="26"/>
    </row>
    <row r="12" spans="1:8" ht="14.25">
      <c r="A12" s="22" t="s">
        <v>74</v>
      </c>
      <c r="B12" s="23"/>
      <c r="C12" s="23">
        <v>4</v>
      </c>
      <c r="D12" s="24">
        <v>1242</v>
      </c>
      <c r="E12" s="24"/>
      <c r="F12" s="24">
        <v>1242</v>
      </c>
      <c r="G12" s="25"/>
      <c r="H12" s="26"/>
    </row>
    <row r="13" spans="1:8" ht="14.25">
      <c r="A13" s="22" t="s">
        <v>73</v>
      </c>
      <c r="B13" s="23"/>
      <c r="C13" s="23">
        <v>5</v>
      </c>
      <c r="D13" s="24">
        <v>7</v>
      </c>
      <c r="E13" s="24"/>
      <c r="F13" s="24">
        <v>7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20621</v>
      </c>
      <c r="E14" s="29"/>
      <c r="F14" s="28">
        <f>SUM(F11:F13)</f>
        <v>20621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3" t="s">
        <v>92</v>
      </c>
      <c r="C17" s="173">
        <v>6</v>
      </c>
      <c r="D17" s="175">
        <v>1730</v>
      </c>
      <c r="F17" s="174">
        <v>1806</v>
      </c>
      <c r="G17" s="25"/>
      <c r="H17" s="21"/>
    </row>
    <row r="18" spans="1:8" ht="14.25">
      <c r="A18" s="22" t="s">
        <v>8</v>
      </c>
      <c r="B18" s="23"/>
      <c r="C18" s="23">
        <v>7</v>
      </c>
      <c r="D18" s="24">
        <v>70</v>
      </c>
      <c r="E18" s="24"/>
      <c r="F18" s="24">
        <v>66</v>
      </c>
      <c r="G18" s="25"/>
      <c r="H18" s="21"/>
    </row>
    <row r="19" spans="1:8" ht="14.25">
      <c r="A19" s="31" t="s">
        <v>9</v>
      </c>
      <c r="B19" s="23"/>
      <c r="C19" s="23">
        <v>8</v>
      </c>
      <c r="D19" s="24">
        <v>220</v>
      </c>
      <c r="E19" s="24"/>
      <c r="F19" s="24">
        <v>287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2020</v>
      </c>
      <c r="E20" s="29"/>
      <c r="F20" s="28">
        <f>SUM(F17:F19)</f>
        <v>2159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22641</v>
      </c>
      <c r="E22" s="29"/>
      <c r="F22" s="34">
        <f>F14+F20</f>
        <v>22780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9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9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75</v>
      </c>
      <c r="B28" s="23"/>
      <c r="C28" s="23">
        <v>9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9</v>
      </c>
      <c r="D29" s="24">
        <v>826</v>
      </c>
      <c r="E29" s="24"/>
      <c r="F29" s="38">
        <v>1992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21459</v>
      </c>
      <c r="E30" s="40"/>
      <c r="F30" s="39">
        <f>SUM(F26:F29)</f>
        <v>22625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21459</v>
      </c>
      <c r="E31" s="40"/>
      <c r="F31" s="40">
        <f>F30</f>
        <v>22625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76</v>
      </c>
      <c r="B35" s="23"/>
      <c r="C35" s="23"/>
      <c r="D35" s="24" t="s">
        <v>85</v>
      </c>
      <c r="E35" s="24"/>
      <c r="F35" s="24" t="s">
        <v>85</v>
      </c>
      <c r="G35" s="25"/>
      <c r="H35" s="32"/>
      <c r="Q35" s="2" t="s">
        <v>83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2.75" customHeight="1">
      <c r="A38" s="22" t="s">
        <v>102</v>
      </c>
      <c r="B38" s="42"/>
      <c r="C38" s="23">
        <v>10</v>
      </c>
      <c r="D38" s="24">
        <v>1059</v>
      </c>
      <c r="E38" s="43"/>
      <c r="F38" s="24" t="s">
        <v>85</v>
      </c>
      <c r="G38" s="44"/>
      <c r="H38" s="26"/>
    </row>
    <row r="39" spans="1:8" ht="14.25">
      <c r="A39" s="22" t="s">
        <v>86</v>
      </c>
      <c r="B39" s="42"/>
      <c r="C39" s="23">
        <v>11</v>
      </c>
      <c r="D39" s="24">
        <v>20</v>
      </c>
      <c r="E39" s="43"/>
      <c r="F39" s="24" t="s">
        <v>85</v>
      </c>
      <c r="G39" s="44"/>
      <c r="H39" s="26"/>
    </row>
    <row r="40" spans="1:8" ht="14.25">
      <c r="A40" s="45" t="s">
        <v>21</v>
      </c>
      <c r="B40" s="23"/>
      <c r="C40" s="23">
        <v>12</v>
      </c>
      <c r="D40" s="24">
        <v>103</v>
      </c>
      <c r="E40" s="24"/>
      <c r="F40" s="24">
        <v>155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1182</v>
      </c>
      <c r="E41" s="40"/>
      <c r="F41" s="39">
        <f>SUM(F38:F40)</f>
        <v>155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1182</v>
      </c>
      <c r="E43" s="40"/>
      <c r="F43" s="46">
        <f>F36+F41</f>
        <v>155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22641</v>
      </c>
      <c r="E45" s="40"/>
      <c r="F45" s="47">
        <f>F30+F43</f>
        <v>22780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2.75" customHeight="1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79" t="s">
        <v>33</v>
      </c>
      <c r="B55" s="179"/>
      <c r="C55" s="179"/>
      <c r="D55" s="179"/>
      <c r="E55" s="179"/>
      <c r="F55" s="179"/>
      <c r="G55" s="49"/>
      <c r="H55" s="26"/>
    </row>
    <row r="56" ht="14.25">
      <c r="A56" s="53"/>
    </row>
    <row r="59" ht="12.75" customHeight="1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0"/>
  <sheetViews>
    <sheetView zoomScaleSheetLayoutView="80" zoomScalePageLayoutView="0" workbookViewId="0" topLeftCell="A1">
      <selection activeCell="B32" sqref="B32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5"/>
      <c r="C1" s="185"/>
      <c r="D1" s="185"/>
      <c r="E1" s="185"/>
      <c r="F1" s="185"/>
      <c r="G1" s="185"/>
    </row>
    <row r="2" spans="1:6" ht="14.25">
      <c r="A2" s="56"/>
      <c r="B2" s="56"/>
      <c r="D2" s="56"/>
      <c r="E2" s="56"/>
      <c r="F2" s="56"/>
    </row>
    <row r="3" spans="1:7" s="5" customFormat="1" ht="15">
      <c r="A3" s="187" t="s">
        <v>96</v>
      </c>
      <c r="B3" s="187"/>
      <c r="C3" s="187"/>
      <c r="D3" s="187"/>
      <c r="E3" s="187"/>
      <c r="F3" s="187"/>
      <c r="G3" s="187"/>
    </row>
    <row r="4" spans="1:7" ht="14.25">
      <c r="A4" s="6" t="s">
        <v>103</v>
      </c>
      <c r="B4" s="12"/>
      <c r="C4" s="12"/>
      <c r="D4" s="12"/>
      <c r="E4" s="12"/>
      <c r="F4" s="12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0" t="s">
        <v>4</v>
      </c>
      <c r="C6" s="8"/>
      <c r="D6" s="171" t="s">
        <v>104</v>
      </c>
      <c r="E6" s="8"/>
      <c r="F6" s="171" t="s">
        <v>105</v>
      </c>
    </row>
    <row r="7" spans="1:6" ht="15" customHeight="1">
      <c r="A7" s="57"/>
      <c r="B7" s="186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13</v>
      </c>
      <c r="D8" s="176">
        <v>198</v>
      </c>
      <c r="E8" s="61"/>
      <c r="F8" s="61">
        <v>12705</v>
      </c>
      <c r="I8" s="62"/>
    </row>
    <row r="9" spans="1:9" ht="14.25">
      <c r="A9" s="22" t="s">
        <v>69</v>
      </c>
      <c r="D9" s="61"/>
      <c r="E9" s="61"/>
      <c r="F9" s="61"/>
      <c r="I9" s="62"/>
    </row>
    <row r="10" spans="1:9" ht="14.25">
      <c r="A10" s="22" t="s">
        <v>55</v>
      </c>
      <c r="B10" s="50">
        <v>14</v>
      </c>
      <c r="D10" s="63">
        <v>-9</v>
      </c>
      <c r="E10" s="61"/>
      <c r="F10" s="63">
        <v>-21</v>
      </c>
      <c r="I10" s="62"/>
    </row>
    <row r="11" spans="1:7" ht="14.25">
      <c r="A11" s="31" t="s">
        <v>27</v>
      </c>
      <c r="B11" s="50">
        <v>15</v>
      </c>
      <c r="D11" s="64">
        <v>-95</v>
      </c>
      <c r="E11" s="65"/>
      <c r="F11" s="63">
        <v>-170</v>
      </c>
      <c r="G11" s="66"/>
    </row>
    <row r="12" spans="1:7" ht="14.25">
      <c r="A12" s="22" t="s">
        <v>58</v>
      </c>
      <c r="B12" s="50">
        <v>5</v>
      </c>
      <c r="D12" s="64">
        <v>-1</v>
      </c>
      <c r="E12" s="65"/>
      <c r="F12" s="63">
        <v>-1</v>
      </c>
      <c r="G12" s="66"/>
    </row>
    <row r="13" spans="1:7" ht="14.25">
      <c r="A13" s="22" t="s">
        <v>28</v>
      </c>
      <c r="B13" s="50">
        <v>16</v>
      </c>
      <c r="D13" s="64">
        <v>-109</v>
      </c>
      <c r="E13" s="65"/>
      <c r="F13" s="63">
        <v>-107</v>
      </c>
      <c r="G13" s="66"/>
    </row>
    <row r="14" spans="1:7" ht="14.25">
      <c r="A14" s="22" t="s">
        <v>94</v>
      </c>
      <c r="D14" s="64"/>
      <c r="E14" s="65"/>
      <c r="F14" s="63"/>
      <c r="G14" s="66"/>
    </row>
    <row r="15" spans="1:7" ht="14.25">
      <c r="A15" s="178" t="s">
        <v>90</v>
      </c>
      <c r="B15" s="50">
        <v>17</v>
      </c>
      <c r="D15" s="64"/>
      <c r="E15" s="65"/>
      <c r="F15" s="63">
        <v>-29</v>
      </c>
      <c r="G15" s="66"/>
    </row>
    <row r="16" spans="1:7" ht="16.5" customHeight="1">
      <c r="A16" s="178" t="s">
        <v>91</v>
      </c>
      <c r="B16" s="50">
        <v>13</v>
      </c>
      <c r="D16" s="64">
        <v>-76</v>
      </c>
      <c r="E16" s="65"/>
      <c r="F16" s="63">
        <v>-11229</v>
      </c>
      <c r="G16" s="66"/>
    </row>
    <row r="17" spans="1:6" ht="14.25">
      <c r="A17" s="22" t="s">
        <v>66</v>
      </c>
      <c r="B17" s="50">
        <v>18</v>
      </c>
      <c r="D17" s="64"/>
      <c r="E17" s="65"/>
      <c r="F17" s="64">
        <v>-45</v>
      </c>
    </row>
    <row r="18" spans="1:6" ht="14.25">
      <c r="A18" s="22" t="s">
        <v>29</v>
      </c>
      <c r="D18" s="64"/>
      <c r="E18" s="65"/>
      <c r="F18" s="63"/>
    </row>
    <row r="19" spans="1:6" ht="14.25">
      <c r="A19" s="67" t="s">
        <v>30</v>
      </c>
      <c r="B19" s="68"/>
      <c r="C19" s="8"/>
      <c r="D19" s="69">
        <f>D8+D9+D10+D11+D12+D13+D14+D15+D17+D16+D17+D18</f>
        <v>-92</v>
      </c>
      <c r="E19" s="68"/>
      <c r="F19" s="69">
        <f>F8+F9+F10+F11+F12+F13+F15+F16+F17+F18</f>
        <v>1103</v>
      </c>
    </row>
    <row r="20" spans="1:6" ht="14.25">
      <c r="A20" s="7" t="s">
        <v>56</v>
      </c>
      <c r="B20" s="68"/>
      <c r="C20" s="8"/>
      <c r="D20" s="69"/>
      <c r="E20" s="68"/>
      <c r="F20" s="69"/>
    </row>
    <row r="21" spans="1:6" ht="14.25">
      <c r="A21" s="70" t="s">
        <v>63</v>
      </c>
      <c r="B21" s="68"/>
      <c r="C21" s="8"/>
      <c r="D21" s="69">
        <f>D19-D20</f>
        <v>-92</v>
      </c>
      <c r="E21" s="68"/>
      <c r="F21" s="69">
        <f>F19-F20</f>
        <v>1103</v>
      </c>
    </row>
    <row r="22" spans="1:6" ht="14.25">
      <c r="A22" s="67" t="s">
        <v>59</v>
      </c>
      <c r="B22" s="68"/>
      <c r="C22" s="8"/>
      <c r="D22" s="69"/>
      <c r="E22" s="68"/>
      <c r="F22" s="69"/>
    </row>
    <row r="23" spans="1:6" ht="14.25">
      <c r="A23" s="70" t="s">
        <v>34</v>
      </c>
      <c r="B23" s="68"/>
      <c r="C23" s="8"/>
      <c r="D23" s="69">
        <f>D21+D22</f>
        <v>-92</v>
      </c>
      <c r="E23" s="68"/>
      <c r="F23" s="69">
        <f>F21+F22</f>
        <v>1103</v>
      </c>
    </row>
    <row r="24" spans="1:6" ht="14.25">
      <c r="A24" s="67" t="s">
        <v>35</v>
      </c>
      <c r="B24" s="68"/>
      <c r="C24" s="8"/>
      <c r="D24" s="69"/>
      <c r="E24" s="68"/>
      <c r="F24" s="69"/>
    </row>
    <row r="25" spans="1:6" ht="14.25">
      <c r="A25" s="7" t="s">
        <v>57</v>
      </c>
      <c r="B25" s="14"/>
      <c r="C25" s="8"/>
      <c r="D25" s="71"/>
      <c r="E25" s="68"/>
      <c r="F25" s="69"/>
    </row>
    <row r="26" spans="1:6" ht="14.25">
      <c r="A26" s="67" t="s">
        <v>32</v>
      </c>
      <c r="B26" s="72"/>
      <c r="C26" s="14"/>
      <c r="D26" s="69">
        <f>SUM(D25)</f>
        <v>0</v>
      </c>
      <c r="E26" s="68"/>
      <c r="F26" s="69">
        <f>SUM(F25)</f>
        <v>0</v>
      </c>
    </row>
    <row r="27" spans="1:6" ht="14.25">
      <c r="A27" s="70" t="s">
        <v>31</v>
      </c>
      <c r="B27" s="68"/>
      <c r="C27" s="8"/>
      <c r="D27" s="73">
        <f>D23+D26</f>
        <v>-92</v>
      </c>
      <c r="E27" s="68"/>
      <c r="F27" s="73">
        <f>F23+F26</f>
        <v>1103</v>
      </c>
    </row>
    <row r="28" spans="1:6" ht="63.75" customHeight="1">
      <c r="A28" s="70" t="s">
        <v>60</v>
      </c>
      <c r="B28" s="68"/>
      <c r="C28" s="8"/>
      <c r="D28" s="69">
        <f>D27</f>
        <v>-92</v>
      </c>
      <c r="E28" s="68"/>
      <c r="F28" s="69">
        <f>F27</f>
        <v>1103</v>
      </c>
    </row>
    <row r="32" ht="14.25">
      <c r="A32" s="49" t="s">
        <v>46</v>
      </c>
    </row>
    <row r="33" ht="14.25">
      <c r="A33" s="51" t="s">
        <v>25</v>
      </c>
    </row>
    <row r="35" ht="14.25">
      <c r="A35" s="52" t="s">
        <v>47</v>
      </c>
    </row>
    <row r="36" ht="14.25">
      <c r="A36" s="53" t="s">
        <v>26</v>
      </c>
    </row>
    <row r="38" spans="1:6" ht="14.25">
      <c r="A38" s="179" t="s">
        <v>33</v>
      </c>
      <c r="B38" s="179"/>
      <c r="C38" s="179"/>
      <c r="D38" s="179"/>
      <c r="E38" s="179"/>
      <c r="F38" s="179"/>
    </row>
    <row r="39" ht="14.25">
      <c r="A39" s="22"/>
    </row>
    <row r="40" ht="14.25">
      <c r="A40" s="22"/>
    </row>
    <row r="41" ht="14.25">
      <c r="A41" s="22"/>
    </row>
    <row r="42" spans="1:6" ht="14.25">
      <c r="A42" s="49"/>
      <c r="B42" s="49"/>
      <c r="C42" s="49"/>
      <c r="D42" s="49"/>
      <c r="E42" s="49"/>
      <c r="F42" s="49"/>
    </row>
    <row r="43" spans="1:6" ht="14.25">
      <c r="A43" s="49"/>
      <c r="B43" s="49"/>
      <c r="C43" s="49"/>
      <c r="D43" s="49"/>
      <c r="E43" s="49"/>
      <c r="F43" s="49"/>
    </row>
    <row r="44" ht="14.25">
      <c r="A44" s="74"/>
    </row>
    <row r="45" ht="14.25">
      <c r="A45" s="75"/>
    </row>
    <row r="46" ht="14.25">
      <c r="A46" s="76"/>
    </row>
    <row r="47" ht="14.25">
      <c r="A47" s="76"/>
    </row>
    <row r="48" ht="14.25">
      <c r="A48" s="52"/>
    </row>
    <row r="50" ht="14.25">
      <c r="A50" s="77"/>
    </row>
  </sheetData>
  <sheetProtection/>
  <mergeCells count="4">
    <mergeCell ref="A38:F38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1">
      <selection activeCell="E27" sqref="E27"/>
    </sheetView>
  </sheetViews>
  <sheetFormatPr defaultColWidth="2.57421875" defaultRowHeight="12.75"/>
  <cols>
    <col min="1" max="1" width="55.710937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89"/>
      <c r="C1" s="189"/>
      <c r="D1" s="189"/>
      <c r="E1" s="189"/>
      <c r="F1" s="18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88" t="s">
        <v>97</v>
      </c>
      <c r="B3" s="188"/>
      <c r="C3" s="188"/>
      <c r="D3" s="188"/>
      <c r="E3" s="188"/>
      <c r="F3" s="18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0" t="str">
        <f>'statement of compr. income'!A4</f>
        <v>For the period ended June 30, 2020</v>
      </c>
      <c r="B4" s="190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0" t="s">
        <v>4</v>
      </c>
      <c r="C6" s="171" t="s">
        <v>104</v>
      </c>
      <c r="D6" s="172"/>
      <c r="E6" s="171" t="s">
        <v>105</v>
      </c>
    </row>
    <row r="7" spans="1:5" s="2" customFormat="1" ht="15" customHeight="1">
      <c r="A7" s="87"/>
      <c r="B7" s="186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80</v>
      </c>
      <c r="B10" s="95"/>
      <c r="C10" s="96">
        <v>262</v>
      </c>
      <c r="D10" s="97"/>
      <c r="E10" s="96">
        <v>5969</v>
      </c>
      <c r="F10" s="98"/>
    </row>
    <row r="11" spans="1:6" ht="14.25">
      <c r="A11" s="170" t="s">
        <v>84</v>
      </c>
      <c r="B11" s="95"/>
      <c r="C11" s="96">
        <v>-70</v>
      </c>
      <c r="D11" s="97"/>
      <c r="E11" s="96">
        <v>-150</v>
      </c>
      <c r="F11" s="98"/>
    </row>
    <row r="12" spans="1:6" ht="15" customHeight="1">
      <c r="A12" s="2" t="s">
        <v>77</v>
      </c>
      <c r="B12" s="95"/>
      <c r="C12" s="96">
        <v>-98</v>
      </c>
      <c r="D12" s="97"/>
      <c r="E12" s="96">
        <v>-95</v>
      </c>
      <c r="F12" s="98"/>
    </row>
    <row r="13" spans="1:6" ht="14.25">
      <c r="A13" s="78" t="s">
        <v>81</v>
      </c>
      <c r="B13" s="95"/>
      <c r="C13" s="96">
        <v>-67</v>
      </c>
      <c r="D13" s="97"/>
      <c r="E13" s="96">
        <v>-23</v>
      </c>
      <c r="F13" s="98"/>
    </row>
    <row r="14" spans="1:6" ht="14.25">
      <c r="A14" s="78" t="s">
        <v>78</v>
      </c>
      <c r="B14" s="95"/>
      <c r="C14" s="96">
        <v>-92</v>
      </c>
      <c r="D14" s="97"/>
      <c r="E14" s="96">
        <v>-858</v>
      </c>
      <c r="F14" s="98"/>
    </row>
    <row r="15" spans="1:6" ht="14.25">
      <c r="A15" s="78" t="s">
        <v>79</v>
      </c>
      <c r="B15" s="95"/>
      <c r="C15" s="96">
        <v>-2</v>
      </c>
      <c r="D15" s="97"/>
      <c r="E15" s="96">
        <v>-32</v>
      </c>
      <c r="F15" s="98"/>
    </row>
    <row r="16" spans="1:16" s="103" customFormat="1" ht="14.25">
      <c r="A16" s="94" t="s">
        <v>37</v>
      </c>
      <c r="B16" s="95"/>
      <c r="C16" s="99">
        <f>SUM(C10:C15)</f>
        <v>-67</v>
      </c>
      <c r="D16" s="100"/>
      <c r="E16" s="101">
        <f>SUM(E10:E15)</f>
        <v>4811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/>
      <c r="D19" s="100"/>
      <c r="E19" s="106">
        <v>-341</v>
      </c>
      <c r="F19" s="107"/>
    </row>
    <row r="20" spans="1:6" ht="14.25">
      <c r="A20" s="108" t="s">
        <v>67</v>
      </c>
      <c r="B20" s="95"/>
      <c r="C20" s="106"/>
      <c r="D20" s="100"/>
      <c r="E20" s="106"/>
      <c r="F20" s="107"/>
    </row>
    <row r="21" spans="1:6" ht="14.25">
      <c r="A21" s="109" t="s">
        <v>40</v>
      </c>
      <c r="B21" s="95"/>
      <c r="C21" s="101">
        <f>SUM(C19:C20)</f>
        <v>0</v>
      </c>
      <c r="D21" s="110"/>
      <c r="E21" s="101">
        <f>SUM(E19:E20)</f>
        <v>-341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78" t="s">
        <v>82</v>
      </c>
      <c r="B24" s="95"/>
      <c r="C24" s="96"/>
      <c r="D24" s="110"/>
      <c r="E24" s="96"/>
      <c r="F24" s="113"/>
    </row>
    <row r="25" spans="1:6" ht="14.25">
      <c r="A25" s="177" t="s">
        <v>89</v>
      </c>
      <c r="B25" s="95"/>
      <c r="C25" s="96"/>
      <c r="D25" s="110"/>
      <c r="E25" s="96">
        <v>-4596</v>
      </c>
      <c r="F25" s="113"/>
    </row>
    <row r="26" spans="1:6" ht="14.25">
      <c r="A26" s="177" t="s">
        <v>88</v>
      </c>
      <c r="B26" s="95"/>
      <c r="C26" s="96"/>
      <c r="D26" s="110"/>
      <c r="E26" s="96">
        <v>-50</v>
      </c>
      <c r="F26" s="113"/>
    </row>
    <row r="27" spans="1:6" ht="15" customHeight="1">
      <c r="A27" s="111" t="s">
        <v>70</v>
      </c>
      <c r="B27" s="95"/>
      <c r="C27" s="96"/>
      <c r="D27" s="110"/>
      <c r="E27" s="96"/>
      <c r="F27" s="113"/>
    </row>
    <row r="28" spans="1:6" ht="14.25">
      <c r="A28" s="111" t="s">
        <v>71</v>
      </c>
      <c r="B28" s="95"/>
      <c r="C28" s="96"/>
      <c r="D28" s="110"/>
      <c r="E28" s="96"/>
      <c r="F28" s="113"/>
    </row>
    <row r="29" spans="1:6" ht="14.25">
      <c r="A29" s="111" t="s">
        <v>72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0</v>
      </c>
      <c r="D30" s="114"/>
      <c r="E30" s="101">
        <f>SUM(E24:E29)</f>
        <v>-4646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-67</v>
      </c>
      <c r="D32" s="114"/>
      <c r="E32" s="118">
        <f>E16+E21+E30</f>
        <v>-176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287</v>
      </c>
      <c r="D34" s="120"/>
      <c r="E34" s="106">
        <v>248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220</v>
      </c>
      <c r="D36" s="124"/>
      <c r="E36" s="123">
        <f>E34+E32</f>
        <v>72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79" t="s">
        <v>33</v>
      </c>
      <c r="B46" s="179"/>
      <c r="C46" s="179"/>
      <c r="D46" s="179"/>
      <c r="E46" s="179"/>
      <c r="F46" s="179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7">
      <selection activeCell="A32" sqref="A32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4"/>
      <c r="G1" s="194"/>
      <c r="H1" s="194"/>
      <c r="I1" s="194"/>
      <c r="J1" s="194"/>
      <c r="K1" s="194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6" t="s">
        <v>99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1" ht="18" customHeight="1">
      <c r="A4" s="197" t="str">
        <f>'statement of compr. income'!A4</f>
        <v>For the period ended June 30, 2020</v>
      </c>
      <c r="B4" s="197"/>
      <c r="C4" s="197"/>
      <c r="D4" s="197"/>
      <c r="E4" s="197"/>
      <c r="F4" s="197"/>
      <c r="G4" s="197"/>
      <c r="H4" s="197"/>
      <c r="I4" s="197"/>
      <c r="J4" s="197"/>
      <c r="K4" s="131"/>
    </row>
    <row r="5" spans="1:11" ht="16.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5" customHeight="1">
      <c r="A6" s="191"/>
      <c r="B6" s="192" t="s">
        <v>14</v>
      </c>
      <c r="C6" s="167"/>
      <c r="D6" s="192" t="s">
        <v>64</v>
      </c>
      <c r="E6" s="167"/>
      <c r="F6" s="192" t="s">
        <v>75</v>
      </c>
      <c r="G6" s="167"/>
      <c r="H6" s="192" t="s">
        <v>48</v>
      </c>
      <c r="I6" s="167"/>
      <c r="J6" s="192" t="s">
        <v>16</v>
      </c>
      <c r="K6" s="167"/>
    </row>
    <row r="7" spans="1:11" s="133" customFormat="1" ht="16.5" customHeight="1">
      <c r="A7" s="191"/>
      <c r="B7" s="192"/>
      <c r="C7" s="132"/>
      <c r="D7" s="192"/>
      <c r="E7" s="167"/>
      <c r="F7" s="192"/>
      <c r="G7" s="132"/>
      <c r="H7" s="192"/>
      <c r="I7" s="132"/>
      <c r="J7" s="192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87</v>
      </c>
      <c r="B11" s="143">
        <v>19728</v>
      </c>
      <c r="C11" s="144"/>
      <c r="D11" s="143">
        <v>432</v>
      </c>
      <c r="E11" s="145"/>
      <c r="F11" s="143">
        <v>473</v>
      </c>
      <c r="G11" s="144"/>
      <c r="H11" s="143">
        <v>643</v>
      </c>
      <c r="I11" s="144"/>
      <c r="J11" s="143">
        <f aca="true" t="shared" si="0" ref="J11:J17">+B11+F11+D11+H11</f>
        <v>21276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432</v>
      </c>
      <c r="E12" s="145"/>
      <c r="F12" s="143">
        <f>SUM(F11:F11)</f>
        <v>473</v>
      </c>
      <c r="G12" s="144"/>
      <c r="H12" s="143">
        <f>H11</f>
        <v>643</v>
      </c>
      <c r="I12" s="144"/>
      <c r="J12" s="143">
        <f t="shared" si="0"/>
        <v>21276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106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/>
      <c r="E16" s="144"/>
      <c r="F16" s="144"/>
      <c r="G16" s="144"/>
      <c r="H16" s="144">
        <v>1103</v>
      </c>
      <c r="I16" s="144"/>
      <c r="J16" s="145">
        <f t="shared" si="0"/>
        <v>1103</v>
      </c>
      <c r="K16" s="144"/>
      <c r="L16" s="145"/>
    </row>
    <row r="17" spans="1:12" s="141" customFormat="1" ht="14.25">
      <c r="A17" s="149" t="s">
        <v>68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4.25">
      <c r="A20" s="142" t="s">
        <v>107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1746</v>
      </c>
      <c r="I20" s="145"/>
      <c r="J20" s="143">
        <f>+B20+F20+D20+H20</f>
        <v>22379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98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1992</v>
      </c>
      <c r="I22" s="145"/>
      <c r="J22" s="150">
        <f>+B22+F22+D22+H22</f>
        <v>22625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108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>
        <v>-1074</v>
      </c>
      <c r="I25" s="144"/>
      <c r="J25" s="145">
        <f>+B25+F25+D25+H25</f>
        <v>-1074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-92</v>
      </c>
      <c r="I26" s="149"/>
      <c r="J26" s="145">
        <f>+B26+F26+D26+H26</f>
        <v>-92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68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109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826</v>
      </c>
      <c r="I31" s="144"/>
      <c r="J31" s="152">
        <f>SUM(J22:J30)</f>
        <v>21459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3"/>
      <c r="C35" s="193"/>
      <c r="D35" s="193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79" t="s">
        <v>33</v>
      </c>
      <c r="B41" s="179"/>
      <c r="C41" s="179"/>
      <c r="D41" s="179"/>
      <c r="E41" s="179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  <mergeCell ref="A41:E41"/>
    <mergeCell ref="B35:D35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2020-08-04T14:01:30Z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