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<sst xmlns="http://schemas.openxmlformats.org/spreadsheetml/2006/main" count="1060" uniqueCount="873">
  <si>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</si>
  <si>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</si>
  <si>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</si>
  <si>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</si>
  <si>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</si>
  <si>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</si>
  <si>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</si>
  <si>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</si>
  <si>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31.03.2013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</si>
  <si>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</si>
  <si>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</si>
  <si>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</si>
  <si>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</si>
  <si>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</si>
  <si>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</si>
  <si>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</si>
  <si>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</si>
  <si>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</si>
  <si>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</si>
  <si>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</si>
  <si>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</si>
  <si>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</si>
  <si>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</si>
  <si>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</si>
  <si>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</si>
  <si>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</si>
  <si>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</si>
  <si>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</si>
  <si>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</si>
  <si>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</si>
  <si>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</si>
  <si>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</si>
  <si>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</si>
  <si>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</si>
  <si>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</si>
  <si>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</si>
  <si>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</si>
  <si>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</si>
  <si>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</si>
  <si>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</si>
  <si>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</si>
  <si>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</si>
  <si>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</si>
  <si>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</si>
  <si>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</si>
  <si>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</si>
  <si>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</si>
  <si>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</si>
  <si>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</si>
  <si>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</si>
  <si>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</si>
  <si>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</si>
  <si>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</si>
  <si>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</si>
  <si>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</si>
  <si>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</si>
  <si>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</si>
  <si>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</si>
  <si>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</si>
  <si>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</si>
  <si>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</si>
  <si>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</si>
  <si>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</si>
  <si>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</si>
  <si>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</si>
  <si>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</si>
  <si>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</si>
  <si>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</si>
  <si>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</si>
  <si>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</si>
  <si>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</si>
  <si>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</si>
  <si>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</si>
  <si>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</si>
  <si>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</si>
  <si>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</si>
  <si>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</si>
  <si>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</si>
  <si>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</si>
  <si>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</si>
  <si>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</si>
  <si>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</si>
  <si>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</si>
  <si>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</si>
  <si>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</si>
  <si>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</si>
  <si>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</si>
  <si>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</si>
  <si>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</si>
  <si>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</si>
  <si>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</si>
  <si>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</si>
  <si>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</si>
  <si>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</si>
  <si>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</si>
  <si>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</si>
  <si>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</si>
  <si>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</si>
  <si>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</si>
  <si>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</si>
  <si>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</si>
  <si>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</si>
  <si>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</si>
  <si>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</si>
  <si>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</si>
  <si>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</si>
  <si>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</si>
  <si>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</si>
  <si>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</si>
  <si>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</si>
  <si>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</si>
  <si>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</si>
  <si>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</si>
  <si>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</si>
  <si>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</si>
  <si>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</si>
  <si>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</si>
  <si>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</si>
  <si>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</si>
  <si>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</si>
  <si>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</si>
  <si>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</si>
  <si>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</si>
  <si>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</si>
  <si>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</si>
  <si>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</si>
  <si>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</si>
  <si>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</si>
  <si>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</si>
  <si>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</si>
  <si>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</si>
  <si>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</si>
  <si>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</si>
  <si>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</si>
  <si>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</si>
  <si>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</si>
  <si>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</si>
  <si>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</si>
  <si>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</si>
  <si>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</si>
  <si>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</si>
  <si>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</si>
  <si>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</si>
  <si>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</si>
  <si>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</si>
  <si>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</si>
  <si>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</si>
  <si>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</si>
  <si>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</si>
  <si>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</si>
  <si>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</si>
  <si>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</si>
  <si>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</si>
  <si>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</si>
  <si>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</si>
  <si>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</si>
  <si>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</si>
  <si>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</si>
  <si>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</si>
  <si>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</si>
  <si>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</si>
  <si>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</si>
  <si>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</si>
  <si>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</si>
  <si>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</si>
  <si>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</si>
  <si>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</si>
  <si>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</si>
  <si>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</si>
  <si>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</si>
  <si>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</si>
  <si>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</si>
  <si>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</si>
  <si>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</si>
  <si>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</si>
  <si>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</si>
  <si>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</si>
  <si>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</si>
  <si>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</si>
  <si>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</si>
  <si>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</si>
  <si>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</si>
  <si>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</si>
  <si>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</si>
  <si>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</si>
  <si>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</si>
  <si>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</si>
  <si>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</si>
  <si>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</si>
  <si>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</si>
  <si>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</si>
  <si>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</si>
  <si>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</si>
  <si>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</si>
  <si>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</si>
  <si>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</si>
  <si>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</si>
  <si>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</si>
  <si>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</si>
  <si>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</si>
  <si>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</si>
  <si>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</si>
  <si>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</si>
  <si>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</si>
  <si>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</si>
  <si>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</si>
  <si>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</si>
  <si>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</si>
  <si>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</si>
  <si>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</si>
  <si>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</si>
  <si>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</si>
  <si>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</si>
  <si>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</si>
  <si>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</si>
  <si>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</si>
  <si>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</si>
  <si>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</si>
  <si>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</si>
  <si>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</si>
  <si>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</si>
  <si>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</si>
  <si>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</si>
  <si>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</si>
  <si>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</si>
  <si>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</si>
  <si>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</si>
  <si>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</si>
  <si>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</si>
  <si>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</si>
  <si>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</si>
  <si>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</si>
  <si>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</si>
  <si>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</si>
  <si>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</si>
  <si>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</si>
  <si>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</si>
  <si>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</si>
  <si>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</si>
  <si>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</si>
  <si>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</si>
  <si>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</si>
  <si>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</si>
  <si>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</si>
  <si>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</si>
  <si>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</si>
  <si>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</si>
  <si>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</si>
  <si>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</si>
  <si>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</si>
  <si>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</si>
  <si>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</si>
  <si>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</si>
  <si>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</si>
  <si>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</si>
  <si>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</si>
  <si>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</si>
  <si>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</si>
  <si>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</si>
  <si>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</si>
  <si>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</si>
  <si>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</si>
  <si>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</si>
  <si>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</si>
  <si>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</si>
  <si>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</si>
  <si>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</si>
  <si>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</si>
  <si>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</si>
  <si>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</si>
  <si>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</si>
  <si>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</si>
  <si>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</si>
  <si>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</si>
  <si>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</si>
  <si>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</si>
  <si>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</si>
  <si>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29.04.2013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</si>
  <si>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</si>
  <si>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</si>
  <si>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</si>
  <si>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</si>
  <si>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</si>
  <si>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</si>
  <si>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</si>
  <si>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</si>
  <si>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</si>
  <si>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</si>
  <si>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</si>
  <si>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</si>
  <si>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</si>
  <si>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</si>
  <si>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</si>
  <si>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</si>
  <si>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</si>
  <si>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</si>
  <si>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</si>
  <si>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</si>
  <si>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</si>
  <si>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</si>
  <si>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</si>
  <si>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</si>
  <si>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</si>
  <si>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</si>
  <si>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</si>
  <si>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</si>
  <si>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</si>
  <si>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</si>
  <si>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</si>
  <si>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</si>
  <si>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</si>
  <si>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</si>
  <si>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</si>
  <si>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</si>
  <si>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</si>
  <si>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</si>
  <si>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</si>
  <si>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</si>
  <si>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</si>
  <si>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</si>
  <si>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</si>
  <si>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</si>
  <si>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</si>
  <si>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</si>
  <si>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</si>
  <si>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</si>
  <si>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</si>
  <si>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</si>
  <si>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</si>
  <si>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</si>
  <si>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</si>
  <si>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</si>
  <si>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</si>
  <si>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</si>
  <si>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</si>
  <si>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</si>
  <si>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</si>
  <si>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</si>
  <si>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</si>
  <si>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</si>
  <si>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</si>
  <si>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</si>
  <si>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</si>
  <si>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</si>
  <si>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</si>
  <si>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</si>
  <si>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</si>
  <si>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</si>
  <si>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</si>
  <si>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</si>
  <si>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</si>
  <si>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</si>
  <si>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</si>
  <si>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</si>
  <si>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</si>
  <si>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</si>
  <si>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</si>
  <si>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</si>
  <si>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</si>
  <si>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</si>
  <si>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</si>
  <si>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</si>
  <si>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</si>
  <si>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</si>
  <si>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</si>
  <si>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</si>
  <si>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</si>
  <si>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</si>
  <si>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</si>
  <si>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</si>
  <si>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</si>
  <si>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</si>
  <si>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</si>
  <si>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</si>
  <si>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</si>
  <si>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</si>
  <si>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</si>
  <si>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</si>
  <si>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</si>
  <si>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</si>
  <si>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</si>
  <si>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</si>
  <si>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</si>
  <si>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</si>
  <si>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</si>
  <si>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</si>
  <si>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</si>
  <si>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</si>
  <si>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</si>
  <si>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</si>
  <si>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</si>
  <si>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</si>
  <si>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</si>
  <si>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</si>
  <si>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</si>
  <si>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</si>
  <si>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</si>
  <si>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</si>
  <si>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</si>
  <si>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</si>
  <si>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</si>
  <si>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</si>
  <si>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</si>
  <si>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</si>
  <si>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</si>
  <si>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</si>
  <si>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</si>
  <si>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</si>
  <si>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</si>
  <si>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</si>
  <si>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</si>
  <si>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</si>
  <si>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</si>
  <si>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</si>
  <si>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</si>
  <si>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</si>
  <si>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</si>
  <si>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</si>
  <si>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</si>
  <si>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</si>
  <si>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</si>
  <si>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</si>
  <si>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</si>
  <si>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</si>
  <si>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</si>
  <si>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</si>
  <si>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</si>
  <si>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</si>
  <si>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</si>
  <si>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</si>
  <si>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</si>
  <si>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</si>
  <si>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</si>
  <si>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</si>
  <si>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</si>
  <si>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</si>
  <si>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</si>
  <si>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</si>
  <si>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</si>
  <si>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</si>
  <si>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</si>
  <si>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</si>
  <si>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</si>
  <si>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</si>
  <si>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</si>
  <si>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</si>
  <si>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</si>
  <si>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</si>
  <si>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</si>
  <si>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</si>
  <si>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</si>
  <si>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</si>
  <si>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</si>
  <si>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</si>
  <si>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</si>
  <si>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</si>
  <si>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</si>
  <si>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</si>
  <si>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</si>
  <si>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</si>
  <si>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</si>
  <si>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</si>
  <si>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</si>
  <si>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</si>
  <si>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</si>
  <si>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</si>
  <si>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</si>
  <si>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</si>
  <si>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</si>
  <si>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</si>
  <si>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</si>
  <si>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съставяне:29.04.2013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</si>
  <si>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</si>
  <si>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</si>
  <si>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</si>
  <si>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</si>
  <si>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</si>
  <si>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</si>
  <si>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</si>
  <si>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</si>
  <si>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</si>
  <si>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</si>
  <si>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</si>
  <si>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</si>
  <si>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</si>
  <si>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</si>
  <si>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</si>
  <si>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</si>
  <si>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</si>
  <si>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</si>
  <si>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</si>
  <si>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</si>
  <si>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</si>
  <si>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</si>
  <si>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</si>
  <si>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</si>
  <si>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</si>
  <si>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</si>
  <si>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</si>
  <si>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</si>
  <si>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</si>
  <si>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</si>
  <si>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</si>
  <si>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</si>
  <si>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</si>
  <si>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</si>
  <si>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</si>
  <si>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</si>
  <si>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</si>
  <si>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</si>
  <si>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</si>
  <si>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</si>
  <si>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</si>
  <si>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</si>
  <si>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</si>
  <si>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</si>
  <si>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</si>
  <si>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</si>
  <si>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</si>
  <si>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</si>
  <si>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</si>
  <si>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</si>
  <si>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</si>
  <si>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</si>
  <si>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</si>
  <si>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</si>
  <si>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</si>
  <si>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</si>
  <si>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</si>
  <si>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</si>
  <si>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</si>
  <si>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</si>
  <si>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</si>
  <si>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</si>
  <si>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</si>
  <si>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</si>
  <si>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</si>
  <si>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</si>
  <si>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</si>
  <si>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</si>
  <si>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</si>
  <si>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</si>
  <si>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</si>
  <si>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</si>
  <si>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</si>
  <si>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</si>
  <si>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</si>
  <si>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</si>
  <si>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</si>
  <si>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</si>
  <si>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</si>
  <si>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</si>
  <si>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</si>
  <si>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</si>
  <si>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</si>
  <si>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</si>
  <si>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</si>
  <si>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</si>
  <si>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</si>
  <si>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</si>
  <si>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</si>
  <si>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</si>
  <si>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</si>
  <si>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</si>
  <si>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</si>
  <si>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</si>
  <si>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</si>
  <si>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</si>
  <si>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</si>
  <si>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</si>
  <si>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</si>
  <si>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</si>
  <si>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</si>
  <si>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</si>
  <si>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</si>
  <si>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</si>
  <si>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</si>
  <si>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</si>
  <si>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</si>
  <si>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</si>
  <si>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</si>
  <si>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</si>
  <si>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</si>
  <si>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</si>
  <si>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</si>
  <si>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</si>
  <si>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</si>
  <si>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</si>
  <si>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</si>
  <si>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</si>
  <si>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</si>
  <si>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</si>
  <si>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</si>
  <si>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</si>
  <si>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</si>
  <si>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</si>
  <si>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</si>
  <si>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</si>
  <si>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</si>
  <si>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</si>
  <si>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</si>
  <si>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</si>
  <si>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</si>
  <si>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</si>
  <si>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</si>
  <si>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</si>
  <si>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</si>
  <si>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</si>
  <si>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</si>
  <si>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</si>
  <si>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</si>
  <si>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</si>
  <si>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</si>
  <si>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</si>
  <si>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</si>
  <si>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</si>
  <si>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</si>
  <si>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</si>
  <si>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</si>
  <si>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</si>
  <si>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</si>
  <si>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</si>
  <si>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</si>
  <si>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</si>
  <si>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</si>
  <si>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</si>
  <si>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</si>
  <si>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</si>
  <si>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съставяне:29.04.2013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</si>
  <si>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</si>
  <si>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</si>
  <si>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</si>
  <si>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</si>
  <si>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</si>
  <si>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</si>
  <si>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</si>
  <si>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</si>
  <si>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</si>
  <si>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</si>
  <si>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</si>
  <si>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</si>
  <si>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</si>
  <si>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</si>
  <si>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</si>
  <si>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</si>
  <si>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</si>
  <si>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</si>
  <si>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</si>
  <si>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</si>
  <si>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</si>
  <si>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</si>
  <si>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</si>
  <si>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</si>
  <si>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</si>
  <si>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</si>
  <si>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</si>
  <si>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</si>
  <si>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</si>
  <si>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</si>
  <si>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</si>
  <si>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</si>
  <si>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</si>
  <si>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</si>
  <si>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</si>
  <si>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</si>
  <si>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</si>
  <si>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</si>
  <si>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</si>
  <si>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</si>
  <si>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</si>
  <si>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</si>
  <si>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</si>
  <si>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</si>
  <si>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</si>
  <si>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</si>
  <si>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</si>
  <si>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</si>
  <si>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</si>
  <si>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</si>
  <si>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</si>
  <si>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</si>
  <si>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</si>
  <si>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</si>
  <si>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</si>
  <si>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</si>
  <si>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</si>
  <si>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</si>
  <si>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</si>
  <si>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</si>
  <si>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</si>
  <si>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</si>
  <si>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</si>
  <si>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</si>
  <si>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</si>
  <si>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</si>
  <si>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</si>
  <si>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</si>
  <si>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</si>
  <si>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</si>
  <si>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</si>
  <si>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</si>
  <si>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</si>
  <si>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</si>
  <si>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</si>
  <si>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</si>
  <si>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</si>
  <si>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</si>
  <si>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</si>
  <si>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</si>
  <si>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</si>
  <si>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</si>
  <si>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</si>
  <si>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</si>
  <si>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</si>
  <si>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</si>
  <si>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</si>
  <si>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</si>
  <si>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</si>
  <si>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</si>
  <si>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</si>
  <si>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</si>
  <si>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</si>
  <si>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</si>
  <si>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</si>
  <si>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</si>
  <si>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</si>
  <si>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</si>
  <si>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</si>
  <si>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</si>
  <si>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</si>
  <si>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</si>
  <si>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</si>
  <si>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</si>
  <si>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</si>
  <si>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</si>
  <si>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</si>
  <si>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</si>
  <si>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</si>
  <si>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</si>
  <si>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</si>
  <si>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</si>
  <si>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</si>
  <si>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</si>
  <si>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</si>
  <si>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</si>
  <si>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</si>
  <si>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</si>
  <si>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</si>
  <si>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</si>
  <si>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</si>
  <si>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</si>
  <si>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</si>
  <si>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</si>
  <si>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</si>
  <si>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</si>
  <si>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</si>
  <si>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</si>
  <si>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</si>
  <si>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</si>
  <si>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</si>
  <si>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</si>
  <si>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</si>
  <si>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</si>
  <si>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</si>
  <si>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</si>
  <si>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</si>
  <si>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</si>
  <si>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</si>
  <si>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</si>
  <si>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</si>
  <si>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</si>
  <si>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</si>
  <si>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</si>
  <si>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</si>
  <si>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</si>
  <si>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</si>
  <si>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</si>
  <si>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</si>
  <si>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</si>
  <si>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</si>
  <si>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</si>
  <si>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</si>
  <si>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</si>
  <si>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</si>
  <si>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</si>
  <si>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</si>
  <si>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</si>
  <si>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</si>
  <si>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</si>
  <si>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</si>
  <si>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</si>
  <si>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</si>
  <si>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</si>
  <si>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</si>
  <si>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</si>
  <si>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</si>
  <si>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</si>
  <si>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</si>
  <si>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</si>
  <si>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</si>
  <si>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</si>
  <si>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</si>
  <si>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</si>
  <si>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</si>
  <si>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</si>
  <si>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</si>
  <si>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</si>
  <si>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</si>
  <si>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</si>
  <si>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</si>
  <si>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</si>
  <si>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</si>
  <si>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</si>
  <si>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</si>
  <si>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</si>
  <si>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</si>
  <si>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</si>
  <si>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</si>
  <si>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</si>
  <si>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</si>
  <si>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</si>
  <si>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</si>
  <si>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</si>
  <si>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</si>
  <si>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</si>
  <si>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</si>
  <si>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</si>
  <si>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</si>
  <si>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</si>
  <si>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</si>
  <si>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</si>
  <si>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</si>
  <si>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</si>
  <si>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</si>
  <si>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</si>
  <si>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</si>
  <si>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</si>
  <si>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</si>
  <si>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</si>
  <si>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</si>
  <si>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съставяне:29.04.2013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</si>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</sst>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28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9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13" fillId="0" borderId="0" xfId="31" applyFont="1" applyBorder="1" applyAlignment="1" applyProtection="1">
      <alignment horizontal="left"/>
      <protection/>
    </xf>
    <xf numFmtId="164" fontId="13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13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wrapText="1"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13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13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7" fillId="0" borderId="0" xfId="27" applyFont="1">
      <alignment/>
      <protection/>
    </xf>
    <xf numFmtId="164" fontId="7" fillId="0" borderId="0" xfId="27" applyFont="1" applyProtection="1">
      <alignment/>
      <protection locked="0"/>
    </xf>
    <xf numFmtId="164" fontId="6" fillId="0" borderId="0" xfId="26" applyFont="1" applyBorder="1" applyAlignment="1" applyProtection="1">
      <alignment horizontal="center"/>
      <protection locked="0"/>
    </xf>
    <xf numFmtId="164" fontId="6" fillId="0" borderId="0" xfId="26" applyFont="1" applyBorder="1" applyAlignment="1" applyProtection="1">
      <alignment horizontal="left"/>
      <protection/>
    </xf>
    <xf numFmtId="164" fontId="6" fillId="0" borderId="0" xfId="26" applyFont="1" applyAlignment="1" applyProtection="1">
      <alignment horizontal="center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Alignment="1" applyProtection="1">
      <alignment horizontal="left"/>
      <protection/>
    </xf>
    <xf numFmtId="164" fontId="7" fillId="0" borderId="0" xfId="28" applyFont="1" applyAlignment="1" applyProtection="1">
      <alignment vertical="top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horizontal="right" vertical="top" wrapText="1"/>
      <protection/>
    </xf>
    <xf numFmtId="164" fontId="7" fillId="0" borderId="0" xfId="26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 wrapText="1"/>
      <protection/>
    </xf>
    <xf numFmtId="164" fontId="7" fillId="0" borderId="0" xfId="26" applyFont="1" applyProtection="1">
      <alignment/>
      <protection/>
    </xf>
    <xf numFmtId="164" fontId="6" fillId="0" borderId="0" xfId="26" applyFont="1" applyBorder="1" applyAlignment="1" applyProtection="1">
      <alignment vertical="top" wrapText="1"/>
      <protection/>
    </xf>
    <xf numFmtId="164" fontId="6" fillId="0" borderId="0" xfId="26" applyFont="1" applyAlignment="1" applyProtection="1">
      <alignment horizontal="left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Border="1" applyAlignment="1" applyProtection="1">
      <alignment horizontal="center" vertical="center" wrapText="1"/>
      <protection/>
    </xf>
    <xf numFmtId="164" fontId="6" fillId="0" borderId="0" xfId="27" applyFont="1">
      <alignment/>
      <protection/>
    </xf>
    <xf numFmtId="164" fontId="6" fillId="0" borderId="1" xfId="26" applyFont="1" applyBorder="1" applyAlignment="1" applyProtection="1">
      <alignment horizontal="center"/>
      <protection/>
    </xf>
    <xf numFmtId="164" fontId="6" fillId="0" borderId="1" xfId="26" applyFont="1" applyBorder="1" applyAlignment="1" applyProtection="1">
      <alignment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center" wrapText="1"/>
      <protection/>
    </xf>
    <xf numFmtId="164" fontId="7" fillId="0" borderId="1" xfId="26" applyFont="1" applyBorder="1" applyProtection="1">
      <alignment/>
      <protection/>
    </xf>
    <xf numFmtId="166" fontId="7" fillId="0" borderId="1" xfId="26" applyNumberFormat="1" applyFont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vertical="center" wrapText="1"/>
      <protection locked="0"/>
    </xf>
    <xf numFmtId="164" fontId="7" fillId="0" borderId="1" xfId="26" applyFont="1" applyFill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27" applyFont="1" applyProtection="1">
      <alignment/>
      <protection/>
    </xf>
    <xf numFmtId="164" fontId="7" fillId="0" borderId="1" xfId="26" applyFont="1" applyBorder="1" applyAlignment="1" applyProtection="1">
      <alignment/>
      <protection/>
    </xf>
    <xf numFmtId="164" fontId="7" fillId="0" borderId="1" xfId="26" applyFont="1" applyBorder="1" applyAlignment="1" applyProtection="1">
      <alignment wrapText="1"/>
      <protection/>
    </xf>
    <xf numFmtId="166" fontId="7" fillId="0" borderId="1" xfId="26" applyNumberFormat="1" applyFont="1" applyBorder="1" applyAlignment="1" applyProtection="1">
      <alignment horizontal="center" vertical="center"/>
      <protection/>
    </xf>
    <xf numFmtId="167" fontId="7" fillId="3" borderId="1" xfId="26" applyNumberFormat="1" applyFont="1" applyFill="1" applyBorder="1" applyAlignment="1" applyProtection="1">
      <alignment vertical="center"/>
      <protection locked="0"/>
    </xf>
    <xf numFmtId="167" fontId="7" fillId="3" borderId="1" xfId="26" applyNumberFormat="1" applyFont="1" applyFill="1" applyBorder="1" applyAlignment="1" applyProtection="1">
      <alignment horizontal="center" vertical="center"/>
      <protection locked="0"/>
    </xf>
    <xf numFmtId="164" fontId="7" fillId="0" borderId="0" xfId="27" applyFont="1" applyAlignment="1" applyProtection="1">
      <alignment/>
      <protection/>
    </xf>
    <xf numFmtId="164" fontId="7" fillId="0" borderId="0" xfId="27" applyFont="1" applyAlignment="1">
      <alignment/>
      <protection/>
    </xf>
    <xf numFmtId="164" fontId="7" fillId="0" borderId="1" xfId="26" applyFont="1" applyBorder="1" applyAlignment="1" applyProtection="1">
      <alignment vertical="center" wrapText="1"/>
      <protection/>
    </xf>
    <xf numFmtId="164" fontId="11" fillId="0" borderId="1" xfId="26" applyFont="1" applyBorder="1" applyAlignment="1" applyProtection="1">
      <alignment horizontal="right"/>
      <protection/>
    </xf>
    <xf numFmtId="166" fontId="11" fillId="0" borderId="1" xfId="26" applyNumberFormat="1" applyFont="1" applyBorder="1" applyAlignment="1" applyProtection="1">
      <alignment horizontal="center" vertical="center" wrapText="1"/>
      <protection/>
    </xf>
    <xf numFmtId="167" fontId="11" fillId="0" borderId="1" xfId="26" applyNumberFormat="1" applyFont="1" applyBorder="1" applyAlignment="1" applyProtection="1">
      <alignment vertical="center" wrapText="1"/>
      <protection/>
    </xf>
    <xf numFmtId="167" fontId="11" fillId="0" borderId="1" xfId="26" applyNumberFormat="1" applyFont="1" applyBorder="1" applyAlignment="1" applyProtection="1">
      <alignment horizontal="center" vertical="center" wrapText="1"/>
      <protection/>
    </xf>
    <xf numFmtId="164" fontId="11" fillId="0" borderId="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Protection="1">
      <alignment/>
      <protection/>
    </xf>
    <xf numFmtId="164" fontId="6" fillId="0" borderId="1" xfId="26" applyFont="1" applyBorder="1" applyAlignment="1" applyProtection="1">
      <alignment horizontal="left"/>
      <protection/>
    </xf>
    <xf numFmtId="167" fontId="11" fillId="3" borderId="1" xfId="26" applyNumberFormat="1" applyFont="1" applyFill="1" applyBorder="1" applyAlignment="1" applyProtection="1">
      <alignment vertical="center" wrapText="1"/>
      <protection locked="0"/>
    </xf>
    <xf numFmtId="167" fontId="11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6" applyFont="1" applyBorder="1" applyAlignment="1" applyProtection="1">
      <alignment horizontal="left" vertical="center" wrapText="1"/>
      <protection/>
    </xf>
    <xf numFmtId="167" fontId="7" fillId="0" borderId="1" xfId="26" applyNumberFormat="1" applyFont="1" applyBorder="1" applyAlignment="1" applyProtection="1">
      <alignment vertical="center" wrapText="1"/>
      <protection/>
    </xf>
    <xf numFmtId="167" fontId="7" fillId="0" borderId="1" xfId="26" applyNumberFormat="1" applyFont="1" applyBorder="1" applyAlignment="1" applyProtection="1">
      <alignment horizontal="center" vertical="center" wrapText="1"/>
      <protection/>
    </xf>
    <xf numFmtId="164" fontId="7" fillId="0" borderId="1" xfId="26" applyFont="1" applyBorder="1" applyAlignment="1" applyProtection="1">
      <alignment horizontal="left" vertical="center" wrapText="1"/>
      <protection/>
    </xf>
    <xf numFmtId="166" fontId="11" fillId="0" borderId="20" xfId="26" applyNumberFormat="1" applyFont="1" applyBorder="1" applyAlignment="1" applyProtection="1">
      <alignment horizontal="center" vertical="center" wrapText="1"/>
      <protection/>
    </xf>
    <xf numFmtId="167" fontId="11" fillId="0" borderId="20" xfId="26" applyNumberFormat="1" applyFont="1" applyBorder="1" applyAlignment="1" applyProtection="1">
      <alignment vertical="center" wrapText="1"/>
      <protection/>
    </xf>
    <xf numFmtId="164" fontId="11" fillId="0" borderId="20" xfId="26" applyFont="1" applyBorder="1" applyAlignment="1" applyProtection="1">
      <alignment vertical="center" wrapText="1"/>
      <protection/>
    </xf>
    <xf numFmtId="164" fontId="7" fillId="0" borderId="20" xfId="26" applyFont="1" applyFill="1" applyBorder="1" applyAlignment="1" applyProtection="1">
      <alignment horizontal="center" vertical="center" wrapText="1"/>
      <protection/>
    </xf>
    <xf numFmtId="164" fontId="11" fillId="0" borderId="20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vertical="top" wrapText="1"/>
      <protection/>
    </xf>
    <xf numFmtId="166" fontId="7" fillId="2" borderId="9" xfId="26" applyNumberFormat="1" applyFont="1" applyFill="1" applyBorder="1" applyAlignment="1" applyProtection="1">
      <alignment horizontal="center" vertical="center" wrapText="1"/>
      <protection/>
    </xf>
    <xf numFmtId="167" fontId="7" fillId="2" borderId="16" xfId="26" applyNumberFormat="1" applyFont="1" applyFill="1" applyBorder="1" applyAlignment="1" applyProtection="1">
      <alignment vertical="center" wrapText="1"/>
      <protection/>
    </xf>
    <xf numFmtId="167" fontId="7" fillId="2" borderId="16" xfId="26" applyNumberFormat="1" applyFont="1" applyFill="1" applyBorder="1" applyAlignment="1" applyProtection="1">
      <alignment horizontal="center" vertical="center" wrapText="1"/>
      <protection/>
    </xf>
    <xf numFmtId="167" fontId="7" fillId="2" borderId="16" xfId="26" applyNumberFormat="1" applyFont="1" applyFill="1" applyBorder="1" applyAlignment="1" applyProtection="1">
      <alignment horizontal="left" vertical="center" wrapText="1"/>
      <protection/>
    </xf>
    <xf numFmtId="167" fontId="7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6" fontId="7" fillId="0" borderId="22" xfId="26" applyNumberFormat="1" applyFont="1" applyBorder="1" applyAlignment="1" applyProtection="1">
      <alignment horizontal="center" vertical="center" wrapText="1"/>
      <protection/>
    </xf>
    <xf numFmtId="164" fontId="7" fillId="0" borderId="22" xfId="26" applyFont="1" applyBorder="1" applyAlignment="1" applyProtection="1">
      <alignment vertical="center" wrapText="1"/>
      <protection/>
    </xf>
    <xf numFmtId="164" fontId="7" fillId="0" borderId="22" xfId="26" applyFont="1" applyFill="1" applyBorder="1" applyAlignment="1" applyProtection="1">
      <alignment horizontal="center" vertical="center" wrapText="1"/>
      <protection/>
    </xf>
    <xf numFmtId="164" fontId="7" fillId="0" borderId="22" xfId="26" applyFont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26" applyFont="1" applyBorder="1" applyAlignment="1" applyProtection="1">
      <alignment horizontal="center" vertical="center" wrapText="1"/>
      <protection/>
    </xf>
    <xf numFmtId="164" fontId="7" fillId="0" borderId="1" xfId="26" applyFont="1" applyBorder="1" applyAlignment="1" applyProtection="1">
      <alignment vertical="top" wrapText="1"/>
      <protection/>
    </xf>
    <xf numFmtId="164" fontId="11" fillId="0" borderId="1" xfId="26" applyFont="1" applyBorder="1" applyAlignment="1" applyProtection="1">
      <alignment vertical="center" wrapText="1"/>
      <protection/>
    </xf>
    <xf numFmtId="167" fontId="7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6" fillId="0" borderId="1" xfId="26" applyNumberFormat="1" applyFont="1" applyBorder="1" applyAlignment="1" applyProtection="1">
      <alignment vertical="center" wrapText="1"/>
      <protection/>
    </xf>
    <xf numFmtId="164" fontId="7" fillId="0" borderId="0" xfId="26" applyFont="1" applyProtection="1">
      <alignment/>
      <protection locked="0"/>
    </xf>
    <xf numFmtId="167" fontId="7" fillId="0" borderId="0" xfId="26" applyNumberFormat="1" applyFont="1" applyAlignment="1" applyProtection="1">
      <alignment vertical="center" wrapText="1"/>
      <protection locked="0"/>
    </xf>
    <xf numFmtId="167" fontId="7" fillId="0" borderId="0" xfId="26" applyNumberFormat="1" applyFont="1" applyAlignment="1" applyProtection="1">
      <alignment horizontal="left" vertical="center" wrapText="1"/>
      <protection locked="0"/>
    </xf>
    <xf numFmtId="164" fontId="7" fillId="0" borderId="0" xfId="26" applyFont="1" applyAlignment="1" applyProtection="1">
      <alignment vertical="center" wrapText="1"/>
      <protection locked="0"/>
    </xf>
    <xf numFmtId="164" fontId="7" fillId="0" borderId="0" xfId="26" applyFont="1" applyAlignment="1" applyProtection="1">
      <alignment horizontal="left" vertical="center" wrapText="1"/>
      <protection locked="0"/>
    </xf>
    <xf numFmtId="164" fontId="6" fillId="0" borderId="0" xfId="26" applyFont="1" applyProtection="1">
      <alignment/>
      <protection locked="0"/>
    </xf>
    <xf numFmtId="164" fontId="7" fillId="0" borderId="0" xfId="26" applyFont="1" applyAlignment="1" applyProtection="1">
      <alignment/>
      <protection locked="0"/>
    </xf>
    <xf numFmtId="164" fontId="7" fillId="0" borderId="0" xfId="26" applyFont="1" applyBorder="1" applyAlignment="1" applyProtection="1">
      <alignment horizontal="center"/>
      <protection locked="0"/>
    </xf>
    <xf numFmtId="164" fontId="6" fillId="0" borderId="0" xfId="26" applyFont="1" applyBorder="1" applyAlignment="1" applyProtection="1">
      <alignment horizontal="left"/>
      <protection locked="0"/>
    </xf>
    <xf numFmtId="164" fontId="7" fillId="0" borderId="0" xfId="27" applyFont="1" applyAlignment="1" applyProtection="1">
      <alignment/>
      <protection locked="0"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5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26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7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82">
      <selection activeCell="D94" sqref="D94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2163</v>
      </c>
      <c r="D12" s="46">
        <v>2196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439</v>
      </c>
      <c r="D13" s="46">
        <v>426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>
        <v>14</v>
      </c>
      <c r="D15" s="46">
        <v>18</v>
      </c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261</v>
      </c>
      <c r="D17" s="46">
        <v>260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18</v>
      </c>
      <c r="D18" s="46">
        <v>20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2925</v>
      </c>
      <c r="D19" s="60">
        <f>SUM(D11:D18)</f>
        <v>2950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892</v>
      </c>
      <c r="H27" s="54">
        <f>SUM(H28:H30)</f>
        <v>574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892</v>
      </c>
      <c r="H28" s="48">
        <v>574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59</v>
      </c>
      <c r="H31" s="48">
        <v>322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951</v>
      </c>
      <c r="H33" s="54">
        <f>H27+H31+H32</f>
        <v>896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3829</v>
      </c>
      <c r="H36" s="54">
        <f>H25+H17+H33</f>
        <v>3774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>
        <v>5</v>
      </c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2925</v>
      </c>
      <c r="D55" s="60">
        <f>D19+D20+D21+D27+D32+D45+D51+D53+D54</f>
        <v>2950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5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12</v>
      </c>
      <c r="D58" s="46">
        <v>7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5</v>
      </c>
      <c r="D60" s="46">
        <v>4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123</v>
      </c>
      <c r="H61" s="54">
        <f>SUM(H62:H68)</f>
        <v>151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17</v>
      </c>
      <c r="D64" s="60">
        <f>SUM(D58:D63)</f>
        <v>11</v>
      </c>
      <c r="E64" s="41" t="s">
        <v>204</v>
      </c>
      <c r="F64" s="47" t="s">
        <v>205</v>
      </c>
      <c r="G64" s="48">
        <v>63</v>
      </c>
      <c r="H64" s="48">
        <v>72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22</v>
      </c>
      <c r="H66" s="48">
        <v>26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10</v>
      </c>
      <c r="H67" s="48">
        <v>10</v>
      </c>
    </row>
    <row r="68" spans="1:8" ht="12.75">
      <c r="A68" s="39" t="s">
        <v>215</v>
      </c>
      <c r="B68" s="45" t="s">
        <v>216</v>
      </c>
      <c r="C68" s="46">
        <v>111</v>
      </c>
      <c r="D68" s="46">
        <v>151</v>
      </c>
      <c r="E68" s="41" t="s">
        <v>217</v>
      </c>
      <c r="F68" s="47" t="s">
        <v>218</v>
      </c>
      <c r="G68" s="48">
        <v>28</v>
      </c>
      <c r="H68" s="48">
        <v>43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/>
      <c r="H69" s="48"/>
    </row>
    <row r="70" spans="1:8" ht="12.75">
      <c r="A70" s="39" t="s">
        <v>222</v>
      </c>
      <c r="B70" s="45" t="s">
        <v>223</v>
      </c>
      <c r="C70" s="46"/>
      <c r="D70" s="46">
        <v>475</v>
      </c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123</v>
      </c>
      <c r="H71" s="95">
        <f>H59+H60+H61+H69+H70</f>
        <v>151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560</v>
      </c>
      <c r="D74" s="46">
        <v>55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671</v>
      </c>
      <c r="D75" s="60">
        <f>SUM(D67:D74)</f>
        <v>681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123</v>
      </c>
      <c r="H79" s="107">
        <f>H71+H74+H75+H76</f>
        <v>151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318</v>
      </c>
      <c r="D87" s="46">
        <v>257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21</v>
      </c>
      <c r="D88" s="46">
        <v>31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339</v>
      </c>
      <c r="D91" s="60">
        <f>SUM(D87:D90)</f>
        <v>288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1027</v>
      </c>
      <c r="D93" s="60">
        <f>D64+D75+D84+D91+D92</f>
        <v>980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3952</v>
      </c>
      <c r="D94" s="114">
        <f>D93+D55</f>
        <v>3930</v>
      </c>
      <c r="E94" s="115" t="s">
        <v>274</v>
      </c>
      <c r="F94" s="116" t="s">
        <v>275</v>
      </c>
      <c r="G94" s="117">
        <f>G36+G39+G55+G79</f>
        <v>3952</v>
      </c>
      <c r="H94" s="117">
        <f>H36+H39+H55+H79</f>
        <v>3930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7">
      <selection activeCell="A48" sqref="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31.03.2013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154</v>
      </c>
      <c r="D9" s="158">
        <v>168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55</v>
      </c>
      <c r="D10" s="158">
        <v>48</v>
      </c>
      <c r="E10" s="156" t="s">
        <v>296</v>
      </c>
      <c r="F10" s="159" t="s">
        <v>297</v>
      </c>
      <c r="G10" s="160">
        <v>5</v>
      </c>
      <c r="H10" s="160">
        <v>5</v>
      </c>
    </row>
    <row r="11" spans="1:8" ht="12.75">
      <c r="A11" s="156" t="s">
        <v>298</v>
      </c>
      <c r="B11" s="157" t="s">
        <v>299</v>
      </c>
      <c r="C11" s="158">
        <v>61</v>
      </c>
      <c r="D11" s="158">
        <v>64</v>
      </c>
      <c r="E11" s="161" t="s">
        <v>300</v>
      </c>
      <c r="F11" s="159" t="s">
        <v>301</v>
      </c>
      <c r="G11" s="160">
        <v>443</v>
      </c>
      <c r="H11" s="160">
        <v>438</v>
      </c>
    </row>
    <row r="12" spans="1:8" ht="12.75">
      <c r="A12" s="156" t="s">
        <v>302</v>
      </c>
      <c r="B12" s="157" t="s">
        <v>303</v>
      </c>
      <c r="C12" s="158">
        <v>94</v>
      </c>
      <c r="D12" s="158">
        <v>105</v>
      </c>
      <c r="E12" s="161" t="s">
        <v>81</v>
      </c>
      <c r="F12" s="159" t="s">
        <v>304</v>
      </c>
      <c r="G12" s="160">
        <v>3</v>
      </c>
      <c r="H12" s="160"/>
    </row>
    <row r="13" spans="1:18" ht="12.75">
      <c r="A13" s="156" t="s">
        <v>305</v>
      </c>
      <c r="B13" s="157" t="s">
        <v>306</v>
      </c>
      <c r="C13" s="158">
        <v>16</v>
      </c>
      <c r="D13" s="158">
        <v>19</v>
      </c>
      <c r="E13" s="162" t="s">
        <v>54</v>
      </c>
      <c r="F13" s="163" t="s">
        <v>307</v>
      </c>
      <c r="G13" s="164">
        <f>SUM(G9:G12)</f>
        <v>451</v>
      </c>
      <c r="H13" s="152">
        <v>443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/>
      <c r="D14" s="158">
        <v>2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4</v>
      </c>
      <c r="D16" s="166">
        <v>2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v>384</v>
      </c>
      <c r="D19" s="172">
        <f>SUM(D9:D15)+D16</f>
        <v>408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1</v>
      </c>
      <c r="D25" s="158">
        <v>2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1</v>
      </c>
      <c r="D26" s="172">
        <v>2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385</v>
      </c>
      <c r="D28" s="155">
        <v>410</v>
      </c>
      <c r="E28" s="149" t="s">
        <v>346</v>
      </c>
      <c r="F28" s="167" t="s">
        <v>347</v>
      </c>
      <c r="G28" s="152">
        <f>G13+G15+G24</f>
        <v>451</v>
      </c>
      <c r="H28" s="152">
        <v>443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66</v>
      </c>
      <c r="D30" s="155">
        <v>33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385</v>
      </c>
      <c r="D33" s="172">
        <v>410</v>
      </c>
      <c r="E33" s="149" t="s">
        <v>362</v>
      </c>
      <c r="F33" s="167" t="s">
        <v>363</v>
      </c>
      <c r="G33" s="176">
        <f>G32+G31+G28</f>
        <v>451</v>
      </c>
      <c r="H33" s="176">
        <v>443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66</v>
      </c>
      <c r="D34" s="155">
        <v>33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7</v>
      </c>
      <c r="D35" s="172">
        <v>3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0.75" customHeight="1">
      <c r="A39" s="186" t="s">
        <v>376</v>
      </c>
      <c r="B39" s="187" t="s">
        <v>377</v>
      </c>
      <c r="C39" s="188">
        <v>59</v>
      </c>
      <c r="D39" s="188">
        <v>30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4.7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7" customHeight="1">
      <c r="A41" s="149" t="s">
        <v>383</v>
      </c>
      <c r="B41" s="145" t="s">
        <v>384</v>
      </c>
      <c r="C41" s="150">
        <v>59</v>
      </c>
      <c r="D41" s="150">
        <f>IF(H39=0,IF(D39-D40&gt;0,D39-D40+H40,0),IF(H39-H40&lt;0,H40-H39+D39,0))</f>
        <v>30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451</v>
      </c>
      <c r="D42" s="176">
        <v>443</v>
      </c>
      <c r="E42" s="179" t="s">
        <v>389</v>
      </c>
      <c r="F42" s="187" t="s">
        <v>390</v>
      </c>
      <c r="G42" s="176">
        <f>G39+G33</f>
        <v>451</v>
      </c>
      <c r="H42" s="176">
        <f>H39+H33</f>
        <v>443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28.5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31">
      <selection activeCell="C47" sqref="C47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31.03.2013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472</v>
      </c>
      <c r="D10" s="236">
        <v>490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-232</v>
      </c>
      <c r="D11" s="236">
        <v>-306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-112</v>
      </c>
      <c r="D13" s="236">
        <v>-117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/>
      <c r="D15" s="236">
        <v>-4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-12</v>
      </c>
      <c r="D19" s="236">
        <v>-14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116</v>
      </c>
      <c r="D20" s="232">
        <f>SUBTOTAL(9,D10:D19)</f>
        <v>49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-4</v>
      </c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-4</v>
      </c>
      <c r="D32" s="232">
        <f>SUBTOTAL(9,D22:D31)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-1</v>
      </c>
      <c r="D41" s="236">
        <v>-1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-1</v>
      </c>
      <c r="D42" s="232">
        <v>-1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111</v>
      </c>
      <c r="D43" s="232">
        <v>48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228</v>
      </c>
      <c r="D44" s="246">
        <v>295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339</v>
      </c>
      <c r="D45" s="232">
        <v>343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9">
      <selection activeCell="L32" sqref="L32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№1-БАЛАНС'!E3</f>
        <v>"ВЕРЕЯ ТУР" АД - Ст.Загора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№1-БАЛАНС'!H3</f>
        <v>833067523</v>
      </c>
      <c r="N3" s="257"/>
    </row>
    <row r="4" spans="1:15" s="259" customFormat="1" ht="13.5" customHeight="1">
      <c r="A4" s="135" t="s">
        <v>473</v>
      </c>
      <c r="B4" s="264" t="str">
        <f>'справка №1-БАЛАНС'!E4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>
        <f>'справка №1-БАЛАНС'!H4</f>
        <v>680</v>
      </c>
      <c r="N4" s="269"/>
      <c r="O4" s="269"/>
    </row>
    <row r="5" spans="1:14" s="259" customFormat="1" ht="12.75" customHeight="1">
      <c r="A5" s="135" t="s">
        <v>282</v>
      </c>
      <c r="B5" s="270" t="str">
        <f>'справка №1-БАЛАНС'!E5</f>
        <v>31.03.2013 г.</v>
      </c>
      <c r="C5" s="270"/>
      <c r="D5" s="270"/>
      <c r="E5" s="270"/>
      <c r="F5" s="271"/>
      <c r="G5" s="271"/>
      <c r="H5" s="271"/>
      <c r="I5" s="271"/>
      <c r="J5" s="271"/>
      <c r="K5" s="272"/>
      <c r="L5" s="273"/>
      <c r="M5" s="274" t="s">
        <v>9</v>
      </c>
      <c r="N5" s="275"/>
    </row>
    <row r="6" spans="1:14" s="284" customFormat="1" ht="21.75" customHeight="1">
      <c r="A6" s="276"/>
      <c r="B6" s="277"/>
      <c r="C6" s="278"/>
      <c r="D6" s="279" t="s">
        <v>474</v>
      </c>
      <c r="E6" s="279"/>
      <c r="F6" s="279"/>
      <c r="G6" s="279"/>
      <c r="H6" s="279"/>
      <c r="I6" s="280" t="s">
        <v>475</v>
      </c>
      <c r="J6" s="280"/>
      <c r="K6" s="281"/>
      <c r="L6" s="278"/>
      <c r="M6" s="282"/>
      <c r="N6" s="283"/>
    </row>
    <row r="7" spans="1:14" s="284" customFormat="1" ht="60" customHeight="1">
      <c r="A7" s="285" t="s">
        <v>476</v>
      </c>
      <c r="B7" s="286" t="s">
        <v>477</v>
      </c>
      <c r="C7" s="287" t="s">
        <v>478</v>
      </c>
      <c r="D7" s="288" t="s">
        <v>479</v>
      </c>
      <c r="E7" s="278" t="s">
        <v>480</v>
      </c>
      <c r="F7" s="289" t="s">
        <v>481</v>
      </c>
      <c r="G7" s="289"/>
      <c r="H7" s="289"/>
      <c r="I7" s="278" t="s">
        <v>482</v>
      </c>
      <c r="J7" s="290" t="s">
        <v>483</v>
      </c>
      <c r="K7" s="287" t="s">
        <v>484</v>
      </c>
      <c r="L7" s="287" t="s">
        <v>485</v>
      </c>
      <c r="M7" s="291" t="s">
        <v>486</v>
      </c>
      <c r="N7" s="283"/>
    </row>
    <row r="8" spans="1:14" s="284" customFormat="1" ht="22.5" customHeight="1">
      <c r="A8" s="292"/>
      <c r="B8" s="293"/>
      <c r="C8" s="294"/>
      <c r="D8" s="295"/>
      <c r="E8" s="294"/>
      <c r="F8" s="289" t="s">
        <v>487</v>
      </c>
      <c r="G8" s="289" t="s">
        <v>488</v>
      </c>
      <c r="H8" s="289" t="s">
        <v>489</v>
      </c>
      <c r="I8" s="294"/>
      <c r="J8" s="296"/>
      <c r="K8" s="294"/>
      <c r="L8" s="294"/>
      <c r="M8" s="297"/>
      <c r="N8" s="283"/>
    </row>
    <row r="9" spans="1:14" s="284" customFormat="1" ht="12" customHeight="1">
      <c r="A9" s="289" t="s">
        <v>17</v>
      </c>
      <c r="B9" s="298"/>
      <c r="C9" s="294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4">
        <v>9</v>
      </c>
      <c r="L9" s="294">
        <v>10</v>
      </c>
      <c r="M9" s="299">
        <v>11</v>
      </c>
      <c r="N9" s="283"/>
    </row>
    <row r="10" spans="1:14" s="284" customFormat="1" ht="12" customHeight="1">
      <c r="A10" s="289" t="s">
        <v>490</v>
      </c>
      <c r="B10" s="300"/>
      <c r="C10" s="301" t="s">
        <v>50</v>
      </c>
      <c r="D10" s="301" t="s">
        <v>50</v>
      </c>
      <c r="E10" s="302" t="s">
        <v>61</v>
      </c>
      <c r="F10" s="302" t="s">
        <v>68</v>
      </c>
      <c r="G10" s="302" t="s">
        <v>72</v>
      </c>
      <c r="H10" s="302" t="s">
        <v>76</v>
      </c>
      <c r="I10" s="302" t="s">
        <v>89</v>
      </c>
      <c r="J10" s="302" t="s">
        <v>92</v>
      </c>
      <c r="K10" s="303" t="s">
        <v>491</v>
      </c>
      <c r="L10" s="302" t="s">
        <v>115</v>
      </c>
      <c r="M10" s="304" t="s">
        <v>123</v>
      </c>
      <c r="N10" s="283"/>
    </row>
    <row r="11" spans="1:23" ht="24.75" customHeight="1">
      <c r="A11" s="305" t="s">
        <v>492</v>
      </c>
      <c r="B11" s="300" t="s">
        <v>493</v>
      </c>
      <c r="C11" s="306">
        <f>'справка №1-БАЛАНС'!H17</f>
        <v>63</v>
      </c>
      <c r="D11" s="306"/>
      <c r="E11" s="306"/>
      <c r="F11" s="306"/>
      <c r="G11" s="306"/>
      <c r="H11" s="307">
        <v>2815</v>
      </c>
      <c r="I11" s="306">
        <v>892</v>
      </c>
      <c r="J11" s="306"/>
      <c r="K11" s="307"/>
      <c r="L11" s="308">
        <f>SUM(C11:K11)</f>
        <v>3770</v>
      </c>
      <c r="M11" s="306"/>
      <c r="N11" s="309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21" customHeight="1">
      <c r="A12" s="305" t="s">
        <v>494</v>
      </c>
      <c r="B12" s="300" t="s">
        <v>495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08"/>
      <c r="M12" s="310"/>
      <c r="N12" s="311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24.75" customHeight="1">
      <c r="A13" s="312" t="s">
        <v>496</v>
      </c>
      <c r="B13" s="302" t="s">
        <v>497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8"/>
      <c r="M13" s="307"/>
      <c r="N13" s="313"/>
    </row>
    <row r="14" spans="1:14" ht="25.5" customHeight="1">
      <c r="A14" s="312" t="s">
        <v>498</v>
      </c>
      <c r="B14" s="302" t="s">
        <v>499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8"/>
      <c r="M14" s="307"/>
      <c r="N14" s="313"/>
    </row>
    <row r="15" spans="1:23" ht="12.75">
      <c r="A15" s="305" t="s">
        <v>500</v>
      </c>
      <c r="B15" s="300" t="s">
        <v>501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08"/>
      <c r="M15" s="314"/>
      <c r="N15" s="311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27" customHeight="1">
      <c r="A16" s="305" t="s">
        <v>502</v>
      </c>
      <c r="B16" s="315" t="s">
        <v>503</v>
      </c>
      <c r="C16" s="316"/>
      <c r="D16" s="317"/>
      <c r="E16" s="317"/>
      <c r="F16" s="317"/>
      <c r="G16" s="317"/>
      <c r="H16" s="318"/>
      <c r="I16" s="319">
        <v>59</v>
      </c>
      <c r="J16" s="320"/>
      <c r="K16" s="307"/>
      <c r="L16" s="308">
        <f>SUM(C16:K16)</f>
        <v>59</v>
      </c>
      <c r="M16" s="307"/>
      <c r="N16" s="311"/>
      <c r="O16" s="263"/>
      <c r="P16" s="263"/>
      <c r="Q16" s="263"/>
      <c r="R16" s="263"/>
      <c r="S16" s="263"/>
      <c r="T16" s="263"/>
    </row>
    <row r="17" spans="1:23" ht="30.75" customHeight="1">
      <c r="A17" s="312" t="s">
        <v>504</v>
      </c>
      <c r="B17" s="302" t="s">
        <v>505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08"/>
      <c r="M17" s="321"/>
      <c r="N17" s="311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21" customHeight="1">
      <c r="A18" s="322" t="s">
        <v>506</v>
      </c>
      <c r="B18" s="323" t="s">
        <v>507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7"/>
      <c r="N18" s="313"/>
    </row>
    <row r="19" spans="1:14" ht="12" customHeight="1">
      <c r="A19" s="322" t="s">
        <v>508</v>
      </c>
      <c r="B19" s="323" t="s">
        <v>509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8"/>
      <c r="M19" s="307"/>
      <c r="N19" s="313"/>
    </row>
    <row r="20" spans="1:14" ht="12.75" customHeight="1">
      <c r="A20" s="312" t="s">
        <v>510</v>
      </c>
      <c r="B20" s="302" t="s">
        <v>511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307"/>
      <c r="N20" s="313"/>
    </row>
    <row r="21" spans="1:23" ht="23.25" customHeight="1">
      <c r="A21" s="312" t="s">
        <v>512</v>
      </c>
      <c r="B21" s="302" t="s">
        <v>513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08"/>
      <c r="M21" s="310"/>
      <c r="N21" s="311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2" t="s">
        <v>514</v>
      </c>
      <c r="B22" s="302" t="s">
        <v>515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08"/>
      <c r="M22" s="324"/>
      <c r="N22" s="313"/>
    </row>
    <row r="23" spans="1:14" ht="12.75">
      <c r="A23" s="312" t="s">
        <v>516</v>
      </c>
      <c r="B23" s="302" t="s">
        <v>517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08"/>
      <c r="M23" s="324"/>
      <c r="N23" s="313"/>
    </row>
    <row r="24" spans="1:23" ht="22.5" customHeight="1">
      <c r="A24" s="312" t="s">
        <v>518</v>
      </c>
      <c r="B24" s="302" t="s">
        <v>519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08"/>
      <c r="M24" s="310"/>
      <c r="N24" s="311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2" t="s">
        <v>514</v>
      </c>
      <c r="B25" s="302" t="s">
        <v>520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08"/>
      <c r="M25" s="324"/>
      <c r="N25" s="313"/>
    </row>
    <row r="26" spans="1:14" ht="12.75">
      <c r="A26" s="312" t="s">
        <v>516</v>
      </c>
      <c r="B26" s="302" t="s">
        <v>521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08"/>
      <c r="M26" s="324"/>
      <c r="N26" s="313"/>
    </row>
    <row r="27" spans="1:14" ht="12.75">
      <c r="A27" s="312" t="s">
        <v>522</v>
      </c>
      <c r="B27" s="302" t="s">
        <v>523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8"/>
      <c r="M27" s="307"/>
      <c r="N27" s="313"/>
    </row>
    <row r="28" spans="1:14" ht="12.75">
      <c r="A28" s="312" t="s">
        <v>524</v>
      </c>
      <c r="B28" s="302" t="s">
        <v>525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8"/>
      <c r="M28" s="307"/>
      <c r="N28" s="313"/>
    </row>
    <row r="29" spans="1:23" ht="14.25" customHeight="1">
      <c r="A29" s="305" t="s">
        <v>526</v>
      </c>
      <c r="B29" s="300" t="s">
        <v>527</v>
      </c>
      <c r="C29" s="310">
        <v>63</v>
      </c>
      <c r="D29" s="310"/>
      <c r="E29" s="310"/>
      <c r="F29" s="310"/>
      <c r="G29" s="310"/>
      <c r="H29" s="310">
        <v>2815</v>
      </c>
      <c r="I29" s="310">
        <v>951</v>
      </c>
      <c r="J29" s="310"/>
      <c r="K29" s="310"/>
      <c r="L29" s="308">
        <f>SUM(C29:K29)</f>
        <v>3829</v>
      </c>
      <c r="M29" s="310"/>
      <c r="N29" s="309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2" t="s">
        <v>528</v>
      </c>
      <c r="B30" s="302" t="s">
        <v>529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8"/>
      <c r="M30" s="307"/>
      <c r="N30" s="313"/>
    </row>
    <row r="31" spans="1:14" ht="24" customHeight="1">
      <c r="A31" s="312" t="s">
        <v>530</v>
      </c>
      <c r="B31" s="302" t="s">
        <v>531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8"/>
      <c r="M31" s="307"/>
      <c r="N31" s="313"/>
    </row>
    <row r="32" spans="1:23" ht="43.5" customHeight="1">
      <c r="A32" s="305" t="s">
        <v>532</v>
      </c>
      <c r="B32" s="300" t="s">
        <v>533</v>
      </c>
      <c r="C32" s="310">
        <f>C29+C30+C31</f>
        <v>63</v>
      </c>
      <c r="D32" s="310"/>
      <c r="E32" s="310"/>
      <c r="F32" s="310"/>
      <c r="G32" s="310"/>
      <c r="H32" s="310">
        <v>2815</v>
      </c>
      <c r="I32" s="310">
        <v>951</v>
      </c>
      <c r="J32" s="310"/>
      <c r="K32" s="310"/>
      <c r="L32" s="308">
        <v>3829</v>
      </c>
      <c r="M32" s="310"/>
      <c r="N32" s="311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5"/>
      <c r="B33" s="326"/>
      <c r="C33" s="327"/>
      <c r="D33" s="327"/>
      <c r="E33" s="327"/>
      <c r="F33" s="327"/>
      <c r="G33" s="327"/>
      <c r="H33" s="327"/>
      <c r="I33" s="327"/>
      <c r="J33" s="327"/>
      <c r="K33" s="327"/>
      <c r="L33" s="328"/>
      <c r="M33" s="328"/>
      <c r="N33" s="313"/>
    </row>
    <row r="34" spans="1:14" ht="30.75" customHeight="1">
      <c r="A34" s="325"/>
      <c r="B34" s="326"/>
      <c r="C34" s="327"/>
      <c r="D34" s="327"/>
      <c r="E34" s="327"/>
      <c r="F34" s="327"/>
      <c r="G34" s="327"/>
      <c r="H34" s="327"/>
      <c r="I34" s="327"/>
      <c r="J34" s="327"/>
      <c r="K34" s="327"/>
      <c r="L34" s="328"/>
      <c r="M34" s="328"/>
      <c r="N34" s="313"/>
    </row>
    <row r="35" spans="1:14" ht="29.25" customHeight="1">
      <c r="A35" s="329" t="s">
        <v>534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7"/>
      <c r="L35" s="328"/>
      <c r="M35" s="328"/>
      <c r="N35" s="313"/>
    </row>
    <row r="36" spans="1:14" ht="14.25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8"/>
      <c r="M36" s="328"/>
      <c r="N36" s="313"/>
    </row>
    <row r="37" spans="1:14" ht="14.25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8"/>
      <c r="M37" s="328"/>
      <c r="N37" s="313"/>
    </row>
    <row r="38" spans="1:14" ht="28.5" customHeight="1">
      <c r="A38" s="330" t="s">
        <v>535</v>
      </c>
      <c r="B38" s="331"/>
      <c r="C38" s="332"/>
      <c r="D38" s="333" t="s">
        <v>536</v>
      </c>
      <c r="E38" s="333"/>
      <c r="F38" s="333"/>
      <c r="G38" s="333"/>
      <c r="H38" s="333"/>
      <c r="I38" s="333"/>
      <c r="J38" s="332" t="s">
        <v>537</v>
      </c>
      <c r="K38" s="332"/>
      <c r="L38" s="333"/>
      <c r="M38" s="333"/>
      <c r="N38" s="313"/>
    </row>
    <row r="39" spans="1:13" ht="12.75">
      <c r="A39" s="334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28"/>
    </row>
    <row r="40" spans="1:13" ht="12.75">
      <c r="A40" s="334"/>
      <c r="B40" s="335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28"/>
    </row>
    <row r="41" spans="1:13" ht="12.75">
      <c r="A41" s="334"/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28"/>
    </row>
    <row r="42" spans="1:13" ht="12.75">
      <c r="A42" s="334"/>
      <c r="B42" s="335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28"/>
    </row>
    <row r="43" ht="12.75">
      <c r="M43" s="313"/>
    </row>
    <row r="44" ht="12.75">
      <c r="M44" s="313"/>
    </row>
    <row r="45" ht="12.75">
      <c r="M45" s="313"/>
    </row>
    <row r="46" ht="12.75">
      <c r="M46" s="313"/>
    </row>
    <row r="47" ht="12.75">
      <c r="M47" s="313"/>
    </row>
    <row r="48" ht="12.75">
      <c r="M48" s="313"/>
    </row>
    <row r="49" ht="12.75">
      <c r="M49" s="313"/>
    </row>
    <row r="50" ht="12.75">
      <c r="M50" s="313"/>
    </row>
    <row r="51" ht="12.75">
      <c r="M51" s="313"/>
    </row>
    <row r="52" ht="12.75">
      <c r="M52" s="313"/>
    </row>
    <row r="53" ht="12.75">
      <c r="M53" s="313"/>
    </row>
    <row r="54" ht="12.75">
      <c r="M54" s="313"/>
    </row>
    <row r="55" ht="12.75">
      <c r="M55" s="313"/>
    </row>
    <row r="56" ht="12.75">
      <c r="M56" s="313"/>
    </row>
    <row r="57" ht="12.75">
      <c r="M57" s="313"/>
    </row>
    <row r="58" ht="12.75">
      <c r="M58" s="313"/>
    </row>
    <row r="59" ht="12.75">
      <c r="M59" s="313"/>
    </row>
    <row r="60" ht="12.75">
      <c r="M60" s="313"/>
    </row>
    <row r="61" ht="12.75">
      <c r="M61" s="313"/>
    </row>
    <row r="62" ht="12.75">
      <c r="M62" s="313"/>
    </row>
    <row r="63" ht="12.75">
      <c r="M63" s="313"/>
    </row>
    <row r="64" ht="12.75">
      <c r="M64" s="313"/>
    </row>
    <row r="65" ht="12.75">
      <c r="M65" s="313"/>
    </row>
    <row r="66" ht="12.75">
      <c r="M66" s="313"/>
    </row>
    <row r="67" ht="12.75">
      <c r="M67" s="313"/>
    </row>
    <row r="68" ht="12.75">
      <c r="M68" s="313"/>
    </row>
    <row r="69" ht="12.75">
      <c r="M69" s="313"/>
    </row>
    <row r="70" ht="12.75">
      <c r="M70" s="313"/>
    </row>
    <row r="71" ht="12.75">
      <c r="M71" s="313"/>
    </row>
    <row r="72" ht="12.75">
      <c r="M72" s="313"/>
    </row>
    <row r="73" ht="12.75">
      <c r="M73" s="313"/>
    </row>
    <row r="74" ht="12.75">
      <c r="M74" s="313"/>
    </row>
    <row r="75" ht="12.75">
      <c r="M75" s="313"/>
    </row>
    <row r="76" ht="12.75">
      <c r="M76" s="313"/>
    </row>
    <row r="77" ht="12.75">
      <c r="M77" s="313"/>
    </row>
    <row r="78" ht="12.75">
      <c r="M78" s="313"/>
    </row>
    <row r="79" ht="12.75">
      <c r="M79" s="313"/>
    </row>
    <row r="80" ht="12.75">
      <c r="M80" s="313"/>
    </row>
    <row r="81" ht="12.75">
      <c r="M81" s="313"/>
    </row>
    <row r="82" ht="12.75">
      <c r="M82" s="313"/>
    </row>
    <row r="83" ht="12.75">
      <c r="M83" s="313"/>
    </row>
    <row r="84" ht="12.75">
      <c r="M84" s="313"/>
    </row>
    <row r="85" ht="12.75">
      <c r="M85" s="313"/>
    </row>
    <row r="86" ht="12.75">
      <c r="M86" s="313"/>
    </row>
    <row r="87" ht="12.75">
      <c r="M87" s="313"/>
    </row>
    <row r="88" ht="12.75">
      <c r="M88" s="313"/>
    </row>
    <row r="89" ht="12.75">
      <c r="M89" s="313"/>
    </row>
    <row r="90" ht="12.75">
      <c r="M90" s="313"/>
    </row>
    <row r="91" ht="12.75">
      <c r="M91" s="313"/>
    </row>
    <row r="92" ht="12.75">
      <c r="M92" s="313"/>
    </row>
    <row r="93" ht="12.75">
      <c r="M93" s="313"/>
    </row>
    <row r="94" ht="12.75">
      <c r="M94" s="313"/>
    </row>
    <row r="95" ht="12.75">
      <c r="M95" s="313"/>
    </row>
    <row r="96" ht="12.75">
      <c r="M96" s="313"/>
    </row>
    <row r="97" ht="12.75">
      <c r="M97" s="313"/>
    </row>
    <row r="98" ht="12.75">
      <c r="M98" s="313"/>
    </row>
    <row r="99" ht="12.75">
      <c r="M99" s="313"/>
    </row>
    <row r="100" ht="12.75">
      <c r="M100" s="313"/>
    </row>
    <row r="101" ht="12.75">
      <c r="M101" s="313"/>
    </row>
    <row r="102" ht="12.75">
      <c r="M102" s="313"/>
    </row>
    <row r="103" ht="12.75">
      <c r="M103" s="313"/>
    </row>
    <row r="104" ht="12.75">
      <c r="M104" s="313"/>
    </row>
    <row r="105" ht="12.75">
      <c r="M105" s="313"/>
    </row>
    <row r="106" ht="12.75">
      <c r="M106" s="313"/>
    </row>
    <row r="107" ht="12.75">
      <c r="M107" s="313"/>
    </row>
    <row r="108" ht="12.75">
      <c r="M108" s="313"/>
    </row>
    <row r="109" ht="12.75">
      <c r="M109" s="313"/>
    </row>
    <row r="110" ht="12.75">
      <c r="M110" s="313"/>
    </row>
    <row r="111" ht="12.75">
      <c r="M111" s="313"/>
    </row>
    <row r="112" ht="12.75">
      <c r="M112" s="313"/>
    </row>
    <row r="113" ht="12.75">
      <c r="M113" s="313"/>
    </row>
    <row r="114" ht="12.75">
      <c r="M114" s="313"/>
    </row>
    <row r="115" ht="12.75">
      <c r="M115" s="313"/>
    </row>
    <row r="116" ht="12.75">
      <c r="M116" s="313"/>
    </row>
    <row r="117" ht="12.75">
      <c r="M117" s="313"/>
    </row>
    <row r="118" ht="12.75">
      <c r="M118" s="313"/>
    </row>
    <row r="119" ht="12.75">
      <c r="M119" s="313"/>
    </row>
    <row r="120" ht="12.75">
      <c r="M120" s="313"/>
    </row>
    <row r="121" ht="12.75">
      <c r="M121" s="313"/>
    </row>
    <row r="122" ht="12.75">
      <c r="M122" s="313"/>
    </row>
    <row r="123" ht="12.75">
      <c r="M123" s="313"/>
    </row>
    <row r="124" ht="12.75">
      <c r="M124" s="313"/>
    </row>
    <row r="125" ht="12.75">
      <c r="M125" s="313"/>
    </row>
    <row r="126" ht="12.75">
      <c r="M126" s="313"/>
    </row>
    <row r="127" ht="12.75">
      <c r="M127" s="313"/>
    </row>
    <row r="128" ht="12.75">
      <c r="M128" s="313"/>
    </row>
    <row r="129" ht="12.75">
      <c r="M129" s="313"/>
    </row>
    <row r="130" ht="12.75">
      <c r="M130" s="313"/>
    </row>
    <row r="131" ht="12.75">
      <c r="M131" s="313"/>
    </row>
    <row r="132" ht="12.75">
      <c r="M132" s="313"/>
    </row>
    <row r="133" ht="12.75">
      <c r="M133" s="313"/>
    </row>
    <row r="134" ht="12.75">
      <c r="M134" s="313"/>
    </row>
    <row r="135" ht="12.75">
      <c r="M135" s="313"/>
    </row>
    <row r="136" ht="12.75">
      <c r="M136" s="313"/>
    </row>
    <row r="137" ht="12.75">
      <c r="M137" s="313"/>
    </row>
    <row r="138" ht="12.75">
      <c r="M138" s="313"/>
    </row>
    <row r="139" ht="12.75">
      <c r="M139" s="313"/>
    </row>
    <row r="140" ht="12.75">
      <c r="M140" s="313"/>
    </row>
    <row r="141" ht="12.75">
      <c r="M141" s="313"/>
    </row>
    <row r="142" ht="12.75">
      <c r="M142" s="313"/>
    </row>
    <row r="143" ht="12.75">
      <c r="M143" s="313"/>
    </row>
    <row r="144" ht="12.75">
      <c r="M144" s="313"/>
    </row>
    <row r="145" ht="12.75">
      <c r="M145" s="313"/>
    </row>
    <row r="146" ht="12.75">
      <c r="M146" s="313"/>
    </row>
    <row r="147" ht="12.75">
      <c r="M147" s="313"/>
    </row>
    <row r="148" ht="12.75">
      <c r="M148" s="313"/>
    </row>
    <row r="149" ht="12.75">
      <c r="M149" s="313"/>
    </row>
    <row r="150" ht="12.75">
      <c r="M150" s="313"/>
    </row>
    <row r="151" ht="12.75">
      <c r="M151" s="313"/>
    </row>
    <row r="152" ht="12.75">
      <c r="M152" s="313"/>
    </row>
    <row r="153" ht="12.75">
      <c r="M153" s="313"/>
    </row>
    <row r="154" ht="12.75">
      <c r="M154" s="313"/>
    </row>
    <row r="155" ht="12.75">
      <c r="M155" s="313"/>
    </row>
    <row r="156" ht="12.75">
      <c r="M156" s="313"/>
    </row>
    <row r="157" ht="12.75">
      <c r="M157" s="313"/>
    </row>
    <row r="158" ht="12.75">
      <c r="M158" s="313"/>
    </row>
    <row r="159" ht="12.75">
      <c r="M159" s="313"/>
    </row>
    <row r="160" ht="12.75">
      <c r="M160" s="313"/>
    </row>
    <row r="161" ht="12.75">
      <c r="M161" s="313"/>
    </row>
    <row r="162" ht="12.75">
      <c r="M162" s="313"/>
    </row>
    <row r="163" ht="12.75">
      <c r="M163" s="313"/>
    </row>
    <row r="164" ht="12.75">
      <c r="M164" s="313"/>
    </row>
    <row r="165" ht="12.75">
      <c r="M165" s="313"/>
    </row>
    <row r="166" ht="12.75">
      <c r="M166" s="313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6">
      <selection activeCell="B44" sqref="B44"/>
    </sheetView>
  </sheetViews>
  <sheetFormatPr defaultColWidth="11.00390625" defaultRowHeight="12.75"/>
  <cols>
    <col min="1" max="1" width="4.125" style="337" customWidth="1"/>
    <col min="2" max="2" width="31.00390625" style="337" customWidth="1"/>
    <col min="3" max="3" width="9.25390625" style="337" customWidth="1"/>
    <col min="4" max="6" width="9.375" style="337" customWidth="1"/>
    <col min="7" max="7" width="8.875" style="337" customWidth="1"/>
    <col min="8" max="8" width="12.375" style="337" customWidth="1"/>
    <col min="9" max="9" width="11.00390625" style="337" customWidth="1"/>
    <col min="10" max="10" width="12.375" style="337" customWidth="1"/>
    <col min="11" max="11" width="9.25390625" style="337" customWidth="1"/>
    <col min="12" max="12" width="10.75390625" style="337" customWidth="1"/>
    <col min="13" max="13" width="9.75390625" style="337" customWidth="1"/>
    <col min="14" max="14" width="8.375" style="337" customWidth="1"/>
    <col min="15" max="16" width="12.125" style="337" customWidth="1"/>
    <col min="17" max="17" width="13.125" style="337" customWidth="1"/>
    <col min="18" max="18" width="11.25390625" style="337" customWidth="1"/>
    <col min="19" max="16384" width="10.75390625" style="337" customWidth="1"/>
  </cols>
  <sheetData>
    <row r="1" spans="1:18" ht="12" customHeight="1">
      <c r="A1" s="338"/>
      <c r="B1" s="339" t="s">
        <v>538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340" t="s">
        <v>395</v>
      </c>
      <c r="B2" s="340"/>
      <c r="C2" s="340" t="str">
        <f>'справка №1-БАЛАНС'!E3</f>
        <v>"ВЕРЕЯ ТУР" АД - Ст.Загора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№1-БАЛАНС'!H3</f>
        <v>833067523</v>
      </c>
      <c r="P2" s="341"/>
      <c r="Q2" s="341"/>
      <c r="R2" s="344"/>
    </row>
    <row r="3" spans="1:18" ht="15" customHeight="1">
      <c r="A3" s="340" t="s">
        <v>282</v>
      </c>
      <c r="B3" s="340"/>
      <c r="C3" s="345" t="str">
        <f>'справка №1-БАЛАНС'!E5</f>
        <v>31.03.2013 г.</v>
      </c>
      <c r="D3" s="345"/>
      <c r="E3" s="345"/>
      <c r="F3" s="346"/>
      <c r="G3" s="346"/>
      <c r="H3" s="346"/>
      <c r="I3" s="346"/>
      <c r="J3" s="346"/>
      <c r="K3" s="346"/>
      <c r="L3" s="346"/>
      <c r="M3" s="347" t="s">
        <v>6</v>
      </c>
      <c r="N3" s="347"/>
      <c r="O3" s="343">
        <f>'справка №1-БАЛАНС'!H4</f>
        <v>680</v>
      </c>
      <c r="P3" s="348"/>
      <c r="Q3" s="348"/>
      <c r="R3" s="349"/>
    </row>
    <row r="4" spans="1:18" ht="12.75">
      <c r="A4" s="350" t="s">
        <v>539</v>
      </c>
      <c r="B4" s="351"/>
      <c r="C4" s="351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52"/>
      <c r="R4" s="352" t="s">
        <v>540</v>
      </c>
    </row>
    <row r="5" spans="1:18" s="355" customFormat="1" ht="30.75" customHeight="1">
      <c r="A5" s="353" t="s">
        <v>476</v>
      </c>
      <c r="B5" s="353"/>
      <c r="C5" s="354" t="s">
        <v>11</v>
      </c>
      <c r="D5" s="353" t="s">
        <v>541</v>
      </c>
      <c r="E5" s="353"/>
      <c r="F5" s="353"/>
      <c r="G5" s="353"/>
      <c r="H5" s="353" t="s">
        <v>542</v>
      </c>
      <c r="I5" s="353"/>
      <c r="J5" s="353" t="s">
        <v>543</v>
      </c>
      <c r="K5" s="353" t="s">
        <v>544</v>
      </c>
      <c r="L5" s="353"/>
      <c r="M5" s="353"/>
      <c r="N5" s="353"/>
      <c r="O5" s="353" t="s">
        <v>542</v>
      </c>
      <c r="P5" s="353"/>
      <c r="Q5" s="353" t="s">
        <v>545</v>
      </c>
      <c r="R5" s="353" t="s">
        <v>546</v>
      </c>
    </row>
    <row r="6" spans="1:18" s="355" customFormat="1" ht="12.75">
      <c r="A6" s="353"/>
      <c r="B6" s="353"/>
      <c r="C6" s="354"/>
      <c r="D6" s="353" t="s">
        <v>547</v>
      </c>
      <c r="E6" s="353" t="s">
        <v>548</v>
      </c>
      <c r="F6" s="353" t="s">
        <v>549</v>
      </c>
      <c r="G6" s="353" t="s">
        <v>550</v>
      </c>
      <c r="H6" s="353" t="s">
        <v>551</v>
      </c>
      <c r="I6" s="353" t="s">
        <v>552</v>
      </c>
      <c r="J6" s="353"/>
      <c r="K6" s="353" t="s">
        <v>547</v>
      </c>
      <c r="L6" s="353" t="s">
        <v>553</v>
      </c>
      <c r="M6" s="353" t="s">
        <v>554</v>
      </c>
      <c r="N6" s="353" t="s">
        <v>555</v>
      </c>
      <c r="O6" s="353" t="s">
        <v>551</v>
      </c>
      <c r="P6" s="353" t="s">
        <v>552</v>
      </c>
      <c r="Q6" s="353"/>
      <c r="R6" s="353"/>
    </row>
    <row r="7" spans="1:18" s="355" customFormat="1" ht="12.75">
      <c r="A7" s="356" t="s">
        <v>556</v>
      </c>
      <c r="B7" s="356"/>
      <c r="C7" s="356" t="s">
        <v>18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557</v>
      </c>
      <c r="B8" s="358" t="s">
        <v>558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.75">
      <c r="A9" s="361" t="s">
        <v>559</v>
      </c>
      <c r="B9" s="361" t="s">
        <v>560</v>
      </c>
      <c r="C9" s="362" t="s">
        <v>561</v>
      </c>
      <c r="D9" s="363">
        <v>30</v>
      </c>
      <c r="E9" s="363"/>
      <c r="F9" s="363"/>
      <c r="G9" s="364">
        <f>D9+E9-F9</f>
        <v>30</v>
      </c>
      <c r="H9" s="365"/>
      <c r="I9" s="365"/>
      <c r="J9" s="364">
        <f>G9+H9-I9</f>
        <v>30</v>
      </c>
      <c r="K9" s="365"/>
      <c r="L9" s="365"/>
      <c r="M9" s="365"/>
      <c r="N9" s="364">
        <v>30</v>
      </c>
      <c r="O9" s="365"/>
      <c r="P9" s="365"/>
      <c r="Q9" s="364">
        <v>30</v>
      </c>
      <c r="R9" s="364">
        <v>30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.75">
      <c r="A10" s="361" t="s">
        <v>562</v>
      </c>
      <c r="B10" s="361" t="s">
        <v>563</v>
      </c>
      <c r="C10" s="362" t="s">
        <v>564</v>
      </c>
      <c r="D10" s="363">
        <v>3309</v>
      </c>
      <c r="E10" s="363"/>
      <c r="F10" s="363"/>
      <c r="G10" s="364">
        <f>D10+E10-F10</f>
        <v>3309</v>
      </c>
      <c r="H10" s="365"/>
      <c r="I10" s="365"/>
      <c r="J10" s="364">
        <f>G10+H10-I10</f>
        <v>3309</v>
      </c>
      <c r="K10" s="365">
        <v>1113</v>
      </c>
      <c r="L10" s="365">
        <v>33</v>
      </c>
      <c r="M10" s="365"/>
      <c r="N10" s="364">
        <v>1146</v>
      </c>
      <c r="O10" s="365"/>
      <c r="P10" s="365"/>
      <c r="Q10" s="364">
        <v>1146</v>
      </c>
      <c r="R10" s="364">
        <v>2163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.75">
      <c r="A11" s="361" t="s">
        <v>565</v>
      </c>
      <c r="B11" s="361" t="s">
        <v>566</v>
      </c>
      <c r="C11" s="362" t="s">
        <v>567</v>
      </c>
      <c r="D11" s="363">
        <v>1510</v>
      </c>
      <c r="E11" s="363">
        <v>32</v>
      </c>
      <c r="F11" s="363"/>
      <c r="G11" s="364">
        <f>D11+E11-F11</f>
        <v>1542</v>
      </c>
      <c r="H11" s="365"/>
      <c r="I11" s="365"/>
      <c r="J11" s="364">
        <f>G11+H11-I11</f>
        <v>1542</v>
      </c>
      <c r="K11" s="365">
        <v>1084</v>
      </c>
      <c r="L11" s="365">
        <v>19</v>
      </c>
      <c r="M11" s="365"/>
      <c r="N11" s="364">
        <f>K11+L11-M11</f>
        <v>1103</v>
      </c>
      <c r="O11" s="365"/>
      <c r="P11" s="365"/>
      <c r="Q11" s="364">
        <v>1103</v>
      </c>
      <c r="R11" s="364">
        <f>J11-Q11</f>
        <v>439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.75">
      <c r="A12" s="361" t="s">
        <v>568</v>
      </c>
      <c r="B12" s="361" t="s">
        <v>569</v>
      </c>
      <c r="C12" s="362" t="s">
        <v>570</v>
      </c>
      <c r="D12" s="363"/>
      <c r="E12" s="363"/>
      <c r="F12" s="363"/>
      <c r="G12" s="364">
        <f>D12+E12-F12</f>
        <v>0</v>
      </c>
      <c r="H12" s="365"/>
      <c r="I12" s="365"/>
      <c r="J12" s="364">
        <f>G12+H12-I12</f>
        <v>0</v>
      </c>
      <c r="K12" s="365"/>
      <c r="L12" s="365"/>
      <c r="M12" s="365"/>
      <c r="N12" s="364">
        <f>K12+L12-M12</f>
        <v>0</v>
      </c>
      <c r="O12" s="365"/>
      <c r="P12" s="365"/>
      <c r="Q12" s="364">
        <v>0</v>
      </c>
      <c r="R12" s="364">
        <f>J12-Q12</f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.75">
      <c r="A13" s="361" t="s">
        <v>571</v>
      </c>
      <c r="B13" s="361" t="s">
        <v>572</v>
      </c>
      <c r="C13" s="362" t="s">
        <v>573</v>
      </c>
      <c r="D13" s="363">
        <v>63</v>
      </c>
      <c r="E13" s="363"/>
      <c r="F13" s="363"/>
      <c r="G13" s="364">
        <v>63</v>
      </c>
      <c r="H13" s="365"/>
      <c r="I13" s="365"/>
      <c r="J13" s="364">
        <v>63</v>
      </c>
      <c r="K13" s="365">
        <v>45</v>
      </c>
      <c r="L13" s="365">
        <v>4</v>
      </c>
      <c r="M13" s="365"/>
      <c r="N13" s="364">
        <v>49</v>
      </c>
      <c r="O13" s="365"/>
      <c r="P13" s="365"/>
      <c r="Q13" s="364">
        <v>49</v>
      </c>
      <c r="R13" s="364">
        <f>J13-Q13</f>
        <v>14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.75">
      <c r="A14" s="361" t="s">
        <v>574</v>
      </c>
      <c r="B14" s="361" t="s">
        <v>575</v>
      </c>
      <c r="C14" s="362" t="s">
        <v>576</v>
      </c>
      <c r="D14" s="363"/>
      <c r="E14" s="363"/>
      <c r="F14" s="363"/>
      <c r="G14" s="364">
        <f>D14+E14-F14</f>
        <v>0</v>
      </c>
      <c r="H14" s="365"/>
      <c r="I14" s="365"/>
      <c r="J14" s="364">
        <f>G14+H14-I14</f>
        <v>0</v>
      </c>
      <c r="K14" s="365"/>
      <c r="L14" s="365"/>
      <c r="M14" s="365"/>
      <c r="N14" s="364">
        <f>K14+L14-M14</f>
        <v>0</v>
      </c>
      <c r="O14" s="365"/>
      <c r="P14" s="365"/>
      <c r="Q14" s="364">
        <v>0</v>
      </c>
      <c r="R14" s="364">
        <f>J14-Q14</f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73" customFormat="1" ht="12.75">
      <c r="A15" s="367" t="s">
        <v>577</v>
      </c>
      <c r="B15" s="368" t="s">
        <v>578</v>
      </c>
      <c r="C15" s="369" t="s">
        <v>579</v>
      </c>
      <c r="D15" s="370">
        <v>261</v>
      </c>
      <c r="E15" s="370"/>
      <c r="F15" s="370"/>
      <c r="G15" s="364">
        <v>261</v>
      </c>
      <c r="H15" s="371"/>
      <c r="I15" s="371"/>
      <c r="J15" s="364">
        <v>261</v>
      </c>
      <c r="K15" s="371"/>
      <c r="L15" s="371"/>
      <c r="M15" s="371"/>
      <c r="N15" s="364">
        <v>0</v>
      </c>
      <c r="O15" s="371"/>
      <c r="P15" s="371"/>
      <c r="Q15" s="364">
        <f>N15+O15-P15</f>
        <v>0</v>
      </c>
      <c r="R15" s="364">
        <f>J15-Q15</f>
        <v>261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.75">
      <c r="A16" s="361" t="s">
        <v>580</v>
      </c>
      <c r="B16" s="374" t="s">
        <v>581</v>
      </c>
      <c r="C16" s="362" t="s">
        <v>582</v>
      </c>
      <c r="D16" s="363">
        <v>164</v>
      </c>
      <c r="E16" s="363">
        <v>3</v>
      </c>
      <c r="F16" s="363"/>
      <c r="G16" s="364">
        <f>D16+E16-F16</f>
        <v>167</v>
      </c>
      <c r="H16" s="365"/>
      <c r="I16" s="365"/>
      <c r="J16" s="364">
        <f>G16+H16-I16</f>
        <v>167</v>
      </c>
      <c r="K16" s="365">
        <v>144</v>
      </c>
      <c r="L16" s="365">
        <v>5</v>
      </c>
      <c r="M16" s="365"/>
      <c r="N16" s="364">
        <f>K16+L16-M16</f>
        <v>149</v>
      </c>
      <c r="O16" s="365"/>
      <c r="P16" s="365"/>
      <c r="Q16" s="364">
        <v>149</v>
      </c>
      <c r="R16" s="364">
        <f>J16-Q16</f>
        <v>18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.75">
      <c r="A17" s="361"/>
      <c r="B17" s="375" t="s">
        <v>583</v>
      </c>
      <c r="C17" s="376" t="s">
        <v>584</v>
      </c>
      <c r="D17" s="377">
        <f aca="true" t="shared" si="0" ref="D17:I17">SUM(D9:D16)</f>
        <v>5337</v>
      </c>
      <c r="E17" s="377">
        <f t="shared" si="0"/>
        <v>35</v>
      </c>
      <c r="F17" s="377">
        <f t="shared" si="0"/>
        <v>0</v>
      </c>
      <c r="G17" s="364">
        <f t="shared" si="0"/>
        <v>5372</v>
      </c>
      <c r="H17" s="378">
        <f t="shared" si="0"/>
        <v>0</v>
      </c>
      <c r="I17" s="378">
        <f t="shared" si="0"/>
        <v>0</v>
      </c>
      <c r="J17" s="364">
        <f>G17+H17-I17</f>
        <v>5372</v>
      </c>
      <c r="K17" s="378">
        <f aca="true" t="shared" si="1" ref="K17:R17">SUM(K9:K16)</f>
        <v>2386</v>
      </c>
      <c r="L17" s="379">
        <f t="shared" si="1"/>
        <v>61</v>
      </c>
      <c r="M17" s="379"/>
      <c r="N17" s="364">
        <v>2211</v>
      </c>
      <c r="O17" s="379">
        <f t="shared" si="1"/>
        <v>0</v>
      </c>
      <c r="P17" s="379">
        <f t="shared" si="1"/>
        <v>0</v>
      </c>
      <c r="Q17" s="364">
        <v>2211</v>
      </c>
      <c r="R17" s="364">
        <f t="shared" si="1"/>
        <v>2925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.75">
      <c r="A18" s="380" t="s">
        <v>585</v>
      </c>
      <c r="B18" s="381" t="s">
        <v>586</v>
      </c>
      <c r="C18" s="376" t="s">
        <v>587</v>
      </c>
      <c r="D18" s="382"/>
      <c r="E18" s="382"/>
      <c r="F18" s="382"/>
      <c r="G18" s="364"/>
      <c r="H18" s="383"/>
      <c r="I18" s="383"/>
      <c r="J18" s="364"/>
      <c r="K18" s="383"/>
      <c r="L18" s="383"/>
      <c r="M18" s="383"/>
      <c r="N18" s="364"/>
      <c r="O18" s="383"/>
      <c r="P18" s="383"/>
      <c r="Q18" s="364"/>
      <c r="R18" s="364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588</v>
      </c>
      <c r="B19" s="381" t="s">
        <v>589</v>
      </c>
      <c r="C19" s="376" t="s">
        <v>590</v>
      </c>
      <c r="D19" s="382"/>
      <c r="E19" s="382"/>
      <c r="F19" s="382"/>
      <c r="G19" s="364"/>
      <c r="H19" s="383"/>
      <c r="I19" s="383"/>
      <c r="J19" s="364"/>
      <c r="K19" s="383"/>
      <c r="L19" s="383"/>
      <c r="M19" s="383"/>
      <c r="N19" s="364"/>
      <c r="O19" s="383"/>
      <c r="P19" s="383"/>
      <c r="Q19" s="364"/>
      <c r="R19" s="364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4" t="s">
        <v>591</v>
      </c>
      <c r="B20" s="358" t="s">
        <v>592</v>
      </c>
      <c r="C20" s="362"/>
      <c r="D20" s="385"/>
      <c r="E20" s="385"/>
      <c r="F20" s="385"/>
      <c r="G20" s="364"/>
      <c r="H20" s="386"/>
      <c r="I20" s="386"/>
      <c r="J20" s="364"/>
      <c r="K20" s="386"/>
      <c r="L20" s="386"/>
      <c r="M20" s="386"/>
      <c r="N20" s="364"/>
      <c r="O20" s="386"/>
      <c r="P20" s="386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.75">
      <c r="A21" s="361" t="s">
        <v>559</v>
      </c>
      <c r="B21" s="361" t="s">
        <v>593</v>
      </c>
      <c r="C21" s="362" t="s">
        <v>594</v>
      </c>
      <c r="D21" s="363"/>
      <c r="E21" s="363"/>
      <c r="F21" s="363"/>
      <c r="G21" s="364"/>
      <c r="H21" s="365"/>
      <c r="I21" s="365"/>
      <c r="J21" s="364"/>
      <c r="K21" s="365"/>
      <c r="L21" s="365"/>
      <c r="M21" s="365"/>
      <c r="N21" s="364"/>
      <c r="O21" s="365"/>
      <c r="P21" s="365"/>
      <c r="Q21" s="364"/>
      <c r="R21" s="364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.75">
      <c r="A22" s="361" t="s">
        <v>562</v>
      </c>
      <c r="B22" s="361" t="s">
        <v>595</v>
      </c>
      <c r="C22" s="362" t="s">
        <v>596</v>
      </c>
      <c r="D22" s="363">
        <v>4</v>
      </c>
      <c r="E22" s="363"/>
      <c r="F22" s="363"/>
      <c r="G22" s="364">
        <v>4</v>
      </c>
      <c r="H22" s="365"/>
      <c r="I22" s="365"/>
      <c r="J22" s="364">
        <v>4</v>
      </c>
      <c r="K22" s="365">
        <v>4</v>
      </c>
      <c r="L22" s="365"/>
      <c r="M22" s="365"/>
      <c r="N22" s="364">
        <v>4</v>
      </c>
      <c r="O22" s="365"/>
      <c r="P22" s="365"/>
      <c r="Q22" s="364">
        <v>4</v>
      </c>
      <c r="R22" s="364">
        <v>0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.75">
      <c r="A23" s="368" t="s">
        <v>565</v>
      </c>
      <c r="B23" s="368" t="s">
        <v>597</v>
      </c>
      <c r="C23" s="362" t="s">
        <v>598</v>
      </c>
      <c r="D23" s="363"/>
      <c r="E23" s="363"/>
      <c r="F23" s="363"/>
      <c r="G23" s="364"/>
      <c r="H23" s="365"/>
      <c r="I23" s="365"/>
      <c r="J23" s="364"/>
      <c r="K23" s="365"/>
      <c r="L23" s="365"/>
      <c r="M23" s="365"/>
      <c r="N23" s="364"/>
      <c r="O23" s="365"/>
      <c r="P23" s="365"/>
      <c r="Q23" s="364"/>
      <c r="R23" s="364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.75">
      <c r="A24" s="361" t="s">
        <v>568</v>
      </c>
      <c r="B24" s="387" t="s">
        <v>581</v>
      </c>
      <c r="C24" s="362" t="s">
        <v>599</v>
      </c>
      <c r="D24" s="363">
        <v>2</v>
      </c>
      <c r="E24" s="363"/>
      <c r="F24" s="363"/>
      <c r="G24" s="364">
        <v>2</v>
      </c>
      <c r="H24" s="365"/>
      <c r="I24" s="365"/>
      <c r="J24" s="364">
        <v>2</v>
      </c>
      <c r="K24" s="365">
        <v>2</v>
      </c>
      <c r="L24" s="365"/>
      <c r="M24" s="365"/>
      <c r="N24" s="364">
        <v>2</v>
      </c>
      <c r="O24" s="365"/>
      <c r="P24" s="365"/>
      <c r="Q24" s="364">
        <v>2</v>
      </c>
      <c r="R24" s="364"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.75">
      <c r="A25" s="361"/>
      <c r="B25" s="375" t="s">
        <v>600</v>
      </c>
      <c r="C25" s="388" t="s">
        <v>601</v>
      </c>
      <c r="D25" s="389">
        <f>SUM(D21:D24)</f>
        <v>6</v>
      </c>
      <c r="E25" s="390"/>
      <c r="F25" s="390"/>
      <c r="G25" s="391">
        <v>6</v>
      </c>
      <c r="H25" s="392"/>
      <c r="I25" s="392"/>
      <c r="J25" s="391">
        <v>6</v>
      </c>
      <c r="K25" s="392">
        <v>6</v>
      </c>
      <c r="L25" s="392"/>
      <c r="M25" s="392"/>
      <c r="N25" s="391">
        <v>6</v>
      </c>
      <c r="O25" s="392"/>
      <c r="P25" s="392"/>
      <c r="Q25" s="391">
        <v>6</v>
      </c>
      <c r="R25" s="391">
        <v>0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4" t="s">
        <v>602</v>
      </c>
      <c r="B26" s="393" t="s">
        <v>603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.75">
      <c r="A27" s="361" t="s">
        <v>559</v>
      </c>
      <c r="B27" s="399" t="s">
        <v>604</v>
      </c>
      <c r="C27" s="400" t="s">
        <v>605</v>
      </c>
      <c r="D27" s="401"/>
      <c r="E27" s="401"/>
      <c r="F27" s="401"/>
      <c r="G27" s="402"/>
      <c r="H27" s="403"/>
      <c r="I27" s="403"/>
      <c r="J27" s="402"/>
      <c r="K27" s="403"/>
      <c r="L27" s="403"/>
      <c r="M27" s="403"/>
      <c r="N27" s="402"/>
      <c r="O27" s="403"/>
      <c r="P27" s="403"/>
      <c r="Q27" s="402"/>
      <c r="R27" s="402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.75">
      <c r="A28" s="361"/>
      <c r="B28" s="361" t="s">
        <v>110</v>
      </c>
      <c r="C28" s="362" t="s">
        <v>606</v>
      </c>
      <c r="D28" s="363"/>
      <c r="E28" s="363"/>
      <c r="F28" s="363"/>
      <c r="G28" s="364"/>
      <c r="H28" s="365"/>
      <c r="I28" s="365"/>
      <c r="J28" s="364"/>
      <c r="K28" s="404"/>
      <c r="L28" s="404"/>
      <c r="M28" s="404"/>
      <c r="N28" s="364"/>
      <c r="O28" s="404"/>
      <c r="P28" s="404"/>
      <c r="Q28" s="364"/>
      <c r="R28" s="364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.75">
      <c r="A29" s="361"/>
      <c r="B29" s="361" t="s">
        <v>112</v>
      </c>
      <c r="C29" s="362" t="s">
        <v>607</v>
      </c>
      <c r="D29" s="363"/>
      <c r="E29" s="363"/>
      <c r="F29" s="363"/>
      <c r="G29" s="364"/>
      <c r="H29" s="404"/>
      <c r="I29" s="404"/>
      <c r="J29" s="364"/>
      <c r="K29" s="404"/>
      <c r="L29" s="404"/>
      <c r="M29" s="404"/>
      <c r="N29" s="364"/>
      <c r="O29" s="404"/>
      <c r="P29" s="404"/>
      <c r="Q29" s="364"/>
      <c r="R29" s="364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.75">
      <c r="A30" s="361"/>
      <c r="B30" s="361" t="s">
        <v>116</v>
      </c>
      <c r="C30" s="362" t="s">
        <v>608</v>
      </c>
      <c r="D30" s="363"/>
      <c r="E30" s="363"/>
      <c r="F30" s="363"/>
      <c r="G30" s="364"/>
      <c r="H30" s="404"/>
      <c r="I30" s="404"/>
      <c r="J30" s="364"/>
      <c r="K30" s="404"/>
      <c r="L30" s="404"/>
      <c r="M30" s="404"/>
      <c r="N30" s="364"/>
      <c r="O30" s="404"/>
      <c r="P30" s="404"/>
      <c r="Q30" s="364"/>
      <c r="R30" s="364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.75">
      <c r="A31" s="361"/>
      <c r="B31" s="361" t="s">
        <v>118</v>
      </c>
      <c r="C31" s="362" t="s">
        <v>609</v>
      </c>
      <c r="D31" s="363"/>
      <c r="E31" s="363"/>
      <c r="F31" s="363"/>
      <c r="G31" s="364"/>
      <c r="H31" s="404"/>
      <c r="I31" s="404"/>
      <c r="J31" s="364"/>
      <c r="K31" s="404"/>
      <c r="L31" s="404"/>
      <c r="M31" s="404"/>
      <c r="N31" s="364"/>
      <c r="O31" s="404"/>
      <c r="P31" s="404"/>
      <c r="Q31" s="364"/>
      <c r="R31" s="364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ht="12.75">
      <c r="A32" s="361" t="s">
        <v>562</v>
      </c>
      <c r="B32" s="399" t="s">
        <v>610</v>
      </c>
      <c r="C32" s="362" t="s">
        <v>611</v>
      </c>
      <c r="D32" s="374"/>
      <c r="E32" s="374"/>
      <c r="F32" s="374"/>
      <c r="G32" s="364"/>
      <c r="H32" s="405"/>
      <c r="I32" s="405"/>
      <c r="J32" s="364"/>
      <c r="K32" s="405"/>
      <c r="L32" s="405"/>
      <c r="M32" s="405"/>
      <c r="N32" s="364"/>
      <c r="O32" s="405"/>
      <c r="P32" s="405"/>
      <c r="Q32" s="364"/>
      <c r="R32" s="364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</row>
    <row r="33" spans="1:28" ht="12.75">
      <c r="A33" s="361"/>
      <c r="B33" s="406" t="s">
        <v>124</v>
      </c>
      <c r="C33" s="362" t="s">
        <v>612</v>
      </c>
      <c r="D33" s="363"/>
      <c r="E33" s="363"/>
      <c r="F33" s="363"/>
      <c r="G33" s="364"/>
      <c r="H33" s="404"/>
      <c r="I33" s="404"/>
      <c r="J33" s="364"/>
      <c r="K33" s="404"/>
      <c r="L33" s="404"/>
      <c r="M33" s="404"/>
      <c r="N33" s="364"/>
      <c r="O33" s="404"/>
      <c r="P33" s="404"/>
      <c r="Q33" s="364"/>
      <c r="R33" s="364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.75">
      <c r="A34" s="361"/>
      <c r="B34" s="406" t="s">
        <v>613</v>
      </c>
      <c r="C34" s="362" t="s">
        <v>614</v>
      </c>
      <c r="D34" s="363"/>
      <c r="E34" s="363"/>
      <c r="F34" s="363"/>
      <c r="G34" s="364"/>
      <c r="H34" s="404"/>
      <c r="I34" s="404"/>
      <c r="J34" s="364"/>
      <c r="K34" s="404"/>
      <c r="L34" s="404"/>
      <c r="M34" s="404"/>
      <c r="N34" s="364"/>
      <c r="O34" s="404"/>
      <c r="P34" s="404"/>
      <c r="Q34" s="364"/>
      <c r="R34" s="364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.75">
      <c r="A35" s="361"/>
      <c r="B35" s="406" t="s">
        <v>615</v>
      </c>
      <c r="C35" s="362" t="s">
        <v>616</v>
      </c>
      <c r="D35" s="363"/>
      <c r="E35" s="363"/>
      <c r="F35" s="363"/>
      <c r="G35" s="364"/>
      <c r="H35" s="404"/>
      <c r="I35" s="404"/>
      <c r="J35" s="364"/>
      <c r="K35" s="404"/>
      <c r="L35" s="404"/>
      <c r="M35" s="404"/>
      <c r="N35" s="364"/>
      <c r="O35" s="404"/>
      <c r="P35" s="404"/>
      <c r="Q35" s="364"/>
      <c r="R35" s="364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.75">
      <c r="A36" s="361"/>
      <c r="B36" s="406" t="s">
        <v>617</v>
      </c>
      <c r="C36" s="362" t="s">
        <v>618</v>
      </c>
      <c r="D36" s="363"/>
      <c r="E36" s="363"/>
      <c r="F36" s="363"/>
      <c r="G36" s="364"/>
      <c r="H36" s="404"/>
      <c r="I36" s="404"/>
      <c r="J36" s="364"/>
      <c r="K36" s="404"/>
      <c r="L36" s="404"/>
      <c r="M36" s="404"/>
      <c r="N36" s="364"/>
      <c r="O36" s="404"/>
      <c r="P36" s="404"/>
      <c r="Q36" s="364"/>
      <c r="R36" s="364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.75">
      <c r="A37" s="361" t="s">
        <v>565</v>
      </c>
      <c r="B37" s="406" t="s">
        <v>581</v>
      </c>
      <c r="C37" s="362" t="s">
        <v>619</v>
      </c>
      <c r="D37" s="363"/>
      <c r="E37" s="363"/>
      <c r="F37" s="363"/>
      <c r="G37" s="364"/>
      <c r="H37" s="404"/>
      <c r="I37" s="404"/>
      <c r="J37" s="364"/>
      <c r="K37" s="404"/>
      <c r="L37" s="404"/>
      <c r="M37" s="404"/>
      <c r="N37" s="364"/>
      <c r="O37" s="404"/>
      <c r="P37" s="404"/>
      <c r="Q37" s="364"/>
      <c r="R37" s="364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.75">
      <c r="A38" s="361"/>
      <c r="B38" s="375" t="s">
        <v>620</v>
      </c>
      <c r="C38" s="376" t="s">
        <v>621</v>
      </c>
      <c r="D38" s="407"/>
      <c r="E38" s="407"/>
      <c r="F38" s="407"/>
      <c r="G38" s="364"/>
      <c r="H38" s="379"/>
      <c r="I38" s="379"/>
      <c r="J38" s="364"/>
      <c r="K38" s="379"/>
      <c r="L38" s="379"/>
      <c r="M38" s="379"/>
      <c r="N38" s="364"/>
      <c r="O38" s="379"/>
      <c r="P38" s="379"/>
      <c r="Q38" s="364"/>
      <c r="R38" s="364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s="410" customFormat="1" ht="12.75">
      <c r="A39" s="380" t="s">
        <v>622</v>
      </c>
      <c r="B39" s="380" t="s">
        <v>623</v>
      </c>
      <c r="C39" s="376" t="s">
        <v>624</v>
      </c>
      <c r="D39" s="408"/>
      <c r="E39" s="408"/>
      <c r="F39" s="408"/>
      <c r="G39" s="364"/>
      <c r="H39" s="408"/>
      <c r="I39" s="408"/>
      <c r="J39" s="364"/>
      <c r="K39" s="408"/>
      <c r="L39" s="408"/>
      <c r="M39" s="408"/>
      <c r="N39" s="364"/>
      <c r="O39" s="408"/>
      <c r="P39" s="408"/>
      <c r="Q39" s="364"/>
      <c r="R39" s="364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</row>
    <row r="40" spans="1:28" ht="12.75">
      <c r="A40" s="361"/>
      <c r="B40" s="380" t="s">
        <v>625</v>
      </c>
      <c r="C40" s="354" t="s">
        <v>626</v>
      </c>
      <c r="D40" s="411">
        <f>D17+D18+D19+D25+D38+D39</f>
        <v>5343</v>
      </c>
      <c r="E40" s="411">
        <f>E17+E18+E19+E25+E38+E39</f>
        <v>35</v>
      </c>
      <c r="F40" s="411">
        <f aca="true" t="shared" si="2" ref="F40:P40">F17+F18+F19+F25+F38+F39</f>
        <v>0</v>
      </c>
      <c r="G40" s="411">
        <f t="shared" si="2"/>
        <v>5378</v>
      </c>
      <c r="H40" s="411">
        <f t="shared" si="2"/>
        <v>0</v>
      </c>
      <c r="I40" s="411">
        <f t="shared" si="2"/>
        <v>0</v>
      </c>
      <c r="J40" s="411">
        <f t="shared" si="2"/>
        <v>5378</v>
      </c>
      <c r="K40" s="411">
        <f t="shared" si="2"/>
        <v>2392</v>
      </c>
      <c r="L40" s="411">
        <f t="shared" si="2"/>
        <v>61</v>
      </c>
      <c r="M40" s="411">
        <f t="shared" si="2"/>
        <v>0</v>
      </c>
      <c r="N40" s="411">
        <f t="shared" si="2"/>
        <v>2217</v>
      </c>
      <c r="O40" s="411">
        <f t="shared" si="2"/>
        <v>0</v>
      </c>
      <c r="P40" s="411">
        <f t="shared" si="2"/>
        <v>0</v>
      </c>
      <c r="Q40" s="411">
        <v>2217</v>
      </c>
      <c r="R40" s="411">
        <v>2925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.75">
      <c r="A41" s="412"/>
      <c r="B41" s="412"/>
      <c r="C41" s="412"/>
      <c r="D41" s="413"/>
      <c r="E41" s="413"/>
      <c r="F41" s="413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</row>
    <row r="42" spans="1:18" ht="12.75">
      <c r="A42" s="412"/>
      <c r="B42" s="412" t="s">
        <v>627</v>
      </c>
      <c r="C42" s="412"/>
      <c r="D42" s="415"/>
      <c r="E42" s="415"/>
      <c r="F42" s="415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</row>
    <row r="43" spans="1:18" ht="12.75">
      <c r="A43" s="412"/>
      <c r="B43" s="412"/>
      <c r="C43" s="412"/>
      <c r="D43" s="415"/>
      <c r="E43" s="415"/>
      <c r="F43" s="41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</row>
    <row r="44" spans="1:18" ht="12" customHeight="1">
      <c r="A44" s="412"/>
      <c r="B44" s="417" t="s">
        <v>628</v>
      </c>
      <c r="C44" s="417"/>
      <c r="D44" s="418"/>
      <c r="E44" s="418"/>
      <c r="F44" s="418"/>
      <c r="G44" s="412"/>
      <c r="H44" s="339" t="s">
        <v>629</v>
      </c>
      <c r="I44" s="339"/>
      <c r="J44" s="339"/>
      <c r="K44" s="419"/>
      <c r="L44" s="419"/>
      <c r="M44" s="419"/>
      <c r="N44" s="419"/>
      <c r="O44" s="420" t="s">
        <v>393</v>
      </c>
      <c r="P44" s="420"/>
      <c r="Q44" s="420"/>
      <c r="R44" s="420"/>
    </row>
    <row r="45" spans="1:18" ht="12.75">
      <c r="A45" s="338"/>
      <c r="B45" s="338"/>
      <c r="C45" s="338"/>
      <c r="D45" s="421"/>
      <c r="E45" s="421"/>
      <c r="F45" s="421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18" ht="12.75">
      <c r="A46" s="338"/>
      <c r="B46" s="338"/>
      <c r="C46" s="338"/>
      <c r="D46" s="421"/>
      <c r="E46" s="421"/>
      <c r="F46" s="421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  <row r="47" spans="1:18" ht="12.75">
      <c r="A47" s="338"/>
      <c r="B47" s="338"/>
      <c r="C47" s="338"/>
      <c r="D47" s="421"/>
      <c r="E47" s="421"/>
      <c r="F47" s="421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</row>
    <row r="48" spans="1:18" ht="12.75">
      <c r="A48" s="338"/>
      <c r="B48" s="338"/>
      <c r="C48" s="338"/>
      <c r="D48" s="421"/>
      <c r="E48" s="421"/>
      <c r="F48" s="421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</row>
    <row r="49" spans="1:18" ht="12.75">
      <c r="A49" s="338"/>
      <c r="B49" s="338"/>
      <c r="C49" s="338"/>
      <c r="D49" s="421"/>
      <c r="E49" s="421"/>
      <c r="F49" s="421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</row>
    <row r="50" spans="1:18" ht="12.75">
      <c r="A50" s="338"/>
      <c r="B50" s="338"/>
      <c r="C50" s="338"/>
      <c r="D50" s="421"/>
      <c r="E50" s="421"/>
      <c r="F50" s="421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</row>
    <row r="51" spans="4:6" ht="12.75">
      <c r="D51" s="373"/>
      <c r="E51" s="373"/>
      <c r="F51" s="373"/>
    </row>
    <row r="52" spans="4:6" ht="12.75">
      <c r="D52" s="373"/>
      <c r="E52" s="373"/>
      <c r="F52" s="373"/>
    </row>
    <row r="53" spans="4:6" ht="12.75">
      <c r="D53" s="373"/>
      <c r="E53" s="373"/>
      <c r="F53" s="373"/>
    </row>
    <row r="54" spans="4:6" ht="12.75">
      <c r="D54" s="373"/>
      <c r="E54" s="373"/>
      <c r="F54" s="373"/>
    </row>
    <row r="55" spans="4:6" ht="12.75">
      <c r="D55" s="373"/>
      <c r="E55" s="373"/>
      <c r="F55" s="373"/>
    </row>
    <row r="56" spans="4:6" ht="12.75">
      <c r="D56" s="373"/>
      <c r="E56" s="373"/>
      <c r="F56" s="373"/>
    </row>
    <row r="57" spans="4:6" ht="12.75">
      <c r="D57" s="373"/>
      <c r="E57" s="373"/>
      <c r="F57" s="373"/>
    </row>
    <row r="58" spans="4:6" ht="12.75">
      <c r="D58" s="373"/>
      <c r="E58" s="373"/>
      <c r="F58" s="373"/>
    </row>
    <row r="59" spans="4:6" ht="12.75">
      <c r="D59" s="373"/>
      <c r="E59" s="373"/>
      <c r="F59" s="373"/>
    </row>
    <row r="60" spans="4:6" ht="12.75">
      <c r="D60" s="373"/>
      <c r="E60" s="373"/>
      <c r="F60" s="373"/>
    </row>
    <row r="61" spans="4:6" ht="12.75">
      <c r="D61" s="373"/>
      <c r="E61" s="373"/>
      <c r="F61" s="373"/>
    </row>
    <row r="62" spans="4:6" ht="12.75">
      <c r="D62" s="373"/>
      <c r="E62" s="373"/>
      <c r="F62" s="373"/>
    </row>
    <row r="63" spans="4:6" ht="12.75">
      <c r="D63" s="373"/>
      <c r="E63" s="373"/>
      <c r="F63" s="373"/>
    </row>
    <row r="64" spans="4:6" ht="12.75">
      <c r="D64" s="373"/>
      <c r="E64" s="373"/>
      <c r="F64" s="373"/>
    </row>
    <row r="65" spans="4:6" ht="12.75">
      <c r="D65" s="373"/>
      <c r="E65" s="373"/>
      <c r="F65" s="373"/>
    </row>
    <row r="66" spans="4:6" ht="12.75">
      <c r="D66" s="373"/>
      <c r="E66" s="373"/>
      <c r="F66" s="373"/>
    </row>
    <row r="67" spans="4:6" ht="12.75">
      <c r="D67" s="373"/>
      <c r="E67" s="373"/>
      <c r="F67" s="373"/>
    </row>
    <row r="68" spans="5:6" ht="12.75">
      <c r="E68" s="373"/>
      <c r="F68" s="373"/>
    </row>
    <row r="69" spans="5:6" ht="12.75">
      <c r="E69" s="373"/>
      <c r="F69" s="373"/>
    </row>
    <row r="70" spans="5:6" ht="12.75">
      <c r="E70" s="373"/>
      <c r="F70" s="373"/>
    </row>
    <row r="71" spans="5:6" ht="12.75">
      <c r="E71" s="373"/>
      <c r="F71" s="373"/>
    </row>
    <row r="72" spans="5:6" ht="12.75">
      <c r="E72" s="373"/>
      <c r="F72" s="373"/>
    </row>
    <row r="73" spans="5:6" ht="12.75">
      <c r="E73" s="373"/>
      <c r="F73" s="373"/>
    </row>
    <row r="74" spans="5:6" ht="12.75">
      <c r="E74" s="373"/>
      <c r="F74" s="373"/>
    </row>
    <row r="75" spans="5:6" ht="12.75">
      <c r="E75" s="373"/>
      <c r="F75" s="373"/>
    </row>
    <row r="76" spans="5:6" ht="12.75">
      <c r="E76" s="373"/>
      <c r="F76" s="373"/>
    </row>
    <row r="77" spans="5:6" ht="12.75">
      <c r="E77" s="373"/>
      <c r="F77" s="373"/>
    </row>
    <row r="78" spans="5:6" ht="12.75">
      <c r="E78" s="373"/>
      <c r="F78" s="373"/>
    </row>
    <row r="79" spans="5:6" ht="12.75">
      <c r="E79" s="373"/>
      <c r="F79" s="373"/>
    </row>
    <row r="80" spans="5:6" ht="12.75">
      <c r="E80" s="373"/>
      <c r="F80" s="373"/>
    </row>
    <row r="81" spans="5:6" ht="12.75">
      <c r="E81" s="373"/>
      <c r="F81" s="373"/>
    </row>
    <row r="82" spans="5:6" ht="12.75">
      <c r="E82" s="373"/>
      <c r="F82" s="373"/>
    </row>
    <row r="83" spans="5:6" ht="12.75">
      <c r="E83" s="373"/>
      <c r="F83" s="373"/>
    </row>
    <row r="84" spans="5:6" ht="12.75">
      <c r="E84" s="373"/>
      <c r="F84" s="373"/>
    </row>
    <row r="85" spans="5:6" ht="12.75">
      <c r="E85" s="373"/>
      <c r="F85" s="373"/>
    </row>
    <row r="86" spans="5:6" ht="12.75">
      <c r="E86" s="373"/>
      <c r="F86" s="373"/>
    </row>
    <row r="87" spans="5:6" ht="12.75">
      <c r="E87" s="373"/>
      <c r="F87" s="373"/>
    </row>
    <row r="88" spans="5:6" ht="12.75">
      <c r="E88" s="373"/>
      <c r="F88" s="373"/>
    </row>
    <row r="89" spans="5:6" ht="12.75">
      <c r="E89" s="373"/>
      <c r="F89" s="373"/>
    </row>
    <row r="90" spans="5:6" ht="12.75">
      <c r="E90" s="373"/>
      <c r="F90" s="373"/>
    </row>
    <row r="91" spans="5:6" ht="12.75">
      <c r="E91" s="373"/>
      <c r="F91" s="373"/>
    </row>
    <row r="92" spans="5:6" ht="12.75">
      <c r="E92" s="373"/>
      <c r="F92" s="373"/>
    </row>
    <row r="93" spans="5:6" ht="12.75">
      <c r="E93" s="373"/>
      <c r="F93" s="373"/>
    </row>
    <row r="94" spans="5:6" ht="12.75">
      <c r="E94" s="373"/>
      <c r="F94" s="373"/>
    </row>
    <row r="95" spans="5:6" ht="12.75">
      <c r="E95" s="373"/>
      <c r="F95" s="373"/>
    </row>
    <row r="96" spans="5:6" ht="12.75">
      <c r="E96" s="373"/>
      <c r="F96" s="373"/>
    </row>
    <row r="97" spans="5:6" ht="12.75">
      <c r="E97" s="373"/>
      <c r="F97" s="373"/>
    </row>
    <row r="98" spans="5:6" ht="12.75">
      <c r="E98" s="373"/>
      <c r="F98" s="373"/>
    </row>
    <row r="99" spans="5:6" ht="12.75">
      <c r="E99" s="373"/>
      <c r="F99" s="373"/>
    </row>
    <row r="100" spans="5:6" ht="12.75">
      <c r="E100" s="373"/>
      <c r="F100" s="373"/>
    </row>
    <row r="101" spans="5:6" ht="12.75">
      <c r="E101" s="373"/>
      <c r="F101" s="373"/>
    </row>
    <row r="102" spans="5:6" ht="12.75">
      <c r="E102" s="373"/>
      <c r="F102" s="373"/>
    </row>
    <row r="103" spans="5:6" ht="12.75">
      <c r="E103" s="373"/>
      <c r="F103" s="373"/>
    </row>
    <row r="104" spans="5:6" ht="12.75">
      <c r="E104" s="373"/>
      <c r="F104" s="373"/>
    </row>
    <row r="105" spans="5:6" ht="12.75">
      <c r="E105" s="373"/>
      <c r="F105" s="373"/>
    </row>
    <row r="106" spans="5:6" ht="12.75">
      <c r="E106" s="373"/>
      <c r="F106" s="373"/>
    </row>
    <row r="107" spans="5:6" ht="12.75">
      <c r="E107" s="373"/>
      <c r="F107" s="373"/>
    </row>
    <row r="108" spans="5:6" ht="12.75">
      <c r="E108" s="373"/>
      <c r="F108" s="373"/>
    </row>
    <row r="109" spans="5:6" ht="12.75">
      <c r="E109" s="373"/>
      <c r="F109" s="373"/>
    </row>
    <row r="110" spans="5:6" ht="12.75">
      <c r="E110" s="373"/>
      <c r="F110" s="373"/>
    </row>
    <row r="111" spans="5:6" ht="12.75">
      <c r="E111" s="373"/>
      <c r="F111" s="373"/>
    </row>
    <row r="112" spans="5:6" ht="12.75">
      <c r="E112" s="373"/>
      <c r="F112" s="373"/>
    </row>
    <row r="113" spans="5:6" ht="12.75">
      <c r="E113" s="373"/>
      <c r="F113" s="373"/>
    </row>
    <row r="114" spans="5:6" ht="12.75">
      <c r="E114" s="373"/>
      <c r="F114" s="373"/>
    </row>
    <row r="115" spans="5:6" ht="12.75">
      <c r="E115" s="373"/>
      <c r="F115" s="373"/>
    </row>
    <row r="116" spans="5:6" ht="12.75">
      <c r="E116" s="373"/>
      <c r="F116" s="373"/>
    </row>
    <row r="117" spans="5:6" ht="12.75">
      <c r="E117" s="373"/>
      <c r="F117" s="373"/>
    </row>
    <row r="118" spans="5:6" ht="12.75">
      <c r="E118" s="373"/>
      <c r="F118" s="373"/>
    </row>
    <row r="119" spans="5:6" ht="12.75">
      <c r="E119" s="373"/>
      <c r="F119" s="373"/>
    </row>
    <row r="120" spans="5:6" ht="12.75">
      <c r="E120" s="373"/>
      <c r="F120" s="373"/>
    </row>
    <row r="121" spans="5:6" ht="12.75">
      <c r="E121" s="373"/>
      <c r="F121" s="373"/>
    </row>
    <row r="122" spans="5:6" ht="12.75">
      <c r="E122" s="373"/>
      <c r="F122" s="373"/>
    </row>
    <row r="123" spans="5:6" ht="12.75">
      <c r="E123" s="373"/>
      <c r="F123" s="373"/>
    </row>
    <row r="124" spans="5:6" ht="12.75">
      <c r="E124" s="373"/>
      <c r="F124" s="373"/>
    </row>
    <row r="125" spans="5:6" ht="12.75">
      <c r="E125" s="373"/>
      <c r="F125" s="373"/>
    </row>
    <row r="126" spans="5:6" ht="12.75">
      <c r="E126" s="373"/>
      <c r="F126" s="373"/>
    </row>
    <row r="127" spans="5:6" ht="12.75">
      <c r="E127" s="373"/>
      <c r="F127" s="373"/>
    </row>
    <row r="128" spans="5:6" ht="12.75">
      <c r="E128" s="373"/>
      <c r="F128" s="373"/>
    </row>
    <row r="129" spans="5:6" ht="12.75">
      <c r="E129" s="373"/>
      <c r="F129" s="373"/>
    </row>
    <row r="130" spans="5:6" ht="12.75">
      <c r="E130" s="373"/>
      <c r="F130" s="373"/>
    </row>
    <row r="131" spans="5:6" ht="12.75">
      <c r="E131" s="373"/>
      <c r="F131" s="373"/>
    </row>
    <row r="132" spans="5:6" ht="12.75">
      <c r="E132" s="373"/>
      <c r="F132" s="373"/>
    </row>
    <row r="133" spans="5:6" ht="12.75">
      <c r="E133" s="373"/>
      <c r="F133" s="373"/>
    </row>
    <row r="134" spans="5:6" ht="12.75">
      <c r="E134" s="373"/>
      <c r="F134" s="373"/>
    </row>
    <row r="135" spans="5:6" ht="12.75">
      <c r="E135" s="373"/>
      <c r="F135" s="373"/>
    </row>
    <row r="136" spans="5:6" ht="12.75">
      <c r="E136" s="373"/>
      <c r="F136" s="373"/>
    </row>
    <row r="137" spans="5:6" ht="12.75">
      <c r="E137" s="373"/>
      <c r="F137" s="373"/>
    </row>
    <row r="138" spans="5:6" ht="12.75">
      <c r="E138" s="373"/>
      <c r="F138" s="373"/>
    </row>
    <row r="139" spans="5:6" ht="12.75">
      <c r="E139" s="373"/>
      <c r="F139" s="373"/>
    </row>
    <row r="140" spans="5:6" ht="12.75">
      <c r="E140" s="373"/>
      <c r="F140" s="373"/>
    </row>
    <row r="141" spans="5:6" ht="12.75">
      <c r="E141" s="373"/>
      <c r="F141" s="373"/>
    </row>
    <row r="142" spans="5:6" ht="12.75">
      <c r="E142" s="373"/>
      <c r="F142" s="373"/>
    </row>
    <row r="143" spans="5:6" ht="12.75">
      <c r="E143" s="373"/>
      <c r="F143" s="373"/>
    </row>
    <row r="144" spans="5:6" ht="12.75">
      <c r="E144" s="373"/>
      <c r="F144" s="373"/>
    </row>
    <row r="145" spans="5:6" ht="12.75">
      <c r="E145" s="373"/>
      <c r="F145" s="373"/>
    </row>
    <row r="146" spans="5:6" ht="12.75">
      <c r="E146" s="373"/>
      <c r="F146" s="373"/>
    </row>
    <row r="147" spans="5:6" ht="12.75">
      <c r="E147" s="373"/>
      <c r="F147" s="373"/>
    </row>
    <row r="148" spans="5:6" ht="12.75">
      <c r="E148" s="373"/>
      <c r="F148" s="373"/>
    </row>
    <row r="149" spans="5:6" ht="12.75">
      <c r="E149" s="373"/>
      <c r="F149" s="373"/>
    </row>
    <row r="150" spans="5:6" ht="12.75">
      <c r="E150" s="373"/>
      <c r="F150" s="373"/>
    </row>
    <row r="151" spans="5:6" ht="12.75">
      <c r="E151" s="373"/>
      <c r="F151" s="373"/>
    </row>
    <row r="152" spans="5:6" ht="12.75">
      <c r="E152" s="373"/>
      <c r="F152" s="373"/>
    </row>
    <row r="153" spans="5:6" ht="12.75">
      <c r="E153" s="373"/>
      <c r="F153" s="373"/>
    </row>
    <row r="154" spans="5:6" ht="12.75">
      <c r="E154" s="373"/>
      <c r="F154" s="373"/>
    </row>
    <row r="155" spans="5:6" ht="12.75">
      <c r="E155" s="373"/>
      <c r="F155" s="373"/>
    </row>
    <row r="156" spans="5:6" ht="12.75">
      <c r="E156" s="373"/>
      <c r="F156" s="373"/>
    </row>
    <row r="157" spans="5:6" ht="12.75">
      <c r="E157" s="373"/>
      <c r="F157" s="373"/>
    </row>
    <row r="158" spans="5:6" ht="12.75">
      <c r="E158" s="373"/>
      <c r="F158" s="373"/>
    </row>
    <row r="159" spans="5:6" ht="12.75">
      <c r="E159" s="373"/>
      <c r="F159" s="373"/>
    </row>
    <row r="160" spans="5:6" ht="12.75">
      <c r="E160" s="373"/>
      <c r="F160" s="373"/>
    </row>
    <row r="161" spans="5:6" ht="12.75">
      <c r="E161" s="373"/>
      <c r="F161" s="373"/>
    </row>
    <row r="162" spans="5:6" ht="12.75">
      <c r="E162" s="373"/>
      <c r="F162" s="373"/>
    </row>
    <row r="163" spans="5:6" ht="12.75">
      <c r="E163" s="373"/>
      <c r="F163" s="373"/>
    </row>
    <row r="164" spans="5:6" ht="12.75">
      <c r="E164" s="373"/>
      <c r="F164" s="373"/>
    </row>
    <row r="165" spans="5:6" ht="12.75">
      <c r="E165" s="373"/>
      <c r="F165" s="373"/>
    </row>
    <row r="166" spans="5:6" ht="12.75">
      <c r="E166" s="373"/>
      <c r="F166" s="373"/>
    </row>
    <row r="167" spans="5:6" ht="12.75">
      <c r="E167" s="373"/>
      <c r="F167" s="373"/>
    </row>
    <row r="168" spans="5:6" ht="12.75">
      <c r="E168" s="373"/>
      <c r="F168" s="373"/>
    </row>
    <row r="169" spans="5:6" ht="12.75">
      <c r="E169" s="373"/>
      <c r="F169" s="373"/>
    </row>
    <row r="170" spans="5:6" ht="12.75">
      <c r="E170" s="373"/>
      <c r="F170" s="373"/>
    </row>
    <row r="171" spans="5:6" ht="12.75">
      <c r="E171" s="373"/>
      <c r="F171" s="373"/>
    </row>
    <row r="172" spans="5:6" ht="12.75">
      <c r="E172" s="373"/>
      <c r="F172" s="373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82">
      <selection activeCell="C117" sqref="C117"/>
    </sheetView>
  </sheetViews>
  <sheetFormatPr defaultColWidth="11.00390625" defaultRowHeight="12.75"/>
  <cols>
    <col min="1" max="1" width="39.125" style="337" customWidth="1"/>
    <col min="2" max="2" width="10.375" style="422" customWidth="1"/>
    <col min="3" max="3" width="22.75390625" style="337" customWidth="1"/>
    <col min="4" max="4" width="21.25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75390625" style="337" customWidth="1"/>
  </cols>
  <sheetData>
    <row r="1" spans="1:6" ht="24" customHeight="1">
      <c r="A1" s="423" t="s">
        <v>630</v>
      </c>
      <c r="B1" s="423"/>
      <c r="C1" s="423"/>
      <c r="D1" s="423"/>
      <c r="E1" s="423"/>
      <c r="F1" s="424"/>
    </row>
    <row r="2" spans="1:15" ht="13.5" customHeight="1">
      <c r="A2" s="425" t="s">
        <v>395</v>
      </c>
      <c r="B2" s="426" t="str">
        <f>'справка №1-БАЛАНС'!E3</f>
        <v>"ВЕРЕЯ ТУР" АД - Ст.Загора</v>
      </c>
      <c r="C2" s="426"/>
      <c r="D2" s="344" t="s">
        <v>3</v>
      </c>
      <c r="E2" s="366">
        <f>'справка №1-БАЛАНС'!H3</f>
        <v>833067523</v>
      </c>
      <c r="F2" s="427"/>
      <c r="G2" s="428"/>
      <c r="H2" s="428"/>
      <c r="I2" s="428"/>
      <c r="J2" s="428"/>
      <c r="K2" s="428"/>
      <c r="L2" s="428"/>
      <c r="M2" s="428"/>
      <c r="N2" s="428"/>
      <c r="O2" s="428"/>
    </row>
    <row r="3" spans="1:15" ht="15" customHeight="1">
      <c r="A3" s="429" t="s">
        <v>282</v>
      </c>
      <c r="B3" s="430" t="str">
        <f>'справка №1-БАЛАНС'!E5</f>
        <v>31.03.2013 г.</v>
      </c>
      <c r="C3" s="430"/>
      <c r="D3" s="349" t="s">
        <v>6</v>
      </c>
      <c r="E3" s="366">
        <f>'справка №1-БАЛАНС'!H4</f>
        <v>680</v>
      </c>
      <c r="F3" s="431"/>
      <c r="G3" s="432"/>
      <c r="H3" s="432"/>
      <c r="I3" s="432"/>
      <c r="J3" s="432"/>
      <c r="K3" s="432"/>
      <c r="L3" s="432"/>
      <c r="M3" s="432"/>
      <c r="N3" s="432"/>
      <c r="O3" s="432"/>
    </row>
    <row r="4" spans="1:5" ht="12.75" customHeight="1">
      <c r="A4" s="433" t="s">
        <v>631</v>
      </c>
      <c r="B4" s="434"/>
      <c r="C4" s="435"/>
      <c r="D4" s="366"/>
      <c r="E4" s="436" t="s">
        <v>632</v>
      </c>
    </row>
    <row r="5" spans="1:14" s="355" customFormat="1" ht="12" customHeight="1">
      <c r="A5" s="437" t="s">
        <v>476</v>
      </c>
      <c r="B5" s="438" t="s">
        <v>11</v>
      </c>
      <c r="C5" s="439" t="s">
        <v>633</v>
      </c>
      <c r="D5" s="440" t="s">
        <v>634</v>
      </c>
      <c r="E5" s="440"/>
      <c r="F5" s="441"/>
      <c r="G5" s="442"/>
      <c r="H5" s="442"/>
      <c r="I5" s="442"/>
      <c r="J5" s="442"/>
      <c r="K5" s="442"/>
      <c r="L5" s="442"/>
      <c r="M5" s="442"/>
      <c r="N5" s="442"/>
    </row>
    <row r="6" spans="1:15" s="355" customFormat="1" ht="12.75">
      <c r="A6" s="437"/>
      <c r="B6" s="443"/>
      <c r="C6" s="439"/>
      <c r="D6" s="444" t="s">
        <v>635</v>
      </c>
      <c r="E6" s="445" t="s">
        <v>636</v>
      </c>
      <c r="F6" s="441"/>
      <c r="G6" s="442"/>
      <c r="H6" s="442"/>
      <c r="I6" s="442"/>
      <c r="J6" s="442"/>
      <c r="K6" s="442"/>
      <c r="L6" s="442"/>
      <c r="M6" s="442"/>
      <c r="N6" s="442"/>
      <c r="O6" s="442"/>
    </row>
    <row r="7" spans="1:15" s="355" customFormat="1" ht="12.75">
      <c r="A7" s="440" t="s">
        <v>17</v>
      </c>
      <c r="B7" s="443" t="s">
        <v>18</v>
      </c>
      <c r="C7" s="440">
        <v>1</v>
      </c>
      <c r="D7" s="440">
        <v>2</v>
      </c>
      <c r="E7" s="440">
        <v>3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6" ht="12.75">
      <c r="A8" s="444" t="s">
        <v>637</v>
      </c>
      <c r="B8" s="446" t="s">
        <v>638</v>
      </c>
      <c r="C8" s="447"/>
      <c r="D8" s="447"/>
      <c r="E8" s="448">
        <f>C8-D8</f>
        <v>0</v>
      </c>
      <c r="F8" s="449"/>
    </row>
    <row r="9" spans="1:6" ht="12.75">
      <c r="A9" s="444" t="s">
        <v>639</v>
      </c>
      <c r="B9" s="450"/>
      <c r="C9" s="451"/>
      <c r="D9" s="451"/>
      <c r="E9" s="448"/>
      <c r="F9" s="449"/>
    </row>
    <row r="10" spans="1:15" ht="12.75">
      <c r="A10" s="452" t="s">
        <v>640</v>
      </c>
      <c r="B10" s="453" t="s">
        <v>641</v>
      </c>
      <c r="C10" s="454">
        <f>SUM(C11:C13)</f>
        <v>0</v>
      </c>
      <c r="D10" s="454">
        <f>SUM(D11:D13)</f>
        <v>0</v>
      </c>
      <c r="E10" s="448">
        <f>SUM(E11:E13)</f>
        <v>0</v>
      </c>
      <c r="F10" s="449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6" ht="12.75">
      <c r="A11" s="452" t="s">
        <v>642</v>
      </c>
      <c r="B11" s="453" t="s">
        <v>643</v>
      </c>
      <c r="C11" s="447"/>
      <c r="D11" s="447"/>
      <c r="E11" s="448">
        <f aca="true" t="shared" si="0" ref="E11:E41">C11-D11</f>
        <v>0</v>
      </c>
      <c r="F11" s="449"/>
    </row>
    <row r="12" spans="1:6" ht="12.75">
      <c r="A12" s="452" t="s">
        <v>644</v>
      </c>
      <c r="B12" s="453" t="s">
        <v>645</v>
      </c>
      <c r="C12" s="447"/>
      <c r="D12" s="447"/>
      <c r="E12" s="448">
        <f t="shared" si="0"/>
        <v>0</v>
      </c>
      <c r="F12" s="449"/>
    </row>
    <row r="13" spans="1:6" ht="12.75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.75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15" ht="12.75">
      <c r="A15" s="452" t="s">
        <v>650</v>
      </c>
      <c r="B15" s="453" t="s">
        <v>651</v>
      </c>
      <c r="C15" s="454">
        <v>0</v>
      </c>
      <c r="D15" s="454">
        <f>+D16+D17</f>
        <v>0</v>
      </c>
      <c r="E15" s="448">
        <f t="shared" si="0"/>
        <v>0</v>
      </c>
      <c r="F15" s="449"/>
      <c r="G15" s="366"/>
      <c r="H15" s="366"/>
      <c r="I15" s="366"/>
      <c r="J15" s="366"/>
      <c r="K15" s="366"/>
      <c r="L15" s="366"/>
      <c r="M15" s="366"/>
      <c r="N15" s="366"/>
      <c r="O15" s="366"/>
    </row>
    <row r="16" spans="1:6" ht="12.75">
      <c r="A16" s="452" t="s">
        <v>652</v>
      </c>
      <c r="B16" s="453" t="s">
        <v>653</v>
      </c>
      <c r="C16" s="447"/>
      <c r="D16" s="447"/>
      <c r="E16" s="448">
        <f t="shared" si="0"/>
        <v>0</v>
      </c>
      <c r="F16" s="449"/>
    </row>
    <row r="17" spans="1:6" ht="12.75">
      <c r="A17" s="452" t="s">
        <v>646</v>
      </c>
      <c r="B17" s="453" t="s">
        <v>654</v>
      </c>
      <c r="C17" s="447">
        <v>0</v>
      </c>
      <c r="D17" s="447"/>
      <c r="E17" s="448">
        <f t="shared" si="0"/>
        <v>0</v>
      </c>
      <c r="F17" s="449"/>
    </row>
    <row r="18" spans="1:15" ht="12.75">
      <c r="A18" s="455" t="s">
        <v>655</v>
      </c>
      <c r="B18" s="446" t="s">
        <v>656</v>
      </c>
      <c r="C18" s="451">
        <f>C10+C14+C15</f>
        <v>0</v>
      </c>
      <c r="D18" s="451">
        <f>D10+D14+D15</f>
        <v>0</v>
      </c>
      <c r="E18" s="456">
        <f>E10+E14+E15</f>
        <v>0</v>
      </c>
      <c r="F18" s="449"/>
      <c r="G18" s="366"/>
      <c r="H18" s="366"/>
      <c r="I18" s="366"/>
      <c r="J18" s="366"/>
      <c r="K18" s="366"/>
      <c r="L18" s="366"/>
      <c r="M18" s="366"/>
      <c r="N18" s="366"/>
      <c r="O18" s="366"/>
    </row>
    <row r="19" spans="1:6" ht="12.75">
      <c r="A19" s="444" t="s">
        <v>657</v>
      </c>
      <c r="B19" s="450"/>
      <c r="C19" s="454"/>
      <c r="D19" s="451"/>
      <c r="E19" s="448">
        <f t="shared" si="0"/>
        <v>0</v>
      </c>
      <c r="F19" s="449"/>
    </row>
    <row r="20" spans="1:6" ht="12.75">
      <c r="A20" s="452" t="s">
        <v>658</v>
      </c>
      <c r="B20" s="446" t="s">
        <v>659</v>
      </c>
      <c r="C20" s="447"/>
      <c r="D20" s="447"/>
      <c r="E20" s="448">
        <f t="shared" si="0"/>
        <v>0</v>
      </c>
      <c r="F20" s="449"/>
    </row>
    <row r="21" spans="1:6" ht="12.75">
      <c r="A21" s="452"/>
      <c r="B21" s="450"/>
      <c r="C21" s="454"/>
      <c r="D21" s="451"/>
      <c r="E21" s="448"/>
      <c r="F21" s="449"/>
    </row>
    <row r="22" spans="1:6" ht="12.75">
      <c r="A22" s="444" t="s">
        <v>660</v>
      </c>
      <c r="B22" s="457"/>
      <c r="C22" s="454"/>
      <c r="D22" s="451"/>
      <c r="E22" s="448"/>
      <c r="F22" s="449"/>
    </row>
    <row r="23" spans="1:15" ht="12.75">
      <c r="A23" s="452" t="s">
        <v>661</v>
      </c>
      <c r="B23" s="453" t="s">
        <v>662</v>
      </c>
      <c r="C23" s="454">
        <f>SUM(C24:C26)</f>
        <v>0</v>
      </c>
      <c r="D23" s="454">
        <f>SUM(D24:D26)</f>
        <v>0</v>
      </c>
      <c r="E23" s="448">
        <f>SUM(E24:E26)</f>
        <v>0</v>
      </c>
      <c r="F23" s="449"/>
      <c r="G23" s="366"/>
      <c r="H23" s="366"/>
      <c r="I23" s="366"/>
      <c r="J23" s="366"/>
      <c r="K23" s="366"/>
      <c r="L23" s="366"/>
      <c r="M23" s="366"/>
      <c r="N23" s="366"/>
      <c r="O23" s="366"/>
    </row>
    <row r="24" spans="1:6" ht="12.75">
      <c r="A24" s="452" t="s">
        <v>663</v>
      </c>
      <c r="B24" s="453" t="s">
        <v>664</v>
      </c>
      <c r="C24" s="447"/>
      <c r="D24" s="447"/>
      <c r="E24" s="448">
        <f t="shared" si="0"/>
        <v>0</v>
      </c>
      <c r="F24" s="449"/>
    </row>
    <row r="25" spans="1:6" ht="12.75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.75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.75">
      <c r="A27" s="452" t="s">
        <v>669</v>
      </c>
      <c r="B27" s="453" t="s">
        <v>670</v>
      </c>
      <c r="C27" s="447">
        <v>111</v>
      </c>
      <c r="D27" s="447">
        <v>111</v>
      </c>
      <c r="E27" s="448">
        <f t="shared" si="0"/>
        <v>0</v>
      </c>
      <c r="F27" s="449"/>
    </row>
    <row r="28" spans="1:6" ht="12.75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</row>
    <row r="29" spans="1:6" ht="12.75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.75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.75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15" ht="12.75">
      <c r="A32" s="452" t="s">
        <v>679</v>
      </c>
      <c r="B32" s="453" t="s">
        <v>680</v>
      </c>
      <c r="C32" s="458"/>
      <c r="D32" s="458"/>
      <c r="E32" s="459">
        <f>SUM(E33:E36)</f>
        <v>0</v>
      </c>
      <c r="F32" s="449"/>
      <c r="G32" s="366"/>
      <c r="H32" s="366"/>
      <c r="I32" s="366"/>
      <c r="J32" s="366"/>
      <c r="K32" s="366"/>
      <c r="L32" s="366"/>
      <c r="M32" s="366"/>
      <c r="N32" s="366"/>
      <c r="O32" s="366"/>
    </row>
    <row r="33" spans="1:6" ht="12.75">
      <c r="A33" s="452" t="s">
        <v>681</v>
      </c>
      <c r="B33" s="453" t="s">
        <v>682</v>
      </c>
      <c r="C33" s="447"/>
      <c r="D33" s="447"/>
      <c r="E33" s="448">
        <f t="shared" si="0"/>
        <v>0</v>
      </c>
      <c r="F33" s="449"/>
    </row>
    <row r="34" spans="1:6" ht="12.75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.75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.75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15" ht="12.75">
      <c r="A37" s="452" t="s">
        <v>689</v>
      </c>
      <c r="B37" s="453" t="s">
        <v>690</v>
      </c>
      <c r="C37" s="454">
        <v>560</v>
      </c>
      <c r="D37" s="458"/>
      <c r="E37" s="459">
        <f>SUM(E38:E41)</f>
        <v>560</v>
      </c>
      <c r="F37" s="449"/>
      <c r="G37" s="366"/>
      <c r="H37" s="366"/>
      <c r="I37" s="366"/>
      <c r="J37" s="366"/>
      <c r="K37" s="366"/>
      <c r="L37" s="366"/>
      <c r="M37" s="366"/>
      <c r="N37" s="366"/>
      <c r="O37" s="366"/>
    </row>
    <row r="38" spans="1:6" ht="12.75">
      <c r="A38" s="452" t="s">
        <v>691</v>
      </c>
      <c r="B38" s="453" t="s">
        <v>692</v>
      </c>
      <c r="C38" s="447"/>
      <c r="D38" s="447"/>
      <c r="E38" s="448">
        <f t="shared" si="0"/>
        <v>0</v>
      </c>
      <c r="F38" s="449"/>
    </row>
    <row r="39" spans="1:6" ht="12.75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.75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.75">
      <c r="A41" s="452" t="s">
        <v>697</v>
      </c>
      <c r="B41" s="453" t="s">
        <v>698</v>
      </c>
      <c r="C41" s="447">
        <v>560</v>
      </c>
      <c r="D41" s="447"/>
      <c r="E41" s="448">
        <f t="shared" si="0"/>
        <v>560</v>
      </c>
      <c r="F41" s="449"/>
    </row>
    <row r="42" spans="1:15" ht="12.75">
      <c r="A42" s="455" t="s">
        <v>699</v>
      </c>
      <c r="B42" s="446" t="s">
        <v>700</v>
      </c>
      <c r="C42" s="456">
        <f>C23+C27+C28+C30+C29+C31+C32+C37</f>
        <v>671</v>
      </c>
      <c r="D42" s="451">
        <f>D23+D27+D28+D30+D29+D31+D32+D37</f>
        <v>111</v>
      </c>
      <c r="E42" s="456">
        <f>E23+E27+E28+E30+E29+E31+E32+E37</f>
        <v>560</v>
      </c>
      <c r="F42" s="449"/>
      <c r="G42" s="366"/>
      <c r="H42" s="366"/>
      <c r="I42" s="366"/>
      <c r="J42" s="366"/>
      <c r="K42" s="366"/>
      <c r="L42" s="366"/>
      <c r="M42" s="366"/>
      <c r="N42" s="366"/>
      <c r="O42" s="366"/>
    </row>
    <row r="43" spans="1:15" ht="12.75">
      <c r="A43" s="444" t="s">
        <v>701</v>
      </c>
      <c r="B43" s="450" t="s">
        <v>702</v>
      </c>
      <c r="C43" s="456">
        <f>C42+C20+C18+C8</f>
        <v>671</v>
      </c>
      <c r="D43" s="460">
        <f>D42+D20+D18+D8</f>
        <v>111</v>
      </c>
      <c r="E43" s="456">
        <f>E42+E20+E18+E8</f>
        <v>560</v>
      </c>
      <c r="F43" s="449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27" ht="12.75">
      <c r="A44" s="461"/>
      <c r="B44" s="462"/>
      <c r="C44" s="463"/>
      <c r="D44" s="463"/>
      <c r="E44" s="463"/>
      <c r="F44" s="449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</row>
    <row r="45" spans="1:6" ht="12.75">
      <c r="A45" s="461" t="s">
        <v>703</v>
      </c>
      <c r="B45" s="462"/>
      <c r="C45" s="465"/>
      <c r="D45" s="465"/>
      <c r="E45" s="465"/>
      <c r="F45" s="441" t="s">
        <v>283</v>
      </c>
    </row>
    <row r="46" spans="1:6" s="355" customFormat="1" ht="24" customHeight="1">
      <c r="A46" s="437" t="s">
        <v>476</v>
      </c>
      <c r="B46" s="438" t="s">
        <v>11</v>
      </c>
      <c r="C46" s="466" t="s">
        <v>704</v>
      </c>
      <c r="D46" s="440" t="s">
        <v>705</v>
      </c>
      <c r="E46" s="440"/>
      <c r="F46" s="440" t="s">
        <v>706</v>
      </c>
    </row>
    <row r="47" spans="1:6" s="355" customFormat="1" ht="12.75">
      <c r="A47" s="437"/>
      <c r="B47" s="443"/>
      <c r="C47" s="466"/>
      <c r="D47" s="444" t="s">
        <v>635</v>
      </c>
      <c r="E47" s="444" t="s">
        <v>636</v>
      </c>
      <c r="F47" s="440"/>
    </row>
    <row r="48" spans="1:6" s="355" customFormat="1" ht="12.75">
      <c r="A48" s="440" t="s">
        <v>17</v>
      </c>
      <c r="B48" s="443" t="s">
        <v>18</v>
      </c>
      <c r="C48" s="440">
        <v>1</v>
      </c>
      <c r="D48" s="440">
        <v>2</v>
      </c>
      <c r="E48" s="467">
        <v>3</v>
      </c>
      <c r="F48" s="467">
        <v>4</v>
      </c>
    </row>
    <row r="49" spans="1:6" ht="12.75">
      <c r="A49" s="444" t="s">
        <v>707</v>
      </c>
      <c r="B49" s="457"/>
      <c r="C49" s="460"/>
      <c r="D49" s="460"/>
      <c r="E49" s="460"/>
      <c r="F49" s="468"/>
    </row>
    <row r="50" spans="1:16" ht="12.75">
      <c r="A50" s="452" t="s">
        <v>708</v>
      </c>
      <c r="B50" s="453" t="s">
        <v>709</v>
      </c>
      <c r="C50" s="460">
        <v>0</v>
      </c>
      <c r="D50" s="460">
        <f>SUM(D51:D53)</f>
        <v>0</v>
      </c>
      <c r="E50" s="454">
        <f>C50-D50</f>
        <v>0</v>
      </c>
      <c r="F50" s="451">
        <f>SUM(F51:F53)</f>
        <v>0</v>
      </c>
      <c r="G50" s="366"/>
      <c r="H50" s="366"/>
      <c r="I50" s="366"/>
      <c r="J50" s="366"/>
      <c r="K50" s="366"/>
      <c r="L50" s="366"/>
      <c r="M50" s="366"/>
      <c r="N50" s="366"/>
      <c r="O50" s="366"/>
      <c r="P50" s="366"/>
    </row>
    <row r="51" spans="1:6" ht="12.75">
      <c r="A51" s="452" t="s">
        <v>710</v>
      </c>
      <c r="B51" s="453" t="s">
        <v>711</v>
      </c>
      <c r="C51" s="447"/>
      <c r="D51" s="447"/>
      <c r="E51" s="454">
        <f>C51-D51</f>
        <v>0</v>
      </c>
      <c r="F51" s="447"/>
    </row>
    <row r="52" spans="1:6" ht="12.75">
      <c r="A52" s="452" t="s">
        <v>712</v>
      </c>
      <c r="B52" s="453" t="s">
        <v>713</v>
      </c>
      <c r="C52" s="447"/>
      <c r="D52" s="447"/>
      <c r="E52" s="454">
        <f aca="true" t="shared" si="1" ref="E52:E94">C52-D52</f>
        <v>0</v>
      </c>
      <c r="F52" s="447"/>
    </row>
    <row r="53" spans="1:6" ht="12.75">
      <c r="A53" s="452" t="s">
        <v>697</v>
      </c>
      <c r="B53" s="453" t="s">
        <v>714</v>
      </c>
      <c r="C53" s="447"/>
      <c r="D53" s="447"/>
      <c r="E53" s="454">
        <f t="shared" si="1"/>
        <v>0</v>
      </c>
      <c r="F53" s="447"/>
    </row>
    <row r="54" spans="1:16" ht="12.75">
      <c r="A54" s="452" t="s">
        <v>715</v>
      </c>
      <c r="B54" s="453" t="s">
        <v>716</v>
      </c>
      <c r="C54" s="460">
        <f>C55+C57</f>
        <v>0</v>
      </c>
      <c r="D54" s="460">
        <f>D55+D57</f>
        <v>0</v>
      </c>
      <c r="E54" s="454">
        <f t="shared" si="1"/>
        <v>0</v>
      </c>
      <c r="F54" s="460">
        <f>F55+F57</f>
        <v>0</v>
      </c>
      <c r="G54" s="366"/>
      <c r="H54" s="366"/>
      <c r="I54" s="366"/>
      <c r="J54" s="366"/>
      <c r="K54" s="366"/>
      <c r="L54" s="366"/>
      <c r="M54" s="366"/>
      <c r="N54" s="366"/>
      <c r="O54" s="366"/>
      <c r="P54" s="366"/>
    </row>
    <row r="55" spans="1:6" ht="12.75">
      <c r="A55" s="452" t="s">
        <v>717</v>
      </c>
      <c r="B55" s="453" t="s">
        <v>718</v>
      </c>
      <c r="C55" s="447"/>
      <c r="D55" s="447"/>
      <c r="E55" s="454">
        <f t="shared" si="1"/>
        <v>0</v>
      </c>
      <c r="F55" s="447"/>
    </row>
    <row r="56" spans="1:6" ht="12.75">
      <c r="A56" s="469" t="s">
        <v>719</v>
      </c>
      <c r="B56" s="453" t="s">
        <v>720</v>
      </c>
      <c r="C56" s="470"/>
      <c r="D56" s="470"/>
      <c r="E56" s="454">
        <f t="shared" si="1"/>
        <v>0</v>
      </c>
      <c r="F56" s="470"/>
    </row>
    <row r="57" spans="1:6" ht="12.75">
      <c r="A57" s="469" t="s">
        <v>721</v>
      </c>
      <c r="B57" s="453" t="s">
        <v>722</v>
      </c>
      <c r="C57" s="447"/>
      <c r="D57" s="447"/>
      <c r="E57" s="454">
        <f t="shared" si="1"/>
        <v>0</v>
      </c>
      <c r="F57" s="447"/>
    </row>
    <row r="58" spans="1:6" ht="12.75">
      <c r="A58" s="469" t="s">
        <v>719</v>
      </c>
      <c r="B58" s="453" t="s">
        <v>723</v>
      </c>
      <c r="C58" s="470"/>
      <c r="D58" s="470"/>
      <c r="E58" s="454">
        <f t="shared" si="1"/>
        <v>0</v>
      </c>
      <c r="F58" s="470"/>
    </row>
    <row r="59" spans="1:6" ht="12.75">
      <c r="A59" s="452" t="s">
        <v>142</v>
      </c>
      <c r="B59" s="453" t="s">
        <v>724</v>
      </c>
      <c r="C59" s="447"/>
      <c r="D59" s="447"/>
      <c r="E59" s="454">
        <f t="shared" si="1"/>
        <v>0</v>
      </c>
      <c r="F59" s="471"/>
    </row>
    <row r="60" spans="1:6" ht="12.75">
      <c r="A60" s="452" t="s">
        <v>145</v>
      </c>
      <c r="B60" s="453" t="s">
        <v>725</v>
      </c>
      <c r="C60" s="447"/>
      <c r="D60" s="447"/>
      <c r="E60" s="454">
        <f t="shared" si="1"/>
        <v>0</v>
      </c>
      <c r="F60" s="471"/>
    </row>
    <row r="61" spans="1:6" ht="12.75">
      <c r="A61" s="452" t="s">
        <v>726</v>
      </c>
      <c r="B61" s="453" t="s">
        <v>727</v>
      </c>
      <c r="C61" s="447"/>
      <c r="D61" s="447"/>
      <c r="E61" s="454">
        <f t="shared" si="1"/>
        <v>0</v>
      </c>
      <c r="F61" s="471"/>
    </row>
    <row r="62" spans="1:6" ht="12.75">
      <c r="A62" s="452" t="s">
        <v>728</v>
      </c>
      <c r="B62" s="453" t="s">
        <v>729</v>
      </c>
      <c r="C62" s="447"/>
      <c r="D62" s="447"/>
      <c r="E62" s="454">
        <f t="shared" si="1"/>
        <v>0</v>
      </c>
      <c r="F62" s="471"/>
    </row>
    <row r="63" spans="1:6" ht="12.75">
      <c r="A63" s="452" t="s">
        <v>730</v>
      </c>
      <c r="B63" s="453" t="s">
        <v>731</v>
      </c>
      <c r="C63" s="470"/>
      <c r="D63" s="470"/>
      <c r="E63" s="454">
        <f t="shared" si="1"/>
        <v>0</v>
      </c>
      <c r="F63" s="472"/>
    </row>
    <row r="64" spans="1:16" ht="12.75">
      <c r="A64" s="455" t="s">
        <v>732</v>
      </c>
      <c r="B64" s="446" t="s">
        <v>733</v>
      </c>
      <c r="C64" s="460">
        <f>C50+C54+C59+C60+C61+C62</f>
        <v>0</v>
      </c>
      <c r="D64" s="460">
        <f>D50+D54+D59+D60+D61+D62</f>
        <v>0</v>
      </c>
      <c r="E64" s="454">
        <f t="shared" si="1"/>
        <v>0</v>
      </c>
      <c r="F64" s="460">
        <f>F50+F54+F59+F60+F61+F62</f>
        <v>0</v>
      </c>
      <c r="G64" s="366"/>
      <c r="H64" s="366"/>
      <c r="I64" s="366"/>
      <c r="J64" s="366"/>
      <c r="K64" s="366"/>
      <c r="L64" s="366"/>
      <c r="M64" s="366"/>
      <c r="N64" s="366"/>
      <c r="O64" s="366"/>
      <c r="P64" s="366"/>
    </row>
    <row r="65" spans="1:16" ht="12.75">
      <c r="A65" s="455"/>
      <c r="B65" s="446"/>
      <c r="C65" s="460"/>
      <c r="D65" s="460"/>
      <c r="E65" s="454"/>
      <c r="F65" s="460"/>
      <c r="G65" s="366"/>
      <c r="H65" s="366"/>
      <c r="I65" s="366"/>
      <c r="J65" s="366"/>
      <c r="K65" s="366"/>
      <c r="L65" s="366"/>
      <c r="M65" s="366"/>
      <c r="N65" s="366"/>
      <c r="O65" s="366"/>
      <c r="P65" s="366"/>
    </row>
    <row r="66" spans="1:6" ht="12.75">
      <c r="A66" s="444" t="s">
        <v>734</v>
      </c>
      <c r="B66" s="450"/>
      <c r="C66" s="451"/>
      <c r="D66" s="451"/>
      <c r="E66" s="454"/>
      <c r="F66" s="473"/>
    </row>
    <row r="67" spans="1:6" ht="12.75">
      <c r="A67" s="452" t="s">
        <v>735</v>
      </c>
      <c r="B67" s="474" t="s">
        <v>736</v>
      </c>
      <c r="C67" s="447"/>
      <c r="D67" s="447"/>
      <c r="E67" s="454">
        <f t="shared" si="1"/>
        <v>0</v>
      </c>
      <c r="F67" s="471"/>
    </row>
    <row r="68" spans="1:6" ht="12.75">
      <c r="A68" s="444"/>
      <c r="B68" s="450"/>
      <c r="C68" s="451"/>
      <c r="D68" s="451"/>
      <c r="E68" s="454"/>
      <c r="F68" s="473"/>
    </row>
    <row r="69" spans="1:6" ht="12.75">
      <c r="A69" s="444" t="s">
        <v>737</v>
      </c>
      <c r="B69" s="457"/>
      <c r="C69" s="451"/>
      <c r="D69" s="451"/>
      <c r="E69" s="454"/>
      <c r="F69" s="473"/>
    </row>
    <row r="70" spans="1:16" ht="12.75">
      <c r="A70" s="452" t="s">
        <v>708</v>
      </c>
      <c r="B70" s="453" t="s">
        <v>738</v>
      </c>
      <c r="C70" s="458">
        <v>0</v>
      </c>
      <c r="D70" s="458">
        <f>SUM(D71:D73)</f>
        <v>0</v>
      </c>
      <c r="E70" s="458">
        <f>SUM(E71:E73)</f>
        <v>0</v>
      </c>
      <c r="F70" s="458">
        <f>SUM(F71:F73)</f>
        <v>0</v>
      </c>
      <c r="G70" s="366"/>
      <c r="H70" s="366"/>
      <c r="I70" s="366"/>
      <c r="J70" s="366"/>
      <c r="K70" s="366"/>
      <c r="L70" s="366"/>
      <c r="M70" s="366"/>
      <c r="N70" s="366"/>
      <c r="O70" s="366"/>
      <c r="P70" s="366"/>
    </row>
    <row r="71" spans="1:6" ht="12.75">
      <c r="A71" s="452" t="s">
        <v>739</v>
      </c>
      <c r="B71" s="453" t="s">
        <v>740</v>
      </c>
      <c r="C71" s="447"/>
      <c r="D71" s="447"/>
      <c r="E71" s="454">
        <f t="shared" si="1"/>
        <v>0</v>
      </c>
      <c r="F71" s="471"/>
    </row>
    <row r="72" spans="1:6" ht="12.75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1"/>
    </row>
    <row r="73" spans="1:6" ht="12.75">
      <c r="A73" s="452" t="s">
        <v>743</v>
      </c>
      <c r="B73" s="453" t="s">
        <v>744</v>
      </c>
      <c r="C73" s="447">
        <v>0</v>
      </c>
      <c r="D73" s="447"/>
      <c r="E73" s="454">
        <f t="shared" si="1"/>
        <v>0</v>
      </c>
      <c r="F73" s="471"/>
    </row>
    <row r="74" spans="1:16" ht="12.75">
      <c r="A74" s="452" t="s">
        <v>715</v>
      </c>
      <c r="B74" s="453" t="s">
        <v>745</v>
      </c>
      <c r="C74" s="460">
        <f>C75+C77</f>
        <v>0</v>
      </c>
      <c r="D74" s="460">
        <f>D75+D77</f>
        <v>0</v>
      </c>
      <c r="E74" s="460">
        <f>E75+E77</f>
        <v>0</v>
      </c>
      <c r="F74" s="460">
        <f>F75+F77</f>
        <v>0</v>
      </c>
      <c r="G74" s="366"/>
      <c r="H74" s="366"/>
      <c r="I74" s="366"/>
      <c r="J74" s="366"/>
      <c r="K74" s="366"/>
      <c r="L74" s="366"/>
      <c r="M74" s="366"/>
      <c r="N74" s="366"/>
      <c r="O74" s="366"/>
      <c r="P74" s="366"/>
    </row>
    <row r="75" spans="1:6" ht="12.75">
      <c r="A75" s="452" t="s">
        <v>746</v>
      </c>
      <c r="B75" s="453" t="s">
        <v>747</v>
      </c>
      <c r="C75" s="447"/>
      <c r="D75" s="447"/>
      <c r="E75" s="454">
        <f t="shared" si="1"/>
        <v>0</v>
      </c>
      <c r="F75" s="447"/>
    </row>
    <row r="76" spans="1:6" ht="12.75">
      <c r="A76" s="452" t="s">
        <v>748</v>
      </c>
      <c r="B76" s="453" t="s">
        <v>749</v>
      </c>
      <c r="C76" s="470"/>
      <c r="D76" s="470"/>
      <c r="E76" s="454">
        <f t="shared" si="1"/>
        <v>0</v>
      </c>
      <c r="F76" s="470"/>
    </row>
    <row r="77" spans="1:6" ht="12.75">
      <c r="A77" s="452" t="s">
        <v>750</v>
      </c>
      <c r="B77" s="453" t="s">
        <v>751</v>
      </c>
      <c r="C77" s="447"/>
      <c r="D77" s="447"/>
      <c r="E77" s="454">
        <f t="shared" si="1"/>
        <v>0</v>
      </c>
      <c r="F77" s="447"/>
    </row>
    <row r="78" spans="1:6" ht="12.75">
      <c r="A78" s="452" t="s">
        <v>719</v>
      </c>
      <c r="B78" s="453" t="s">
        <v>752</v>
      </c>
      <c r="C78" s="470"/>
      <c r="D78" s="470"/>
      <c r="E78" s="454">
        <f t="shared" si="1"/>
        <v>0</v>
      </c>
      <c r="F78" s="470"/>
    </row>
    <row r="79" spans="1:16" ht="12.75">
      <c r="A79" s="452" t="s">
        <v>753</v>
      </c>
      <c r="B79" s="453" t="s">
        <v>754</v>
      </c>
      <c r="C79" s="460">
        <f>SUM(C80:C83)</f>
        <v>0</v>
      </c>
      <c r="D79" s="460">
        <f>SUM(D80:D83)</f>
        <v>0</v>
      </c>
      <c r="E79" s="460">
        <f>SUM(E80:E83)</f>
        <v>0</v>
      </c>
      <c r="F79" s="460">
        <f>SUM(F80:F83)</f>
        <v>0</v>
      </c>
      <c r="G79" s="366"/>
      <c r="H79" s="366"/>
      <c r="I79" s="366"/>
      <c r="J79" s="366"/>
      <c r="K79" s="366"/>
      <c r="L79" s="366"/>
      <c r="M79" s="366"/>
      <c r="N79" s="366"/>
      <c r="O79" s="366"/>
      <c r="P79" s="366"/>
    </row>
    <row r="80" spans="1:6" ht="12.75">
      <c r="A80" s="452" t="s">
        <v>755</v>
      </c>
      <c r="B80" s="453" t="s">
        <v>756</v>
      </c>
      <c r="C80" s="447"/>
      <c r="D80" s="447"/>
      <c r="E80" s="454">
        <f t="shared" si="1"/>
        <v>0</v>
      </c>
      <c r="F80" s="447"/>
    </row>
    <row r="81" spans="1:6" ht="12.75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.75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12.7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16" ht="12.75">
      <c r="A84" s="452" t="s">
        <v>763</v>
      </c>
      <c r="B84" s="453" t="s">
        <v>764</v>
      </c>
      <c r="C84" s="451"/>
      <c r="D84" s="451"/>
      <c r="E84" s="451">
        <f>SUM(E85:E89)+E93</f>
        <v>0</v>
      </c>
      <c r="F84" s="451">
        <f>SUM(F85:F89)+F93</f>
        <v>0</v>
      </c>
      <c r="G84" s="366"/>
      <c r="H84" s="366"/>
      <c r="I84" s="366"/>
      <c r="J84" s="366"/>
      <c r="K84" s="366"/>
      <c r="L84" s="366"/>
      <c r="M84" s="366"/>
      <c r="N84" s="366"/>
      <c r="O84" s="366"/>
      <c r="P84" s="366"/>
    </row>
    <row r="85" spans="1:6" ht="12.75">
      <c r="A85" s="452" t="s">
        <v>765</v>
      </c>
      <c r="B85" s="453" t="s">
        <v>766</v>
      </c>
      <c r="C85" s="447"/>
      <c r="D85" s="447"/>
      <c r="E85" s="454">
        <f t="shared" si="1"/>
        <v>0</v>
      </c>
      <c r="F85" s="447"/>
    </row>
    <row r="86" spans="1:6" ht="12.75">
      <c r="A86" s="452" t="s">
        <v>767</v>
      </c>
      <c r="B86" s="453" t="s">
        <v>768</v>
      </c>
      <c r="C86" s="447">
        <v>63</v>
      </c>
      <c r="D86" s="447">
        <v>63</v>
      </c>
      <c r="E86" s="454">
        <f t="shared" si="1"/>
        <v>0</v>
      </c>
      <c r="F86" s="447"/>
    </row>
    <row r="87" spans="1:6" ht="12.75">
      <c r="A87" s="452" t="s">
        <v>769</v>
      </c>
      <c r="B87" s="453" t="s">
        <v>770</v>
      </c>
      <c r="C87" s="447"/>
      <c r="D87" s="447"/>
      <c r="E87" s="454">
        <f t="shared" si="1"/>
        <v>0</v>
      </c>
      <c r="F87" s="447"/>
    </row>
    <row r="88" spans="1:6" ht="12.75">
      <c r="A88" s="452" t="s">
        <v>771</v>
      </c>
      <c r="B88" s="453" t="s">
        <v>772</v>
      </c>
      <c r="C88" s="447">
        <v>22</v>
      </c>
      <c r="D88" s="447">
        <v>22</v>
      </c>
      <c r="E88" s="454">
        <f t="shared" si="1"/>
        <v>0</v>
      </c>
      <c r="F88" s="447"/>
    </row>
    <row r="89" spans="1:16" ht="12.75">
      <c r="A89" s="452" t="s">
        <v>773</v>
      </c>
      <c r="B89" s="453" t="s">
        <v>774</v>
      </c>
      <c r="C89" s="460">
        <v>38</v>
      </c>
      <c r="D89" s="460">
        <v>38</v>
      </c>
      <c r="E89" s="460">
        <f>SUM(E90:E92)</f>
        <v>0</v>
      </c>
      <c r="F89" s="460">
        <f>SUM(F90:F92)</f>
        <v>0</v>
      </c>
      <c r="G89" s="366"/>
      <c r="H89" s="366"/>
      <c r="I89" s="366"/>
      <c r="J89" s="366"/>
      <c r="K89" s="366"/>
      <c r="L89" s="366"/>
      <c r="M89" s="366"/>
      <c r="N89" s="366"/>
      <c r="O89" s="366"/>
      <c r="P89" s="366"/>
    </row>
    <row r="90" spans="1:6" ht="12.75">
      <c r="A90" s="452" t="s">
        <v>775</v>
      </c>
      <c r="B90" s="453" t="s">
        <v>776</v>
      </c>
      <c r="C90" s="447">
        <v>28</v>
      </c>
      <c r="D90" s="447">
        <v>28</v>
      </c>
      <c r="E90" s="454">
        <f t="shared" si="1"/>
        <v>0</v>
      </c>
      <c r="F90" s="447"/>
    </row>
    <row r="91" spans="1:6" ht="12.75">
      <c r="A91" s="452" t="s">
        <v>683</v>
      </c>
      <c r="B91" s="453" t="s">
        <v>777</v>
      </c>
      <c r="C91" s="447"/>
      <c r="D91" s="447"/>
      <c r="E91" s="454">
        <f t="shared" si="1"/>
        <v>0</v>
      </c>
      <c r="F91" s="447"/>
    </row>
    <row r="92" spans="1:6" ht="12.75">
      <c r="A92" s="452" t="s">
        <v>687</v>
      </c>
      <c r="B92" s="453" t="s">
        <v>778</v>
      </c>
      <c r="C92" s="447"/>
      <c r="D92" s="447"/>
      <c r="E92" s="454">
        <f t="shared" si="1"/>
        <v>0</v>
      </c>
      <c r="F92" s="447"/>
    </row>
    <row r="93" spans="1:6" ht="12.75">
      <c r="A93" s="452" t="s">
        <v>779</v>
      </c>
      <c r="B93" s="453" t="s">
        <v>780</v>
      </c>
      <c r="C93" s="447">
        <v>10</v>
      </c>
      <c r="D93" s="447">
        <v>10</v>
      </c>
      <c r="E93" s="454">
        <f t="shared" si="1"/>
        <v>0</v>
      </c>
      <c r="F93" s="447"/>
    </row>
    <row r="94" spans="1:6" ht="12.75">
      <c r="A94" s="452" t="s">
        <v>781</v>
      </c>
      <c r="B94" s="453" t="s">
        <v>782</v>
      </c>
      <c r="C94" s="447"/>
      <c r="D94" s="447"/>
      <c r="E94" s="454">
        <f t="shared" si="1"/>
        <v>0</v>
      </c>
      <c r="F94" s="471"/>
    </row>
    <row r="95" spans="1:16" ht="12.75">
      <c r="A95" s="455" t="s">
        <v>783</v>
      </c>
      <c r="B95" s="474" t="s">
        <v>784</v>
      </c>
      <c r="C95" s="451">
        <v>123</v>
      </c>
      <c r="D95" s="451">
        <v>123</v>
      </c>
      <c r="E95" s="451">
        <f>E84+E79+E74+E70+E94</f>
        <v>0</v>
      </c>
      <c r="F95" s="451">
        <f>F84+F79+F74+F70+F94</f>
        <v>0</v>
      </c>
      <c r="G95" s="366"/>
      <c r="H95" s="366"/>
      <c r="I95" s="366"/>
      <c r="J95" s="366"/>
      <c r="K95" s="366"/>
      <c r="L95" s="366"/>
      <c r="M95" s="366"/>
      <c r="N95" s="366"/>
      <c r="O95" s="366"/>
      <c r="P95" s="366"/>
    </row>
    <row r="96" spans="1:16" ht="12.75">
      <c r="A96" s="444" t="s">
        <v>785</v>
      </c>
      <c r="B96" s="450" t="s">
        <v>786</v>
      </c>
      <c r="C96" s="451"/>
      <c r="D96" s="451"/>
      <c r="E96" s="451">
        <f>E95+E67+E64</f>
        <v>0</v>
      </c>
      <c r="F96" s="451">
        <f>F95+F67+F64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6" ht="12.75">
      <c r="A97" s="465"/>
      <c r="B97" s="475"/>
      <c r="C97" s="476"/>
      <c r="D97" s="476"/>
      <c r="E97" s="476"/>
      <c r="F97" s="477"/>
    </row>
    <row r="98" spans="1:27" ht="12.75">
      <c r="A98" s="461" t="s">
        <v>787</v>
      </c>
      <c r="B98" s="423"/>
      <c r="C98" s="476"/>
      <c r="D98" s="476"/>
      <c r="E98" s="476"/>
      <c r="F98" s="478" t="s">
        <v>540</v>
      </c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</row>
    <row r="99" spans="1:16" s="480" customFormat="1" ht="12.75">
      <c r="A99" s="440" t="s">
        <v>476</v>
      </c>
      <c r="B99" s="450" t="s">
        <v>477</v>
      </c>
      <c r="C99" s="440" t="s">
        <v>788</v>
      </c>
      <c r="D99" s="440" t="s">
        <v>789</v>
      </c>
      <c r="E99" s="440" t="s">
        <v>790</v>
      </c>
      <c r="F99" s="440" t="s">
        <v>791</v>
      </c>
      <c r="G99" s="479"/>
      <c r="H99" s="479"/>
      <c r="I99" s="479"/>
      <c r="J99" s="479"/>
      <c r="K99" s="479"/>
      <c r="L99" s="479"/>
      <c r="M99" s="479"/>
      <c r="N99" s="479"/>
      <c r="O99" s="479"/>
      <c r="P99" s="479"/>
    </row>
    <row r="100" spans="1:16" s="480" customFormat="1" ht="12.75">
      <c r="A100" s="440" t="s">
        <v>17</v>
      </c>
      <c r="B100" s="450" t="s">
        <v>18</v>
      </c>
      <c r="C100" s="440">
        <v>1</v>
      </c>
      <c r="D100" s="440">
        <v>2</v>
      </c>
      <c r="E100" s="440">
        <v>3</v>
      </c>
      <c r="F100" s="467">
        <v>4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4" ht="12.75">
      <c r="A101" s="452" t="s">
        <v>792</v>
      </c>
      <c r="B101" s="453" t="s">
        <v>793</v>
      </c>
      <c r="C101" s="447"/>
      <c r="D101" s="447"/>
      <c r="E101" s="447"/>
      <c r="F101" s="481">
        <f>C101+D101-E101</f>
        <v>0</v>
      </c>
      <c r="G101" s="366"/>
      <c r="H101" s="366"/>
      <c r="I101" s="366"/>
      <c r="J101" s="366"/>
      <c r="K101" s="366"/>
      <c r="L101" s="366"/>
      <c r="M101" s="366"/>
      <c r="N101" s="366"/>
    </row>
    <row r="102" spans="1:6" ht="12.75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</row>
    <row r="103" spans="1:6" ht="12.75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16" ht="12.75">
      <c r="A104" s="482" t="s">
        <v>798</v>
      </c>
      <c r="B104" s="450" t="s">
        <v>799</v>
      </c>
      <c r="C104" s="460">
        <f>SUM(C101:C103)</f>
        <v>0</v>
      </c>
      <c r="D104" s="460">
        <f>SUM(D101:D103)</f>
        <v>0</v>
      </c>
      <c r="E104" s="460">
        <f>SUM(E101:E103)</f>
        <v>0</v>
      </c>
      <c r="F104" s="460">
        <f>SUM(F101:F103)</f>
        <v>0</v>
      </c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</row>
    <row r="105" spans="1:27" ht="12.75">
      <c r="A105" s="483" t="s">
        <v>800</v>
      </c>
      <c r="B105" s="484"/>
      <c r="C105" s="461"/>
      <c r="D105" s="461"/>
      <c r="E105" s="461"/>
      <c r="F105" s="441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  <c r="Y105" s="464"/>
      <c r="Z105" s="464"/>
      <c r="AA105" s="464"/>
    </row>
    <row r="106" spans="1:27" ht="24" customHeight="1">
      <c r="A106" s="485" t="s">
        <v>801</v>
      </c>
      <c r="B106" s="485"/>
      <c r="C106" s="485"/>
      <c r="D106" s="485"/>
      <c r="E106" s="485"/>
      <c r="F106" s="485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6" ht="12.75">
      <c r="A107" s="461"/>
      <c r="B107" s="462"/>
      <c r="C107" s="461"/>
      <c r="D107" s="461"/>
      <c r="E107" s="461"/>
      <c r="F107" s="441"/>
    </row>
    <row r="108" spans="1:6" ht="12" customHeight="1">
      <c r="A108" s="486" t="s">
        <v>277</v>
      </c>
      <c r="B108" s="486"/>
      <c r="C108" s="486" t="s">
        <v>392</v>
      </c>
      <c r="D108" s="486"/>
      <c r="E108" s="486"/>
      <c r="F108" s="486"/>
    </row>
    <row r="109" spans="1:6" ht="12.75">
      <c r="A109" s="487"/>
      <c r="B109" s="488"/>
      <c r="C109" s="487"/>
      <c r="D109" s="487"/>
      <c r="E109" s="487"/>
      <c r="F109" s="489"/>
    </row>
    <row r="110" spans="1:6" ht="12" customHeight="1">
      <c r="A110" s="487"/>
      <c r="B110" s="488"/>
      <c r="C110" s="486" t="s">
        <v>393</v>
      </c>
      <c r="D110" s="486"/>
      <c r="E110" s="486"/>
      <c r="F110" s="486"/>
    </row>
    <row r="111" spans="1:6" ht="12.75">
      <c r="A111" s="338"/>
      <c r="B111" s="490"/>
      <c r="C111" s="338"/>
      <c r="D111" s="338"/>
      <c r="E111" s="338"/>
      <c r="F111" s="338"/>
    </row>
    <row r="112" spans="1:6" ht="12.75">
      <c r="A112" s="338"/>
      <c r="B112" s="490"/>
      <c r="C112" s="338"/>
      <c r="D112" s="338"/>
      <c r="E112" s="338"/>
      <c r="F112" s="338"/>
    </row>
    <row r="113" spans="1:6" ht="12.75">
      <c r="A113" s="338"/>
      <c r="B113" s="490"/>
      <c r="C113" s="338"/>
      <c r="D113" s="338"/>
      <c r="E113" s="338"/>
      <c r="F113" s="338"/>
    </row>
    <row r="114" spans="1:6" ht="12.75">
      <c r="A114" s="338"/>
      <c r="B114" s="490"/>
      <c r="C114" s="338"/>
      <c r="D114" s="338"/>
      <c r="E114" s="338"/>
      <c r="F114" s="338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tabSelected="1"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366" customWidth="1"/>
    <col min="2" max="2" width="9.125" style="491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.7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.75">
      <c r="A2" s="492"/>
      <c r="B2" s="493"/>
      <c r="C2" s="494"/>
      <c r="D2" s="495"/>
      <c r="E2" s="494" t="s">
        <v>802</v>
      </c>
      <c r="F2" s="494"/>
      <c r="G2" s="494"/>
      <c r="H2" s="492"/>
      <c r="I2" s="492"/>
    </row>
    <row r="3" spans="1:9" ht="12" customHeight="1">
      <c r="A3" s="492"/>
      <c r="B3" s="493"/>
      <c r="C3" s="496" t="s">
        <v>803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395</v>
      </c>
      <c r="B4" s="498" t="str">
        <f>'справка №1-БАЛАНС'!E3</f>
        <v>"ВЕРЕЯ ТУР" АД - Ст.Загора</v>
      </c>
      <c r="C4" s="498"/>
      <c r="D4" s="498"/>
      <c r="E4" s="498"/>
      <c r="F4" s="498"/>
      <c r="G4" s="499" t="s">
        <v>3</v>
      </c>
      <c r="H4" s="499"/>
      <c r="I4" s="342">
        <f>'справка №1-БАЛАНС'!H3</f>
        <v>833067523</v>
      </c>
    </row>
    <row r="5" spans="1:9" ht="15" customHeight="1">
      <c r="A5" s="351" t="s">
        <v>282</v>
      </c>
      <c r="B5" s="345" t="str">
        <f>'справка №1-БАЛАНС'!E5</f>
        <v>31.03.2013 г.</v>
      </c>
      <c r="C5" s="345"/>
      <c r="D5" s="345"/>
      <c r="E5" s="345"/>
      <c r="F5" s="345"/>
      <c r="G5" s="500" t="s">
        <v>6</v>
      </c>
      <c r="H5" s="500"/>
      <c r="I5" s="342">
        <f>'справка №1-БАЛАНС'!H4</f>
        <v>680</v>
      </c>
    </row>
    <row r="6" spans="1:9" ht="12.75">
      <c r="A6" s="351"/>
      <c r="B6" s="501"/>
      <c r="C6" s="346"/>
      <c r="D6" s="346"/>
      <c r="E6" s="346"/>
      <c r="F6" s="346"/>
      <c r="G6" s="346"/>
      <c r="H6" s="346"/>
      <c r="I6" s="351" t="s">
        <v>804</v>
      </c>
    </row>
    <row r="7" spans="1:9" s="505" customFormat="1" ht="12" customHeight="1">
      <c r="A7" s="502" t="s">
        <v>476</v>
      </c>
      <c r="B7" s="503"/>
      <c r="C7" s="504" t="s">
        <v>805</v>
      </c>
      <c r="D7" s="504"/>
      <c r="E7" s="504"/>
      <c r="F7" s="504" t="s">
        <v>806</v>
      </c>
      <c r="G7" s="504"/>
      <c r="H7" s="504"/>
      <c r="I7" s="504"/>
    </row>
    <row r="8" spans="1:9" s="505" customFormat="1" ht="21.75" customHeight="1">
      <c r="A8" s="502"/>
      <c r="B8" s="506" t="s">
        <v>11</v>
      </c>
      <c r="C8" s="507" t="s">
        <v>807</v>
      </c>
      <c r="D8" s="507" t="s">
        <v>808</v>
      </c>
      <c r="E8" s="507" t="s">
        <v>809</v>
      </c>
      <c r="F8" s="508" t="s">
        <v>810</v>
      </c>
      <c r="G8" s="509" t="s">
        <v>811</v>
      </c>
      <c r="H8" s="509"/>
      <c r="I8" s="509" t="s">
        <v>812</v>
      </c>
    </row>
    <row r="9" spans="1:9" s="505" customFormat="1" ht="15.75" customHeight="1">
      <c r="A9" s="502"/>
      <c r="B9" s="510"/>
      <c r="C9" s="511"/>
      <c r="D9" s="511"/>
      <c r="E9" s="511"/>
      <c r="F9" s="508"/>
      <c r="G9" s="504" t="s">
        <v>551</v>
      </c>
      <c r="H9" s="504" t="s">
        <v>552</v>
      </c>
      <c r="I9" s="509"/>
    </row>
    <row r="10" spans="1:9" s="515" customFormat="1" ht="12.75">
      <c r="A10" s="512" t="s">
        <v>17</v>
      </c>
      <c r="B10" s="513" t="s">
        <v>18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.75">
      <c r="A11" s="516" t="s">
        <v>813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2.75">
      <c r="A12" s="518" t="s">
        <v>814</v>
      </c>
      <c r="B12" s="519" t="s">
        <v>815</v>
      </c>
      <c r="C12" s="520"/>
      <c r="D12" s="521"/>
      <c r="E12" s="521"/>
      <c r="F12" s="521"/>
      <c r="G12" s="521"/>
      <c r="H12" s="521"/>
      <c r="I12" s="522">
        <f>F12+G12-H12</f>
        <v>0</v>
      </c>
    </row>
    <row r="13" spans="1:9" s="515" customFormat="1" ht="12.75">
      <c r="A13" s="518" t="s">
        <v>816</v>
      </c>
      <c r="B13" s="519" t="s">
        <v>817</v>
      </c>
      <c r="C13" s="521"/>
      <c r="D13" s="521"/>
      <c r="E13" s="521"/>
      <c r="F13" s="521"/>
      <c r="G13" s="521"/>
      <c r="H13" s="521"/>
      <c r="I13" s="522">
        <f aca="true" t="shared" si="0" ref="I13:I26">F13+G13-H13</f>
        <v>0</v>
      </c>
    </row>
    <row r="14" spans="1:9" s="515" customFormat="1" ht="12.75">
      <c r="A14" s="518" t="s">
        <v>615</v>
      </c>
      <c r="B14" s="519" t="s">
        <v>818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.75">
      <c r="A15" s="518" t="s">
        <v>819</v>
      </c>
      <c r="B15" s="519" t="s">
        <v>820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.75">
      <c r="A16" s="518" t="s">
        <v>81</v>
      </c>
      <c r="B16" s="519" t="s">
        <v>821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.75">
      <c r="A17" s="524" t="s">
        <v>583</v>
      </c>
      <c r="B17" s="525" t="s">
        <v>822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.75">
      <c r="A18" s="516" t="s">
        <v>823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.75">
      <c r="A19" s="518" t="s">
        <v>814</v>
      </c>
      <c r="B19" s="519" t="s">
        <v>824</v>
      </c>
      <c r="C19" s="521"/>
      <c r="D19" s="521"/>
      <c r="E19" s="521"/>
      <c r="F19" s="521"/>
      <c r="G19" s="521"/>
      <c r="H19" s="521"/>
      <c r="I19" s="522">
        <f t="shared" si="0"/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.75">
      <c r="A20" s="518" t="s">
        <v>825</v>
      </c>
      <c r="B20" s="519" t="s">
        <v>826</v>
      </c>
      <c r="C20" s="521"/>
      <c r="D20" s="521"/>
      <c r="E20" s="521"/>
      <c r="F20" s="521"/>
      <c r="G20" s="521"/>
      <c r="H20" s="521"/>
      <c r="I20" s="522">
        <f t="shared" si="0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.75">
      <c r="A21" s="518" t="s">
        <v>827</v>
      </c>
      <c r="B21" s="519" t="s">
        <v>828</v>
      </c>
      <c r="C21" s="521"/>
      <c r="D21" s="521"/>
      <c r="E21" s="521"/>
      <c r="F21" s="521"/>
      <c r="G21" s="521"/>
      <c r="H21" s="521"/>
      <c r="I21" s="522">
        <f t="shared" si="0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.75">
      <c r="A22" s="518" t="s">
        <v>829</v>
      </c>
      <c r="B22" s="519" t="s">
        <v>830</v>
      </c>
      <c r="C22" s="521"/>
      <c r="D22" s="521"/>
      <c r="E22" s="521"/>
      <c r="F22" s="528"/>
      <c r="G22" s="521"/>
      <c r="H22" s="521"/>
      <c r="I22" s="522">
        <f t="shared" si="0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.75">
      <c r="A23" s="518" t="s">
        <v>831</v>
      </c>
      <c r="B23" s="519" t="s">
        <v>832</v>
      </c>
      <c r="C23" s="521"/>
      <c r="D23" s="521"/>
      <c r="E23" s="521"/>
      <c r="F23" s="521"/>
      <c r="G23" s="521"/>
      <c r="H23" s="521"/>
      <c r="I23" s="522">
        <f t="shared" si="0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.75">
      <c r="A24" s="518" t="s">
        <v>833</v>
      </c>
      <c r="B24" s="519" t="s">
        <v>834</v>
      </c>
      <c r="C24" s="521"/>
      <c r="D24" s="521"/>
      <c r="E24" s="521"/>
      <c r="F24" s="521"/>
      <c r="G24" s="521"/>
      <c r="H24" s="521"/>
      <c r="I24" s="522">
        <f t="shared" si="0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.75">
      <c r="A25" s="529" t="s">
        <v>835</v>
      </c>
      <c r="B25" s="530" t="s">
        <v>836</v>
      </c>
      <c r="C25" s="521"/>
      <c r="D25" s="521"/>
      <c r="E25" s="521"/>
      <c r="F25" s="521"/>
      <c r="G25" s="521"/>
      <c r="H25" s="521"/>
      <c r="I25" s="522">
        <f t="shared" si="0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.75">
      <c r="A26" s="524" t="s">
        <v>837</v>
      </c>
      <c r="B26" s="525" t="s">
        <v>838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22">
        <f t="shared" si="0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.7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 customHeight="1">
      <c r="A28" s="535" t="s">
        <v>839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2.75">
      <c r="A29" s="492"/>
      <c r="B29" s="493"/>
      <c r="C29" s="492"/>
      <c r="D29" s="536"/>
      <c r="E29" s="536"/>
      <c r="F29" s="536"/>
      <c r="G29" s="536"/>
      <c r="H29" s="536"/>
      <c r="I29" s="536"/>
    </row>
    <row r="30" spans="1:10" s="515" customFormat="1" ht="15" customHeight="1">
      <c r="A30" s="494" t="s">
        <v>840</v>
      </c>
      <c r="B30" s="537"/>
      <c r="C30" s="537"/>
      <c r="D30" s="538" t="s">
        <v>841</v>
      </c>
      <c r="E30" s="539"/>
      <c r="F30" s="539"/>
      <c r="G30" s="539"/>
      <c r="H30" s="540" t="s">
        <v>393</v>
      </c>
      <c r="I30" s="539"/>
      <c r="J30" s="539"/>
    </row>
    <row r="31" spans="1:9" s="515" customFormat="1" ht="12.75">
      <c r="A31" s="338"/>
      <c r="B31" s="490"/>
      <c r="C31" s="338"/>
      <c r="D31" s="427"/>
      <c r="E31" s="427"/>
      <c r="F31" s="427"/>
      <c r="G31" s="427"/>
      <c r="H31" s="427"/>
      <c r="I31" s="427"/>
    </row>
    <row r="32" spans="1:9" s="515" customFormat="1" ht="12.75">
      <c r="A32" s="338"/>
      <c r="B32" s="490"/>
      <c r="C32" s="338"/>
      <c r="D32" s="427"/>
      <c r="E32" s="427"/>
      <c r="F32" s="427"/>
      <c r="G32" s="427"/>
      <c r="H32" s="427"/>
      <c r="I32" s="427"/>
    </row>
    <row r="33" spans="1:9" s="515" customFormat="1" ht="12.75">
      <c r="A33" s="366"/>
      <c r="B33" s="491"/>
      <c r="C33" s="366"/>
      <c r="D33" s="541"/>
      <c r="E33" s="541"/>
      <c r="F33" s="541"/>
      <c r="G33" s="541"/>
      <c r="H33" s="541"/>
      <c r="I33" s="541"/>
    </row>
    <row r="34" spans="1:9" s="515" customFormat="1" ht="12.75">
      <c r="A34" s="366"/>
      <c r="B34" s="491"/>
      <c r="C34" s="366"/>
      <c r="D34" s="541"/>
      <c r="E34" s="541"/>
      <c r="F34" s="541"/>
      <c r="G34" s="541"/>
      <c r="H34" s="541"/>
      <c r="I34" s="541"/>
    </row>
    <row r="35" spans="1:9" s="515" customFormat="1" ht="12.75">
      <c r="A35" s="366"/>
      <c r="B35" s="491"/>
      <c r="C35" s="366"/>
      <c r="D35" s="541"/>
      <c r="E35" s="541"/>
      <c r="F35" s="541"/>
      <c r="G35" s="541"/>
      <c r="H35" s="541"/>
      <c r="I35" s="541"/>
    </row>
    <row r="36" spans="1:9" s="515" customFormat="1" ht="12.75">
      <c r="A36" s="366"/>
      <c r="B36" s="491"/>
      <c r="C36" s="366"/>
      <c r="D36" s="541"/>
      <c r="E36" s="541"/>
      <c r="F36" s="541"/>
      <c r="G36" s="541"/>
      <c r="H36" s="541"/>
      <c r="I36" s="541"/>
    </row>
    <row r="37" spans="1:9" s="515" customFormat="1" ht="12.75">
      <c r="A37" s="366"/>
      <c r="B37" s="491"/>
      <c r="C37" s="366"/>
      <c r="D37" s="541"/>
      <c r="E37" s="541"/>
      <c r="F37" s="541"/>
      <c r="G37" s="541"/>
      <c r="H37" s="541"/>
      <c r="I37" s="541"/>
    </row>
    <row r="38" spans="1:9" s="515" customFormat="1" ht="12.75">
      <c r="A38" s="366"/>
      <c r="B38" s="491"/>
      <c r="C38" s="366"/>
      <c r="D38" s="541"/>
      <c r="E38" s="541"/>
      <c r="F38" s="541"/>
      <c r="G38" s="541"/>
      <c r="H38" s="541"/>
      <c r="I38" s="541"/>
    </row>
    <row r="39" spans="1:9" s="515" customFormat="1" ht="12.75">
      <c r="A39" s="366"/>
      <c r="B39" s="491"/>
      <c r="C39" s="366"/>
      <c r="D39" s="541"/>
      <c r="E39" s="541"/>
      <c r="F39" s="541"/>
      <c r="G39" s="541"/>
      <c r="H39" s="541"/>
      <c r="I39" s="541"/>
    </row>
    <row r="40" spans="1:9" s="515" customFormat="1" ht="12.75">
      <c r="A40" s="366"/>
      <c r="B40" s="491"/>
      <c r="C40" s="366"/>
      <c r="D40" s="541"/>
      <c r="E40" s="541"/>
      <c r="F40" s="541"/>
      <c r="G40" s="541"/>
      <c r="H40" s="541"/>
      <c r="I40" s="541"/>
    </row>
    <row r="41" spans="1:9" s="515" customFormat="1" ht="12.75">
      <c r="A41" s="366"/>
      <c r="B41" s="491"/>
      <c r="C41" s="366"/>
      <c r="D41" s="541"/>
      <c r="E41" s="541"/>
      <c r="F41" s="541"/>
      <c r="G41" s="541"/>
      <c r="H41" s="541"/>
      <c r="I41" s="541"/>
    </row>
    <row r="42" spans="1:9" s="515" customFormat="1" ht="12.75">
      <c r="A42" s="366"/>
      <c r="B42" s="491"/>
      <c r="C42" s="366"/>
      <c r="D42" s="541"/>
      <c r="E42" s="541"/>
      <c r="F42" s="541"/>
      <c r="G42" s="541"/>
      <c r="H42" s="541"/>
      <c r="I42" s="541"/>
    </row>
    <row r="43" spans="1:9" s="515" customFormat="1" ht="12.75">
      <c r="A43" s="366"/>
      <c r="B43" s="491"/>
      <c r="C43" s="366"/>
      <c r="D43" s="541"/>
      <c r="E43" s="541"/>
      <c r="F43" s="541"/>
      <c r="G43" s="541"/>
      <c r="H43" s="541"/>
      <c r="I43" s="541"/>
    </row>
    <row r="44" spans="1:9" s="515" customFormat="1" ht="12.75">
      <c r="A44" s="366"/>
      <c r="B44" s="491"/>
      <c r="C44" s="366"/>
      <c r="D44" s="541"/>
      <c r="E44" s="541"/>
      <c r="F44" s="541"/>
      <c r="G44" s="541"/>
      <c r="H44" s="541"/>
      <c r="I44" s="541"/>
    </row>
    <row r="45" spans="1:9" s="515" customFormat="1" ht="12.75">
      <c r="A45" s="366"/>
      <c r="B45" s="491"/>
      <c r="C45" s="366"/>
      <c r="D45" s="541"/>
      <c r="E45" s="541"/>
      <c r="F45" s="541"/>
      <c r="G45" s="541"/>
      <c r="H45" s="541"/>
      <c r="I45" s="541"/>
    </row>
    <row r="46" spans="1:9" s="515" customFormat="1" ht="12.75">
      <c r="A46" s="366"/>
      <c r="B46" s="491"/>
      <c r="C46" s="366"/>
      <c r="D46" s="541"/>
      <c r="E46" s="541"/>
      <c r="F46" s="541"/>
      <c r="G46" s="541"/>
      <c r="H46" s="541"/>
      <c r="I46" s="541"/>
    </row>
    <row r="47" spans="1:9" s="515" customFormat="1" ht="12.75">
      <c r="A47" s="366"/>
      <c r="B47" s="491"/>
      <c r="C47" s="366"/>
      <c r="D47" s="541"/>
      <c r="E47" s="541"/>
      <c r="F47" s="541"/>
      <c r="G47" s="541"/>
      <c r="H47" s="541"/>
      <c r="I47" s="541"/>
    </row>
    <row r="48" spans="1:9" s="515" customFormat="1" ht="12.75">
      <c r="A48" s="366"/>
      <c r="B48" s="491"/>
      <c r="C48" s="366"/>
      <c r="D48" s="541"/>
      <c r="E48" s="541"/>
      <c r="F48" s="541"/>
      <c r="G48" s="541"/>
      <c r="H48" s="541"/>
      <c r="I48" s="541"/>
    </row>
    <row r="49" spans="1:9" s="515" customFormat="1" ht="12.75">
      <c r="A49" s="366"/>
      <c r="B49" s="491"/>
      <c r="C49" s="366"/>
      <c r="D49" s="541"/>
      <c r="E49" s="541"/>
      <c r="F49" s="541"/>
      <c r="G49" s="541"/>
      <c r="H49" s="541"/>
      <c r="I49" s="541"/>
    </row>
    <row r="50" spans="1:9" s="515" customFormat="1" ht="12.75">
      <c r="A50" s="366"/>
      <c r="B50" s="491"/>
      <c r="C50" s="366"/>
      <c r="D50" s="541"/>
      <c r="E50" s="541"/>
      <c r="F50" s="541"/>
      <c r="G50" s="541"/>
      <c r="H50" s="541"/>
      <c r="I50" s="541"/>
    </row>
    <row r="51" spans="1:9" s="515" customFormat="1" ht="12.75">
      <c r="A51" s="366"/>
      <c r="B51" s="491"/>
      <c r="C51" s="366"/>
      <c r="D51" s="541"/>
      <c r="E51" s="541"/>
      <c r="F51" s="541"/>
      <c r="G51" s="541"/>
      <c r="H51" s="541"/>
      <c r="I51" s="541"/>
    </row>
    <row r="52" spans="1:9" s="515" customFormat="1" ht="12.75">
      <c r="A52" s="366"/>
      <c r="B52" s="491"/>
      <c r="C52" s="366"/>
      <c r="D52" s="541"/>
      <c r="E52" s="541"/>
      <c r="F52" s="541"/>
      <c r="G52" s="541"/>
      <c r="H52" s="541"/>
      <c r="I52" s="541"/>
    </row>
    <row r="53" spans="1:9" s="515" customFormat="1" ht="12.75">
      <c r="A53" s="366"/>
      <c r="B53" s="491"/>
      <c r="C53" s="366"/>
      <c r="D53" s="541"/>
      <c r="E53" s="541"/>
      <c r="F53" s="541"/>
      <c r="G53" s="541"/>
      <c r="H53" s="541"/>
      <c r="I53" s="541"/>
    </row>
    <row r="54" spans="1:9" s="515" customFormat="1" ht="12.75">
      <c r="A54" s="366"/>
      <c r="B54" s="491"/>
      <c r="C54" s="366"/>
      <c r="D54" s="541"/>
      <c r="E54" s="541"/>
      <c r="F54" s="541"/>
      <c r="G54" s="541"/>
      <c r="H54" s="541"/>
      <c r="I54" s="541"/>
    </row>
    <row r="55" spans="1:9" s="515" customFormat="1" ht="12.75">
      <c r="A55" s="366"/>
      <c r="B55" s="491"/>
      <c r="C55" s="366"/>
      <c r="D55" s="541"/>
      <c r="E55" s="541"/>
      <c r="F55" s="541"/>
      <c r="G55" s="541"/>
      <c r="H55" s="541"/>
      <c r="I55" s="541"/>
    </row>
    <row r="56" spans="1:9" s="515" customFormat="1" ht="12.75">
      <c r="A56" s="366"/>
      <c r="B56" s="491"/>
      <c r="C56" s="366"/>
      <c r="D56" s="541"/>
      <c r="E56" s="541"/>
      <c r="F56" s="541"/>
      <c r="G56" s="541"/>
      <c r="H56" s="541"/>
      <c r="I56" s="541"/>
    </row>
    <row r="57" spans="1:9" s="515" customFormat="1" ht="12.75">
      <c r="A57" s="366"/>
      <c r="B57" s="491"/>
      <c r="C57" s="366"/>
      <c r="D57" s="541"/>
      <c r="E57" s="541"/>
      <c r="F57" s="541"/>
      <c r="G57" s="541"/>
      <c r="H57" s="541"/>
      <c r="I57" s="541"/>
    </row>
    <row r="58" spans="1:9" s="515" customFormat="1" ht="12.75">
      <c r="A58" s="366"/>
      <c r="B58" s="491"/>
      <c r="C58" s="366"/>
      <c r="D58" s="541"/>
      <c r="E58" s="541"/>
      <c r="F58" s="541"/>
      <c r="G58" s="541"/>
      <c r="H58" s="541"/>
      <c r="I58" s="541"/>
    </row>
    <row r="59" spans="1:9" s="515" customFormat="1" ht="12.75">
      <c r="A59" s="366"/>
      <c r="B59" s="491"/>
      <c r="C59" s="366"/>
      <c r="D59" s="541"/>
      <c r="E59" s="541"/>
      <c r="F59" s="541"/>
      <c r="G59" s="541"/>
      <c r="H59" s="541"/>
      <c r="I59" s="541"/>
    </row>
    <row r="60" spans="1:9" s="515" customFormat="1" ht="12.75">
      <c r="A60" s="366"/>
      <c r="B60" s="491"/>
      <c r="C60" s="366"/>
      <c r="D60" s="541"/>
      <c r="E60" s="541"/>
      <c r="F60" s="541"/>
      <c r="G60" s="541"/>
      <c r="H60" s="541"/>
      <c r="I60" s="541"/>
    </row>
    <row r="61" spans="1:9" s="515" customFormat="1" ht="12.75">
      <c r="A61" s="366"/>
      <c r="B61" s="491"/>
      <c r="C61" s="366"/>
      <c r="D61" s="541"/>
      <c r="E61" s="541"/>
      <c r="F61" s="541"/>
      <c r="G61" s="541"/>
      <c r="H61" s="541"/>
      <c r="I61" s="541"/>
    </row>
    <row r="62" spans="1:9" s="515" customFormat="1" ht="12.75">
      <c r="A62" s="366"/>
      <c r="B62" s="491"/>
      <c r="C62" s="366"/>
      <c r="D62" s="541"/>
      <c r="E62" s="541"/>
      <c r="F62" s="541"/>
      <c r="G62" s="541"/>
      <c r="H62" s="541"/>
      <c r="I62" s="541"/>
    </row>
    <row r="63" spans="1:9" s="515" customFormat="1" ht="12.75">
      <c r="A63" s="366"/>
      <c r="B63" s="491"/>
      <c r="C63" s="366"/>
      <c r="D63" s="541"/>
      <c r="E63" s="541"/>
      <c r="F63" s="541"/>
      <c r="G63" s="541"/>
      <c r="H63" s="541"/>
      <c r="I63" s="541"/>
    </row>
    <row r="64" spans="1:9" s="515" customFormat="1" ht="12.75">
      <c r="A64" s="366"/>
      <c r="B64" s="491"/>
      <c r="C64" s="366"/>
      <c r="D64" s="541"/>
      <c r="E64" s="541"/>
      <c r="F64" s="541"/>
      <c r="G64" s="541"/>
      <c r="H64" s="541"/>
      <c r="I64" s="541"/>
    </row>
    <row r="65" spans="1:9" s="515" customFormat="1" ht="12.75">
      <c r="A65" s="366"/>
      <c r="B65" s="491"/>
      <c r="C65" s="366"/>
      <c r="D65" s="541"/>
      <c r="E65" s="541"/>
      <c r="F65" s="541"/>
      <c r="G65" s="541"/>
      <c r="H65" s="541"/>
      <c r="I65" s="541"/>
    </row>
    <row r="66" spans="1:9" s="515" customFormat="1" ht="12.75">
      <c r="A66" s="366"/>
      <c r="B66" s="491"/>
      <c r="C66" s="366"/>
      <c r="D66" s="541"/>
      <c r="E66" s="541"/>
      <c r="F66" s="541"/>
      <c r="G66" s="541"/>
      <c r="H66" s="541"/>
      <c r="I66" s="541"/>
    </row>
    <row r="67" spans="1:9" s="515" customFormat="1" ht="12.75">
      <c r="A67" s="366"/>
      <c r="B67" s="491"/>
      <c r="C67" s="366"/>
      <c r="D67" s="541"/>
      <c r="E67" s="541"/>
      <c r="F67" s="541"/>
      <c r="G67" s="541"/>
      <c r="H67" s="541"/>
      <c r="I67" s="541"/>
    </row>
    <row r="68" spans="1:9" s="515" customFormat="1" ht="12.75">
      <c r="A68" s="366"/>
      <c r="B68" s="491"/>
      <c r="C68" s="366"/>
      <c r="D68" s="541"/>
      <c r="E68" s="541"/>
      <c r="F68" s="541"/>
      <c r="G68" s="541"/>
      <c r="H68" s="541"/>
      <c r="I68" s="541"/>
    </row>
    <row r="69" spans="1:9" s="515" customFormat="1" ht="12.75">
      <c r="A69" s="366"/>
      <c r="B69" s="491"/>
      <c r="C69" s="366"/>
      <c r="D69" s="541"/>
      <c r="E69" s="541"/>
      <c r="F69" s="541"/>
      <c r="G69" s="541"/>
      <c r="H69" s="541"/>
      <c r="I69" s="541"/>
    </row>
    <row r="70" spans="1:9" s="515" customFormat="1" ht="12.75">
      <c r="A70" s="366"/>
      <c r="B70" s="491"/>
      <c r="C70" s="366"/>
      <c r="D70" s="541"/>
      <c r="E70" s="541"/>
      <c r="F70" s="541"/>
      <c r="G70" s="541"/>
      <c r="H70" s="541"/>
      <c r="I70" s="541"/>
    </row>
    <row r="71" spans="1:9" s="515" customFormat="1" ht="12.75">
      <c r="A71" s="366"/>
      <c r="B71" s="491"/>
      <c r="C71" s="366"/>
      <c r="D71" s="541"/>
      <c r="E71" s="541"/>
      <c r="F71" s="541"/>
      <c r="G71" s="541"/>
      <c r="H71" s="541"/>
      <c r="I71" s="541"/>
    </row>
    <row r="72" spans="1:9" s="515" customFormat="1" ht="12.75">
      <c r="A72" s="366"/>
      <c r="B72" s="491"/>
      <c r="C72" s="366"/>
      <c r="D72" s="541"/>
      <c r="E72" s="541"/>
      <c r="F72" s="541"/>
      <c r="G72" s="541"/>
      <c r="H72" s="541"/>
      <c r="I72" s="541"/>
    </row>
    <row r="73" spans="1:9" s="515" customFormat="1" ht="12.75">
      <c r="A73" s="366"/>
      <c r="B73" s="491"/>
      <c r="C73" s="366"/>
      <c r="D73" s="541"/>
      <c r="E73" s="541"/>
      <c r="F73" s="541"/>
      <c r="G73" s="541"/>
      <c r="H73" s="541"/>
      <c r="I73" s="541"/>
    </row>
    <row r="74" spans="1:9" s="515" customFormat="1" ht="12.75">
      <c r="A74" s="366"/>
      <c r="B74" s="491"/>
      <c r="C74" s="366"/>
      <c r="D74" s="541"/>
      <c r="E74" s="541"/>
      <c r="F74" s="541"/>
      <c r="G74" s="541"/>
      <c r="H74" s="541"/>
      <c r="I74" s="541"/>
    </row>
    <row r="75" spans="1:9" s="515" customFormat="1" ht="12.75">
      <c r="A75" s="366"/>
      <c r="B75" s="491"/>
      <c r="C75" s="366"/>
      <c r="D75" s="541"/>
      <c r="E75" s="541"/>
      <c r="F75" s="541"/>
      <c r="G75" s="541"/>
      <c r="H75" s="541"/>
      <c r="I75" s="541"/>
    </row>
    <row r="76" spans="1:9" s="515" customFormat="1" ht="12.75">
      <c r="A76" s="366"/>
      <c r="B76" s="491"/>
      <c r="C76" s="366"/>
      <c r="D76" s="541"/>
      <c r="E76" s="541"/>
      <c r="F76" s="541"/>
      <c r="G76" s="541"/>
      <c r="H76" s="541"/>
      <c r="I76" s="541"/>
    </row>
    <row r="77" spans="1:9" s="515" customFormat="1" ht="12.75">
      <c r="A77" s="366"/>
      <c r="B77" s="491"/>
      <c r="C77" s="366"/>
      <c r="D77" s="541"/>
      <c r="E77" s="541"/>
      <c r="F77" s="541"/>
      <c r="G77" s="541"/>
      <c r="H77" s="541"/>
      <c r="I77" s="541"/>
    </row>
    <row r="78" spans="1:9" s="515" customFormat="1" ht="12.75">
      <c r="A78" s="366"/>
      <c r="B78" s="491"/>
      <c r="C78" s="366"/>
      <c r="D78" s="541"/>
      <c r="E78" s="541"/>
      <c r="F78" s="541"/>
      <c r="G78" s="541"/>
      <c r="H78" s="541"/>
      <c r="I78" s="541"/>
    </row>
    <row r="79" spans="1:9" s="515" customFormat="1" ht="12.75">
      <c r="A79" s="366"/>
      <c r="B79" s="491"/>
      <c r="C79" s="366"/>
      <c r="D79" s="541"/>
      <c r="E79" s="541"/>
      <c r="F79" s="541"/>
      <c r="G79" s="541"/>
      <c r="H79" s="541"/>
      <c r="I79" s="541"/>
    </row>
    <row r="80" spans="1:9" s="515" customFormat="1" ht="12.75">
      <c r="A80" s="366"/>
      <c r="B80" s="491"/>
      <c r="C80" s="366"/>
      <c r="D80" s="541"/>
      <c r="E80" s="541"/>
      <c r="F80" s="541"/>
      <c r="G80" s="541"/>
      <c r="H80" s="541"/>
      <c r="I80" s="541"/>
    </row>
    <row r="81" spans="1:9" s="515" customFormat="1" ht="12.75">
      <c r="A81" s="366"/>
      <c r="B81" s="491"/>
      <c r="C81" s="366"/>
      <c r="D81" s="541"/>
      <c r="E81" s="541"/>
      <c r="F81" s="541"/>
      <c r="G81" s="541"/>
      <c r="H81" s="541"/>
      <c r="I81" s="541"/>
    </row>
    <row r="82" spans="1:9" s="515" customFormat="1" ht="12.75">
      <c r="A82" s="366"/>
      <c r="B82" s="491"/>
      <c r="C82" s="366"/>
      <c r="D82" s="541"/>
      <c r="E82" s="541"/>
      <c r="F82" s="541"/>
      <c r="G82" s="541"/>
      <c r="H82" s="541"/>
      <c r="I82" s="541"/>
    </row>
    <row r="83" spans="1:9" s="515" customFormat="1" ht="12.75">
      <c r="A83" s="366"/>
      <c r="B83" s="491"/>
      <c r="C83" s="366"/>
      <c r="D83" s="541"/>
      <c r="E83" s="541"/>
      <c r="F83" s="541"/>
      <c r="G83" s="541"/>
      <c r="H83" s="541"/>
      <c r="I83" s="541"/>
    </row>
    <row r="84" spans="1:9" s="515" customFormat="1" ht="12.75">
      <c r="A84" s="366"/>
      <c r="B84" s="491"/>
      <c r="C84" s="366"/>
      <c r="D84" s="541"/>
      <c r="E84" s="541"/>
      <c r="F84" s="541"/>
      <c r="G84" s="541"/>
      <c r="H84" s="541"/>
      <c r="I84" s="541"/>
    </row>
    <row r="85" spans="1:9" s="515" customFormat="1" ht="12.75">
      <c r="A85" s="366"/>
      <c r="B85" s="491"/>
      <c r="C85" s="366"/>
      <c r="D85" s="541"/>
      <c r="E85" s="541"/>
      <c r="F85" s="541"/>
      <c r="G85" s="541"/>
      <c r="H85" s="541"/>
      <c r="I85" s="541"/>
    </row>
    <row r="86" spans="1:9" s="515" customFormat="1" ht="12.75">
      <c r="A86" s="366"/>
      <c r="B86" s="491"/>
      <c r="C86" s="366"/>
      <c r="D86" s="541"/>
      <c r="E86" s="541"/>
      <c r="F86" s="541"/>
      <c r="G86" s="541"/>
      <c r="H86" s="541"/>
      <c r="I86" s="541"/>
    </row>
    <row r="87" spans="1:9" s="515" customFormat="1" ht="12.75">
      <c r="A87" s="366"/>
      <c r="B87" s="491"/>
      <c r="C87" s="366"/>
      <c r="D87" s="541"/>
      <c r="E87" s="541"/>
      <c r="F87" s="541"/>
      <c r="G87" s="541"/>
      <c r="H87" s="541"/>
      <c r="I87" s="541"/>
    </row>
    <row r="88" spans="1:9" s="515" customFormat="1" ht="12.75">
      <c r="A88" s="366"/>
      <c r="B88" s="491"/>
      <c r="C88" s="366"/>
      <c r="D88" s="541"/>
      <c r="E88" s="541"/>
      <c r="F88" s="541"/>
      <c r="G88" s="541"/>
      <c r="H88" s="541"/>
      <c r="I88" s="541"/>
    </row>
    <row r="89" spans="1:9" s="515" customFormat="1" ht="12.75">
      <c r="A89" s="366"/>
      <c r="B89" s="491"/>
      <c r="C89" s="366"/>
      <c r="D89" s="541"/>
      <c r="E89" s="541"/>
      <c r="F89" s="541"/>
      <c r="G89" s="541"/>
      <c r="H89" s="541"/>
      <c r="I89" s="541"/>
    </row>
    <row r="90" spans="1:9" s="515" customFormat="1" ht="12.75">
      <c r="A90" s="366"/>
      <c r="B90" s="491"/>
      <c r="C90" s="366"/>
      <c r="D90" s="541"/>
      <c r="E90" s="541"/>
      <c r="F90" s="541"/>
      <c r="G90" s="541"/>
      <c r="H90" s="541"/>
      <c r="I90" s="541"/>
    </row>
    <row r="91" spans="1:9" s="515" customFormat="1" ht="12.75">
      <c r="A91" s="366"/>
      <c r="B91" s="491"/>
      <c r="C91" s="366"/>
      <c r="D91" s="541"/>
      <c r="E91" s="541"/>
      <c r="F91" s="541"/>
      <c r="G91" s="541"/>
      <c r="H91" s="541"/>
      <c r="I91" s="541"/>
    </row>
    <row r="92" spans="1:9" s="515" customFormat="1" ht="12.75">
      <c r="A92" s="366"/>
      <c r="B92" s="491"/>
      <c r="C92" s="366"/>
      <c r="D92" s="541"/>
      <c r="E92" s="541"/>
      <c r="F92" s="541"/>
      <c r="G92" s="541"/>
      <c r="H92" s="541"/>
      <c r="I92" s="541"/>
    </row>
    <row r="93" spans="1:9" s="515" customFormat="1" ht="12.75">
      <c r="A93" s="366"/>
      <c r="B93" s="491"/>
      <c r="C93" s="366"/>
      <c r="D93" s="541"/>
      <c r="E93" s="541"/>
      <c r="F93" s="541"/>
      <c r="G93" s="541"/>
      <c r="H93" s="541"/>
      <c r="I93" s="541"/>
    </row>
    <row r="94" spans="1:9" s="515" customFormat="1" ht="12.75">
      <c r="A94" s="366"/>
      <c r="B94" s="491"/>
      <c r="C94" s="366"/>
      <c r="D94" s="541"/>
      <c r="E94" s="541"/>
      <c r="F94" s="541"/>
      <c r="G94" s="541"/>
      <c r="H94" s="541"/>
      <c r="I94" s="541"/>
    </row>
    <row r="95" spans="1:9" s="515" customFormat="1" ht="12.75">
      <c r="A95" s="366"/>
      <c r="B95" s="491"/>
      <c r="C95" s="366"/>
      <c r="D95" s="541"/>
      <c r="E95" s="541"/>
      <c r="F95" s="541"/>
      <c r="G95" s="541"/>
      <c r="H95" s="541"/>
      <c r="I95" s="541"/>
    </row>
    <row r="96" spans="1:9" s="515" customFormat="1" ht="12.75">
      <c r="A96" s="366"/>
      <c r="B96" s="491"/>
      <c r="C96" s="366"/>
      <c r="D96" s="541"/>
      <c r="E96" s="541"/>
      <c r="F96" s="541"/>
      <c r="G96" s="541"/>
      <c r="H96" s="541"/>
      <c r="I96" s="541"/>
    </row>
    <row r="97" spans="1:9" s="515" customFormat="1" ht="12.75">
      <c r="A97" s="366"/>
      <c r="B97" s="491"/>
      <c r="C97" s="366"/>
      <c r="D97" s="541"/>
      <c r="E97" s="541"/>
      <c r="F97" s="541"/>
      <c r="G97" s="541"/>
      <c r="H97" s="541"/>
      <c r="I97" s="541"/>
    </row>
    <row r="98" spans="1:9" s="515" customFormat="1" ht="12.75">
      <c r="A98" s="366"/>
      <c r="B98" s="491"/>
      <c r="C98" s="366"/>
      <c r="D98" s="541"/>
      <c r="E98" s="541"/>
      <c r="F98" s="541"/>
      <c r="G98" s="541"/>
      <c r="H98" s="541"/>
      <c r="I98" s="541"/>
    </row>
    <row r="99" spans="1:9" s="515" customFormat="1" ht="12.75">
      <c r="A99" s="366"/>
      <c r="B99" s="491"/>
      <c r="C99" s="366"/>
      <c r="D99" s="541"/>
      <c r="E99" s="541"/>
      <c r="F99" s="541"/>
      <c r="G99" s="541"/>
      <c r="H99" s="541"/>
      <c r="I99" s="541"/>
    </row>
    <row r="100" spans="1:9" s="515" customFormat="1" ht="12.75">
      <c r="A100" s="366"/>
      <c r="B100" s="491"/>
      <c r="C100" s="366"/>
      <c r="D100" s="541"/>
      <c r="E100" s="541"/>
      <c r="F100" s="541"/>
      <c r="G100" s="541"/>
      <c r="H100" s="541"/>
      <c r="I100" s="541"/>
    </row>
    <row r="101" spans="1:9" s="515" customFormat="1" ht="12.75">
      <c r="A101" s="366"/>
      <c r="B101" s="491"/>
      <c r="C101" s="366"/>
      <c r="D101" s="541"/>
      <c r="E101" s="541"/>
      <c r="F101" s="541"/>
      <c r="G101" s="541"/>
      <c r="H101" s="541"/>
      <c r="I101" s="541"/>
    </row>
    <row r="102" spans="1:9" s="515" customFormat="1" ht="12.75">
      <c r="A102" s="366"/>
      <c r="B102" s="491"/>
      <c r="C102" s="366"/>
      <c r="D102" s="541"/>
      <c r="E102" s="541"/>
      <c r="F102" s="541"/>
      <c r="G102" s="541"/>
      <c r="H102" s="541"/>
      <c r="I102" s="541"/>
    </row>
    <row r="103" spans="1:9" s="515" customFormat="1" ht="12.75">
      <c r="A103" s="366"/>
      <c r="B103" s="491"/>
      <c r="C103" s="366"/>
      <c r="D103" s="541"/>
      <c r="E103" s="541"/>
      <c r="F103" s="541"/>
      <c r="G103" s="541"/>
      <c r="H103" s="541"/>
      <c r="I103" s="541"/>
    </row>
    <row r="104" spans="1:9" s="515" customFormat="1" ht="12.75">
      <c r="A104" s="366"/>
      <c r="B104" s="491"/>
      <c r="C104" s="366"/>
      <c r="D104" s="541"/>
      <c r="E104" s="541"/>
      <c r="F104" s="541"/>
      <c r="G104" s="541"/>
      <c r="H104" s="541"/>
      <c r="I104" s="541"/>
    </row>
    <row r="105" spans="1:9" s="515" customFormat="1" ht="12.75">
      <c r="A105" s="366"/>
      <c r="B105" s="491"/>
      <c r="C105" s="366"/>
      <c r="D105" s="541"/>
      <c r="E105" s="541"/>
      <c r="F105" s="541"/>
      <c r="G105" s="541"/>
      <c r="H105" s="541"/>
      <c r="I105" s="541"/>
    </row>
    <row r="106" spans="1:9" s="515" customFormat="1" ht="12.75">
      <c r="A106" s="366"/>
      <c r="B106" s="491"/>
      <c r="C106" s="366"/>
      <c r="D106" s="541"/>
      <c r="E106" s="541"/>
      <c r="F106" s="541"/>
      <c r="G106" s="541"/>
      <c r="H106" s="541"/>
      <c r="I106" s="541"/>
    </row>
    <row r="107" spans="1:9" s="515" customFormat="1" ht="12.75">
      <c r="A107" s="366"/>
      <c r="B107" s="491"/>
      <c r="C107" s="366"/>
      <c r="D107" s="541"/>
      <c r="E107" s="541"/>
      <c r="F107" s="541"/>
      <c r="G107" s="541"/>
      <c r="H107" s="541"/>
      <c r="I107" s="541"/>
    </row>
    <row r="108" spans="1:9" s="515" customFormat="1" ht="12.75">
      <c r="A108" s="366"/>
      <c r="B108" s="491"/>
      <c r="C108" s="366"/>
      <c r="D108" s="541"/>
      <c r="E108" s="541"/>
      <c r="F108" s="541"/>
      <c r="G108" s="541"/>
      <c r="H108" s="541"/>
      <c r="I108" s="541"/>
    </row>
    <row r="109" spans="1:9" s="515" customFormat="1" ht="12.75">
      <c r="A109" s="366"/>
      <c r="B109" s="491"/>
      <c r="C109" s="366"/>
      <c r="D109" s="541"/>
      <c r="E109" s="541"/>
      <c r="F109" s="541"/>
      <c r="G109" s="541"/>
      <c r="H109" s="541"/>
      <c r="I109" s="541"/>
    </row>
    <row r="110" spans="1:9" s="515" customFormat="1" ht="12.75">
      <c r="A110" s="366"/>
      <c r="B110" s="491"/>
      <c r="C110" s="366"/>
      <c r="D110" s="541"/>
      <c r="E110" s="541"/>
      <c r="F110" s="541"/>
      <c r="G110" s="541"/>
      <c r="H110" s="541"/>
      <c r="I110" s="541"/>
    </row>
    <row r="111" spans="1:9" s="515" customFormat="1" ht="12.75">
      <c r="A111" s="366"/>
      <c r="B111" s="491"/>
      <c r="C111" s="366"/>
      <c r="D111" s="541"/>
      <c r="E111" s="541"/>
      <c r="F111" s="541"/>
      <c r="G111" s="541"/>
      <c r="H111" s="541"/>
      <c r="I111" s="541"/>
    </row>
    <row r="112" spans="1:9" s="515" customFormat="1" ht="12.75">
      <c r="A112" s="366"/>
      <c r="B112" s="491"/>
      <c r="C112" s="366"/>
      <c r="D112" s="541"/>
      <c r="E112" s="541"/>
      <c r="F112" s="541"/>
      <c r="G112" s="541"/>
      <c r="H112" s="541"/>
      <c r="I112" s="541"/>
    </row>
    <row r="113" spans="1:9" s="515" customFormat="1" ht="12.75">
      <c r="A113" s="366"/>
      <c r="B113" s="491"/>
      <c r="C113" s="366"/>
      <c r="D113" s="541"/>
      <c r="E113" s="541"/>
      <c r="F113" s="541"/>
      <c r="G113" s="541"/>
      <c r="H113" s="541"/>
      <c r="I113" s="541"/>
    </row>
    <row r="114" spans="1:9" s="515" customFormat="1" ht="12.75">
      <c r="A114" s="366"/>
      <c r="B114" s="491"/>
      <c r="C114" s="366"/>
      <c r="D114" s="541"/>
      <c r="E114" s="541"/>
      <c r="F114" s="541"/>
      <c r="G114" s="541"/>
      <c r="H114" s="541"/>
      <c r="I114" s="541"/>
    </row>
    <row r="115" spans="1:9" s="515" customFormat="1" ht="12.75">
      <c r="A115" s="366"/>
      <c r="B115" s="491"/>
      <c r="C115" s="366"/>
      <c r="D115" s="541"/>
      <c r="E115" s="541"/>
      <c r="F115" s="541"/>
      <c r="G115" s="541"/>
      <c r="H115" s="541"/>
      <c r="I115" s="541"/>
    </row>
    <row r="116" spans="1:9" s="515" customFormat="1" ht="12.75">
      <c r="A116" s="366"/>
      <c r="B116" s="491"/>
      <c r="C116" s="366"/>
      <c r="D116" s="541"/>
      <c r="E116" s="541"/>
      <c r="F116" s="541"/>
      <c r="G116" s="541"/>
      <c r="H116" s="541"/>
      <c r="I116" s="541"/>
    </row>
    <row r="117" spans="1:9" s="515" customFormat="1" ht="12.75">
      <c r="A117" s="366"/>
      <c r="B117" s="491"/>
      <c r="C117" s="366"/>
      <c r="D117" s="541"/>
      <c r="E117" s="541"/>
      <c r="F117" s="541"/>
      <c r="G117" s="541"/>
      <c r="H117" s="541"/>
      <c r="I117" s="541"/>
    </row>
    <row r="118" spans="1:9" s="515" customFormat="1" ht="12.75">
      <c r="A118" s="366"/>
      <c r="B118" s="491"/>
      <c r="C118" s="366"/>
      <c r="D118" s="541"/>
      <c r="E118" s="541"/>
      <c r="F118" s="541"/>
      <c r="G118" s="541"/>
      <c r="H118" s="541"/>
      <c r="I118" s="541"/>
    </row>
    <row r="119" spans="1:9" s="515" customFormat="1" ht="12.75">
      <c r="A119" s="366"/>
      <c r="B119" s="491"/>
      <c r="C119" s="366"/>
      <c r="D119" s="541"/>
      <c r="E119" s="541"/>
      <c r="F119" s="541"/>
      <c r="G119" s="541"/>
      <c r="H119" s="541"/>
      <c r="I119" s="541"/>
    </row>
    <row r="120" spans="4:9" ht="12.75">
      <c r="D120" s="541"/>
      <c r="E120" s="541"/>
      <c r="F120" s="541"/>
      <c r="G120" s="541"/>
      <c r="H120" s="541"/>
      <c r="I120" s="541"/>
    </row>
    <row r="121" spans="4:9" ht="12.75">
      <c r="D121" s="541"/>
      <c r="E121" s="541"/>
      <c r="F121" s="541"/>
      <c r="G121" s="541"/>
      <c r="H121" s="541"/>
      <c r="I121" s="541"/>
    </row>
    <row r="122" spans="4:9" ht="12.75">
      <c r="D122" s="541"/>
      <c r="E122" s="541"/>
      <c r="F122" s="541"/>
      <c r="G122" s="541"/>
      <c r="H122" s="541"/>
      <c r="I122" s="541"/>
    </row>
    <row r="123" spans="4:9" ht="12.75">
      <c r="D123" s="541"/>
      <c r="E123" s="541"/>
      <c r="F123" s="541"/>
      <c r="G123" s="541"/>
      <c r="H123" s="541"/>
      <c r="I123" s="541"/>
    </row>
    <row r="124" spans="4:9" ht="12.75">
      <c r="D124" s="541"/>
      <c r="E124" s="541"/>
      <c r="F124" s="541"/>
      <c r="G124" s="541"/>
      <c r="H124" s="541"/>
      <c r="I124" s="541"/>
    </row>
    <row r="125" spans="4:9" ht="12.75">
      <c r="D125" s="541"/>
      <c r="E125" s="541"/>
      <c r="F125" s="541"/>
      <c r="G125" s="541"/>
      <c r="H125" s="541"/>
      <c r="I125" s="541"/>
    </row>
    <row r="126" spans="4:9" ht="12.75">
      <c r="D126" s="541"/>
      <c r="E126" s="541"/>
      <c r="F126" s="541"/>
      <c r="G126" s="541"/>
      <c r="H126" s="541"/>
      <c r="I126" s="541"/>
    </row>
    <row r="127" spans="4:9" ht="12.75">
      <c r="D127" s="541"/>
      <c r="E127" s="541"/>
      <c r="F127" s="541"/>
      <c r="G127" s="541"/>
      <c r="H127" s="541"/>
      <c r="I127" s="541"/>
    </row>
    <row r="128" spans="4:9" ht="12.75">
      <c r="D128" s="541"/>
      <c r="E128" s="541"/>
      <c r="F128" s="541"/>
      <c r="G128" s="541"/>
      <c r="H128" s="541"/>
      <c r="I128" s="541"/>
    </row>
    <row r="129" spans="4:9" ht="12.75">
      <c r="D129" s="541"/>
      <c r="E129" s="541"/>
      <c r="F129" s="541"/>
      <c r="G129" s="541"/>
      <c r="H129" s="541"/>
      <c r="I129" s="541"/>
    </row>
    <row r="130" spans="4:9" ht="12.75">
      <c r="D130" s="541"/>
      <c r="E130" s="541"/>
      <c r="F130" s="541"/>
      <c r="G130" s="541"/>
      <c r="H130" s="541"/>
      <c r="I130" s="541"/>
    </row>
    <row r="131" spans="4:9" ht="12.75">
      <c r="D131" s="541"/>
      <c r="E131" s="541"/>
      <c r="F131" s="541"/>
      <c r="G131" s="541"/>
      <c r="H131" s="541"/>
      <c r="I131" s="541"/>
    </row>
    <row r="132" spans="4:9" ht="12.75">
      <c r="D132" s="541"/>
      <c r="E132" s="541"/>
      <c r="F132" s="541"/>
      <c r="G132" s="541"/>
      <c r="H132" s="541"/>
      <c r="I132" s="541"/>
    </row>
    <row r="133" spans="4:9" ht="12.75">
      <c r="D133" s="541"/>
      <c r="E133" s="541"/>
      <c r="F133" s="541"/>
      <c r="G133" s="541"/>
      <c r="H133" s="541"/>
      <c r="I133" s="541"/>
    </row>
    <row r="134" spans="4:9" ht="12.75">
      <c r="D134" s="541"/>
      <c r="E134" s="541"/>
      <c r="F134" s="541"/>
      <c r="G134" s="541"/>
      <c r="H134" s="541"/>
      <c r="I134" s="541"/>
    </row>
    <row r="135" spans="4:9" ht="12.75">
      <c r="D135" s="541"/>
      <c r="E135" s="541"/>
      <c r="F135" s="541"/>
      <c r="G135" s="541"/>
      <c r="H135" s="541"/>
      <c r="I135" s="541"/>
    </row>
    <row r="136" spans="4:9" ht="12.75">
      <c r="D136" s="541"/>
      <c r="E136" s="541"/>
      <c r="F136" s="541"/>
      <c r="G136" s="541"/>
      <c r="H136" s="541"/>
      <c r="I136" s="541"/>
    </row>
    <row r="137" spans="4:9" ht="12.75">
      <c r="D137" s="541"/>
      <c r="E137" s="541"/>
      <c r="F137" s="541"/>
      <c r="G137" s="541"/>
      <c r="H137" s="541"/>
      <c r="I137" s="541"/>
    </row>
    <row r="138" spans="4:9" ht="12.75">
      <c r="D138" s="541"/>
      <c r="E138" s="541"/>
      <c r="F138" s="541"/>
      <c r="G138" s="541"/>
      <c r="H138" s="541"/>
      <c r="I138" s="541"/>
    </row>
    <row r="139" spans="4:9" ht="12.75">
      <c r="D139" s="541"/>
      <c r="E139" s="541"/>
      <c r="F139" s="541"/>
      <c r="G139" s="541"/>
      <c r="H139" s="541"/>
      <c r="I139" s="541"/>
    </row>
    <row r="140" spans="4:9" ht="12.75">
      <c r="D140" s="541"/>
      <c r="E140" s="541"/>
      <c r="F140" s="541"/>
      <c r="G140" s="541"/>
      <c r="H140" s="541"/>
      <c r="I140" s="541"/>
    </row>
    <row r="141" spans="4:9" ht="12.75">
      <c r="D141" s="541"/>
      <c r="E141" s="541"/>
      <c r="F141" s="541"/>
      <c r="G141" s="541"/>
      <c r="H141" s="541"/>
      <c r="I141" s="541"/>
    </row>
    <row r="142" spans="4:9" ht="12.75">
      <c r="D142" s="541"/>
      <c r="E142" s="541"/>
      <c r="F142" s="541"/>
      <c r="G142" s="541"/>
      <c r="H142" s="541"/>
      <c r="I142" s="541"/>
    </row>
    <row r="143" spans="4:9" ht="12.75">
      <c r="D143" s="541"/>
      <c r="E143" s="541"/>
      <c r="F143" s="541"/>
      <c r="G143" s="541"/>
      <c r="H143" s="541"/>
      <c r="I143" s="541"/>
    </row>
    <row r="144" spans="4:9" ht="12.75">
      <c r="D144" s="541"/>
      <c r="E144" s="541"/>
      <c r="F144" s="541"/>
      <c r="G144" s="541"/>
      <c r="H144" s="541"/>
      <c r="I144" s="541"/>
    </row>
    <row r="145" spans="4:9" ht="12.75">
      <c r="D145" s="541"/>
      <c r="E145" s="541"/>
      <c r="F145" s="541"/>
      <c r="G145" s="541"/>
      <c r="H145" s="541"/>
      <c r="I145" s="541"/>
    </row>
    <row r="146" spans="4:9" ht="12.75">
      <c r="D146" s="541"/>
      <c r="E146" s="541"/>
      <c r="F146" s="541"/>
      <c r="G146" s="541"/>
      <c r="H146" s="541"/>
      <c r="I146" s="541"/>
    </row>
    <row r="147" spans="4:9" ht="12.75">
      <c r="D147" s="541"/>
      <c r="E147" s="541"/>
      <c r="F147" s="541"/>
      <c r="G147" s="541"/>
      <c r="H147" s="541"/>
      <c r="I147" s="541"/>
    </row>
    <row r="148" spans="4:9" ht="12.75">
      <c r="D148" s="541"/>
      <c r="E148" s="541"/>
      <c r="F148" s="541"/>
      <c r="G148" s="541"/>
      <c r="H148" s="541"/>
      <c r="I148" s="541"/>
    </row>
    <row r="149" spans="4:9" ht="12.75">
      <c r="D149" s="541"/>
      <c r="E149" s="541"/>
      <c r="F149" s="541"/>
      <c r="G149" s="541"/>
      <c r="H149" s="541"/>
      <c r="I149" s="541"/>
    </row>
    <row r="150" spans="4:9" ht="12.75">
      <c r="D150" s="541"/>
      <c r="E150" s="541"/>
      <c r="F150" s="541"/>
      <c r="G150" s="541"/>
      <c r="H150" s="541"/>
      <c r="I150" s="541"/>
    </row>
    <row r="151" spans="4:9" ht="12.75">
      <c r="D151" s="541"/>
      <c r="E151" s="541"/>
      <c r="F151" s="541"/>
      <c r="G151" s="541"/>
      <c r="H151" s="541"/>
      <c r="I151" s="541"/>
    </row>
    <row r="152" spans="4:9" ht="12.75">
      <c r="D152" s="541"/>
      <c r="E152" s="541"/>
      <c r="F152" s="541"/>
      <c r="G152" s="541"/>
      <c r="H152" s="541"/>
      <c r="I152" s="541"/>
    </row>
    <row r="153" spans="4:9" ht="12.75">
      <c r="D153" s="541"/>
      <c r="E153" s="541"/>
      <c r="F153" s="541"/>
      <c r="G153" s="541"/>
      <c r="H153" s="541"/>
      <c r="I153" s="541"/>
    </row>
    <row r="154" spans="4:9" ht="12.75">
      <c r="D154" s="541"/>
      <c r="E154" s="541"/>
      <c r="F154" s="541"/>
      <c r="G154" s="541"/>
      <c r="H154" s="541"/>
      <c r="I154" s="541"/>
    </row>
    <row r="155" spans="4:9" ht="12.75">
      <c r="D155" s="541"/>
      <c r="E155" s="541"/>
      <c r="F155" s="541"/>
      <c r="G155" s="541"/>
      <c r="H155" s="541"/>
      <c r="I155" s="541"/>
    </row>
    <row r="156" spans="4:9" ht="12.75">
      <c r="D156" s="541"/>
      <c r="E156" s="541"/>
      <c r="F156" s="541"/>
      <c r="G156" s="541"/>
      <c r="H156" s="541"/>
      <c r="I156" s="541"/>
    </row>
    <row r="157" spans="4:9" ht="12.75">
      <c r="D157" s="541"/>
      <c r="E157" s="541"/>
      <c r="F157" s="541"/>
      <c r="G157" s="541"/>
      <c r="H157" s="541"/>
      <c r="I157" s="541"/>
    </row>
    <row r="158" spans="4:9" ht="12.75">
      <c r="D158" s="541"/>
      <c r="E158" s="541"/>
      <c r="F158" s="541"/>
      <c r="G158" s="541"/>
      <c r="H158" s="541"/>
      <c r="I158" s="541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27">
      <selection activeCell="A152" sqref="A152"/>
    </sheetView>
  </sheetViews>
  <sheetFormatPr defaultColWidth="11.00390625" defaultRowHeight="12.75"/>
  <cols>
    <col min="1" max="1" width="42.00390625" style="542" customWidth="1"/>
    <col min="2" max="2" width="8.125" style="543" customWidth="1"/>
    <col min="3" max="3" width="19.75390625" style="542" customWidth="1"/>
    <col min="4" max="4" width="20.125" style="542" customWidth="1"/>
    <col min="5" max="5" width="23.75390625" style="542" customWidth="1"/>
    <col min="6" max="6" width="19.75390625" style="542" customWidth="1"/>
    <col min="7" max="16384" width="10.75390625" style="542" customWidth="1"/>
  </cols>
  <sheetData>
    <row r="1" spans="1:6" ht="15.75" customHeight="1">
      <c r="A1" s="544"/>
      <c r="B1" s="545"/>
      <c r="C1" s="544"/>
      <c r="D1" s="544"/>
      <c r="E1" s="544"/>
      <c r="F1" s="544"/>
    </row>
    <row r="2" spans="1:6" ht="12.75" customHeight="1">
      <c r="A2" s="546" t="s">
        <v>842</v>
      </c>
      <c r="B2" s="546"/>
      <c r="C2" s="546"/>
      <c r="D2" s="546"/>
      <c r="E2" s="546"/>
      <c r="F2" s="546"/>
    </row>
    <row r="3" spans="1:6" ht="12.75" customHeight="1">
      <c r="A3" s="546" t="s">
        <v>843</v>
      </c>
      <c r="B3" s="546"/>
      <c r="C3" s="546"/>
      <c r="D3" s="546"/>
      <c r="E3" s="546"/>
      <c r="F3" s="546"/>
    </row>
    <row r="4" spans="1:6" ht="12.75" customHeight="1">
      <c r="A4" s="547"/>
      <c r="B4" s="548"/>
      <c r="C4" s="547"/>
      <c r="D4" s="547"/>
      <c r="E4" s="547"/>
      <c r="F4" s="547"/>
    </row>
    <row r="5" spans="1:6" ht="12.75" customHeight="1">
      <c r="A5" s="549" t="s">
        <v>395</v>
      </c>
      <c r="B5" s="550" t="str">
        <f>'справка №1-БАЛАНС'!E3</f>
        <v>"ВЕРЕЯ ТУР" АД - Ст.Загора</v>
      </c>
      <c r="C5" s="550"/>
      <c r="D5" s="550"/>
      <c r="E5" s="551" t="s">
        <v>3</v>
      </c>
      <c r="F5" s="552">
        <f>'справка №1-БАЛАНС'!H3</f>
        <v>833067523</v>
      </c>
    </row>
    <row r="6" spans="1:13" ht="15" customHeight="1">
      <c r="A6" s="553" t="s">
        <v>844</v>
      </c>
      <c r="B6" s="554" t="str">
        <f>'справка №1-БАЛАНС'!E5</f>
        <v>31.03.2013 г.</v>
      </c>
      <c r="C6" s="554"/>
      <c r="D6" s="555"/>
      <c r="E6" s="556" t="s">
        <v>6</v>
      </c>
      <c r="F6" s="557">
        <f>'справка №1-БАЛАНС'!H4</f>
        <v>680</v>
      </c>
      <c r="G6" s="558"/>
      <c r="H6" s="558"/>
      <c r="I6" s="558"/>
      <c r="J6" s="558"/>
      <c r="K6" s="558"/>
      <c r="L6" s="558"/>
      <c r="M6" s="558"/>
    </row>
    <row r="7" spans="2:13" s="559" customFormat="1" ht="15" customHeight="1">
      <c r="B7" s="560"/>
      <c r="C7" s="561"/>
      <c r="D7" s="561"/>
      <c r="E7" s="561"/>
      <c r="F7" s="562" t="s">
        <v>283</v>
      </c>
      <c r="G7" s="561"/>
      <c r="H7" s="561"/>
      <c r="I7" s="561"/>
      <c r="J7" s="561"/>
      <c r="K7" s="561"/>
      <c r="L7" s="561"/>
      <c r="M7" s="561"/>
    </row>
    <row r="8" spans="1:15" s="567" customFormat="1" ht="12.75">
      <c r="A8" s="563" t="s">
        <v>845</v>
      </c>
      <c r="B8" s="564" t="s">
        <v>11</v>
      </c>
      <c r="C8" s="565" t="s">
        <v>846</v>
      </c>
      <c r="D8" s="565" t="s">
        <v>847</v>
      </c>
      <c r="E8" s="565" t="s">
        <v>848</v>
      </c>
      <c r="F8" s="565" t="s">
        <v>849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17</v>
      </c>
      <c r="B9" s="564" t="s">
        <v>18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850</v>
      </c>
      <c r="B10" s="569"/>
      <c r="C10" s="570"/>
      <c r="D10" s="570"/>
      <c r="E10" s="570"/>
      <c r="F10" s="570"/>
    </row>
    <row r="11" spans="1:6" ht="18" customHeight="1">
      <c r="A11" s="571" t="s">
        <v>851</v>
      </c>
      <c r="B11" s="572"/>
      <c r="C11" s="570"/>
      <c r="D11" s="570"/>
      <c r="E11" s="570"/>
      <c r="F11" s="570"/>
    </row>
    <row r="12" spans="1:6" ht="14.25" customHeight="1">
      <c r="A12" s="571" t="s">
        <v>852</v>
      </c>
      <c r="B12" s="572"/>
      <c r="C12" s="573"/>
      <c r="D12" s="573"/>
      <c r="E12" s="573"/>
      <c r="F12" s="574">
        <f>C12-E12</f>
        <v>0</v>
      </c>
    </row>
    <row r="13" spans="1:6" ht="12.75">
      <c r="A13" s="571" t="s">
        <v>853</v>
      </c>
      <c r="B13" s="572"/>
      <c r="C13" s="573"/>
      <c r="D13" s="573"/>
      <c r="E13" s="573"/>
      <c r="F13" s="574">
        <f aca="true" t="shared" si="0" ref="F13:F26">C13-E13</f>
        <v>0</v>
      </c>
    </row>
    <row r="14" spans="1:6" ht="12.75">
      <c r="A14" s="571" t="s">
        <v>565</v>
      </c>
      <c r="B14" s="572"/>
      <c r="C14" s="573"/>
      <c r="D14" s="573"/>
      <c r="E14" s="573"/>
      <c r="F14" s="574">
        <f t="shared" si="0"/>
        <v>0</v>
      </c>
    </row>
    <row r="15" spans="1:6" ht="12.75">
      <c r="A15" s="571" t="s">
        <v>568</v>
      </c>
      <c r="B15" s="572"/>
      <c r="C15" s="573"/>
      <c r="D15" s="573"/>
      <c r="E15" s="573"/>
      <c r="F15" s="574">
        <f t="shared" si="0"/>
        <v>0</v>
      </c>
    </row>
    <row r="16" spans="1:6" ht="12.75">
      <c r="A16" s="571">
        <v>5</v>
      </c>
      <c r="B16" s="572"/>
      <c r="C16" s="573"/>
      <c r="D16" s="573"/>
      <c r="E16" s="573"/>
      <c r="F16" s="574">
        <f t="shared" si="0"/>
        <v>0</v>
      </c>
    </row>
    <row r="17" spans="1:6" ht="12.75">
      <c r="A17" s="571">
        <v>6</v>
      </c>
      <c r="B17" s="572"/>
      <c r="C17" s="573"/>
      <c r="D17" s="573"/>
      <c r="E17" s="573"/>
      <c r="F17" s="574">
        <f t="shared" si="0"/>
        <v>0</v>
      </c>
    </row>
    <row r="18" spans="1:6" ht="12.75">
      <c r="A18" s="571">
        <v>7</v>
      </c>
      <c r="B18" s="572"/>
      <c r="C18" s="573"/>
      <c r="D18" s="573"/>
      <c r="E18" s="573"/>
      <c r="F18" s="574">
        <f t="shared" si="0"/>
        <v>0</v>
      </c>
    </row>
    <row r="19" spans="1:6" ht="12.75">
      <c r="A19" s="571">
        <v>8</v>
      </c>
      <c r="B19" s="572"/>
      <c r="C19" s="573"/>
      <c r="D19" s="573"/>
      <c r="E19" s="573"/>
      <c r="F19" s="574">
        <f t="shared" si="0"/>
        <v>0</v>
      </c>
    </row>
    <row r="20" spans="1:6" ht="12.75">
      <c r="A20" s="571">
        <v>9</v>
      </c>
      <c r="B20" s="572"/>
      <c r="C20" s="573"/>
      <c r="D20" s="573"/>
      <c r="E20" s="573"/>
      <c r="F20" s="574">
        <f t="shared" si="0"/>
        <v>0</v>
      </c>
    </row>
    <row r="21" spans="1:6" ht="12.75">
      <c r="A21" s="571">
        <v>10</v>
      </c>
      <c r="B21" s="572"/>
      <c r="C21" s="573"/>
      <c r="D21" s="573"/>
      <c r="E21" s="573"/>
      <c r="F21" s="574">
        <f t="shared" si="0"/>
        <v>0</v>
      </c>
    </row>
    <row r="22" spans="1:6" ht="12.75">
      <c r="A22" s="571">
        <v>11</v>
      </c>
      <c r="B22" s="572"/>
      <c r="C22" s="573"/>
      <c r="D22" s="573"/>
      <c r="E22" s="573"/>
      <c r="F22" s="574">
        <f t="shared" si="0"/>
        <v>0</v>
      </c>
    </row>
    <row r="23" spans="1:6" ht="12.75">
      <c r="A23" s="571">
        <v>12</v>
      </c>
      <c r="B23" s="572"/>
      <c r="C23" s="573"/>
      <c r="D23" s="573"/>
      <c r="E23" s="573"/>
      <c r="F23" s="574">
        <f t="shared" si="0"/>
        <v>0</v>
      </c>
    </row>
    <row r="24" spans="1:6" ht="12.75">
      <c r="A24" s="571">
        <v>13</v>
      </c>
      <c r="B24" s="572"/>
      <c r="C24" s="573"/>
      <c r="D24" s="573"/>
      <c r="E24" s="573"/>
      <c r="F24" s="574">
        <f t="shared" si="0"/>
        <v>0</v>
      </c>
    </row>
    <row r="25" spans="1:6" ht="12" customHeight="1">
      <c r="A25" s="571">
        <v>14</v>
      </c>
      <c r="B25" s="572"/>
      <c r="C25" s="573"/>
      <c r="D25" s="573"/>
      <c r="E25" s="573"/>
      <c r="F25" s="574">
        <f t="shared" si="0"/>
        <v>0</v>
      </c>
    </row>
    <row r="26" spans="1:6" ht="12.75">
      <c r="A26" s="571">
        <v>15</v>
      </c>
      <c r="B26" s="572"/>
      <c r="C26" s="573"/>
      <c r="D26" s="573"/>
      <c r="E26" s="573"/>
      <c r="F26" s="574">
        <f t="shared" si="0"/>
        <v>0</v>
      </c>
    </row>
    <row r="27" spans="1:16" ht="11.25" customHeight="1">
      <c r="A27" s="575" t="s">
        <v>583</v>
      </c>
      <c r="B27" s="576" t="s">
        <v>854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855</v>
      </c>
      <c r="B28" s="579"/>
      <c r="C28" s="570"/>
      <c r="D28" s="570"/>
      <c r="E28" s="570"/>
      <c r="F28" s="577"/>
    </row>
    <row r="29" spans="1:6" ht="12.75">
      <c r="A29" s="571" t="s">
        <v>559</v>
      </c>
      <c r="B29" s="579"/>
      <c r="C29" s="573"/>
      <c r="D29" s="573"/>
      <c r="E29" s="573"/>
      <c r="F29" s="574">
        <f>C29-E29</f>
        <v>0</v>
      </c>
    </row>
    <row r="30" spans="1:6" ht="12.75">
      <c r="A30" s="571" t="s">
        <v>562</v>
      </c>
      <c r="B30" s="579"/>
      <c r="C30" s="573"/>
      <c r="D30" s="573"/>
      <c r="E30" s="573"/>
      <c r="F30" s="574">
        <f aca="true" t="shared" si="1" ref="F30:F43">C30-E30</f>
        <v>0</v>
      </c>
    </row>
    <row r="31" spans="1:6" ht="12.75">
      <c r="A31" s="571" t="s">
        <v>565</v>
      </c>
      <c r="B31" s="579"/>
      <c r="C31" s="573"/>
      <c r="D31" s="573"/>
      <c r="E31" s="573"/>
      <c r="F31" s="574">
        <f t="shared" si="1"/>
        <v>0</v>
      </c>
    </row>
    <row r="32" spans="1:6" ht="12.75">
      <c r="A32" s="571" t="s">
        <v>568</v>
      </c>
      <c r="B32" s="579"/>
      <c r="C32" s="573"/>
      <c r="D32" s="573"/>
      <c r="E32" s="573"/>
      <c r="F32" s="574">
        <f t="shared" si="1"/>
        <v>0</v>
      </c>
    </row>
    <row r="33" spans="1:6" ht="12.75">
      <c r="A33" s="571">
        <v>5</v>
      </c>
      <c r="B33" s="572"/>
      <c r="C33" s="573"/>
      <c r="D33" s="573"/>
      <c r="E33" s="573"/>
      <c r="F33" s="574">
        <f t="shared" si="1"/>
        <v>0</v>
      </c>
    </row>
    <row r="34" spans="1:6" ht="12.75">
      <c r="A34" s="571">
        <v>6</v>
      </c>
      <c r="B34" s="572"/>
      <c r="C34" s="573"/>
      <c r="D34" s="573"/>
      <c r="E34" s="573"/>
      <c r="F34" s="574">
        <f t="shared" si="1"/>
        <v>0</v>
      </c>
    </row>
    <row r="35" spans="1:6" ht="12.75">
      <c r="A35" s="571">
        <v>7</v>
      </c>
      <c r="B35" s="572"/>
      <c r="C35" s="573"/>
      <c r="D35" s="573"/>
      <c r="E35" s="573"/>
      <c r="F35" s="574">
        <f t="shared" si="1"/>
        <v>0</v>
      </c>
    </row>
    <row r="36" spans="1:6" ht="12.75">
      <c r="A36" s="571">
        <v>8</v>
      </c>
      <c r="B36" s="572"/>
      <c r="C36" s="573"/>
      <c r="D36" s="573"/>
      <c r="E36" s="573"/>
      <c r="F36" s="574">
        <f t="shared" si="1"/>
        <v>0</v>
      </c>
    </row>
    <row r="37" spans="1:6" ht="12.75">
      <c r="A37" s="571">
        <v>9</v>
      </c>
      <c r="B37" s="572"/>
      <c r="C37" s="573"/>
      <c r="D37" s="573"/>
      <c r="E37" s="573"/>
      <c r="F37" s="574">
        <f t="shared" si="1"/>
        <v>0</v>
      </c>
    </row>
    <row r="38" spans="1:6" ht="12.75">
      <c r="A38" s="571">
        <v>10</v>
      </c>
      <c r="B38" s="572"/>
      <c r="C38" s="573"/>
      <c r="D38" s="573"/>
      <c r="E38" s="573"/>
      <c r="F38" s="574">
        <f t="shared" si="1"/>
        <v>0</v>
      </c>
    </row>
    <row r="39" spans="1:6" ht="12.75">
      <c r="A39" s="571">
        <v>11</v>
      </c>
      <c r="B39" s="572"/>
      <c r="C39" s="573"/>
      <c r="D39" s="573"/>
      <c r="E39" s="573"/>
      <c r="F39" s="574">
        <f t="shared" si="1"/>
        <v>0</v>
      </c>
    </row>
    <row r="40" spans="1:6" ht="12.75">
      <c r="A40" s="571">
        <v>12</v>
      </c>
      <c r="B40" s="572"/>
      <c r="C40" s="573"/>
      <c r="D40" s="573"/>
      <c r="E40" s="573"/>
      <c r="F40" s="574">
        <f t="shared" si="1"/>
        <v>0</v>
      </c>
    </row>
    <row r="41" spans="1:6" ht="12.75">
      <c r="A41" s="571">
        <v>13</v>
      </c>
      <c r="B41" s="572"/>
      <c r="C41" s="573"/>
      <c r="D41" s="573"/>
      <c r="E41" s="573"/>
      <c r="F41" s="574">
        <f t="shared" si="1"/>
        <v>0</v>
      </c>
    </row>
    <row r="42" spans="1:6" ht="12" customHeight="1">
      <c r="A42" s="571">
        <v>14</v>
      </c>
      <c r="B42" s="572"/>
      <c r="C42" s="573"/>
      <c r="D42" s="573"/>
      <c r="E42" s="573"/>
      <c r="F42" s="574">
        <f t="shared" si="1"/>
        <v>0</v>
      </c>
    </row>
    <row r="43" spans="1:6" ht="12.75">
      <c r="A43" s="571">
        <v>15</v>
      </c>
      <c r="B43" s="572"/>
      <c r="C43" s="573"/>
      <c r="D43" s="573"/>
      <c r="E43" s="573"/>
      <c r="F43" s="574">
        <f t="shared" si="1"/>
        <v>0</v>
      </c>
    </row>
    <row r="44" spans="1:16" ht="15" customHeight="1">
      <c r="A44" s="575" t="s">
        <v>837</v>
      </c>
      <c r="B44" s="576" t="s">
        <v>856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857</v>
      </c>
      <c r="B45" s="579"/>
      <c r="C45" s="570"/>
      <c r="D45" s="570"/>
      <c r="E45" s="570"/>
      <c r="F45" s="577"/>
    </row>
    <row r="46" spans="1:6" ht="12.75">
      <c r="A46" s="571" t="s">
        <v>559</v>
      </c>
      <c r="B46" s="579"/>
      <c r="C46" s="573"/>
      <c r="D46" s="573"/>
      <c r="E46" s="573"/>
      <c r="F46" s="574">
        <f>C46-E46</f>
        <v>0</v>
      </c>
    </row>
    <row r="47" spans="1:6" ht="12.75">
      <c r="A47" s="571" t="s">
        <v>562</v>
      </c>
      <c r="B47" s="579"/>
      <c r="C47" s="573"/>
      <c r="D47" s="573"/>
      <c r="E47" s="573"/>
      <c r="F47" s="574">
        <f aca="true" t="shared" si="2" ref="F47:F60">C47-E47</f>
        <v>0</v>
      </c>
    </row>
    <row r="48" spans="1:6" ht="12.75">
      <c r="A48" s="571" t="s">
        <v>565</v>
      </c>
      <c r="B48" s="579"/>
      <c r="C48" s="573"/>
      <c r="D48" s="573"/>
      <c r="E48" s="573"/>
      <c r="F48" s="574">
        <f t="shared" si="2"/>
        <v>0</v>
      </c>
    </row>
    <row r="49" spans="1:6" ht="12.75">
      <c r="A49" s="571" t="s">
        <v>568</v>
      </c>
      <c r="B49" s="579"/>
      <c r="C49" s="573"/>
      <c r="D49" s="573"/>
      <c r="E49" s="573"/>
      <c r="F49" s="574">
        <f t="shared" si="2"/>
        <v>0</v>
      </c>
    </row>
    <row r="50" spans="1:6" ht="12.75">
      <c r="A50" s="571">
        <v>5</v>
      </c>
      <c r="B50" s="572"/>
      <c r="C50" s="573"/>
      <c r="D50" s="573"/>
      <c r="E50" s="573"/>
      <c r="F50" s="574">
        <f t="shared" si="2"/>
        <v>0</v>
      </c>
    </row>
    <row r="51" spans="1:6" ht="12.75">
      <c r="A51" s="571">
        <v>6</v>
      </c>
      <c r="B51" s="572"/>
      <c r="C51" s="573"/>
      <c r="D51" s="573"/>
      <c r="E51" s="573"/>
      <c r="F51" s="574">
        <f t="shared" si="2"/>
        <v>0</v>
      </c>
    </row>
    <row r="52" spans="1:6" ht="12.75">
      <c r="A52" s="571">
        <v>7</v>
      </c>
      <c r="B52" s="572"/>
      <c r="C52" s="573"/>
      <c r="D52" s="573"/>
      <c r="E52" s="573"/>
      <c r="F52" s="574">
        <f t="shared" si="2"/>
        <v>0</v>
      </c>
    </row>
    <row r="53" spans="1:6" ht="12.75">
      <c r="A53" s="571">
        <v>8</v>
      </c>
      <c r="B53" s="572"/>
      <c r="C53" s="573"/>
      <c r="D53" s="573"/>
      <c r="E53" s="573"/>
      <c r="F53" s="574">
        <f t="shared" si="2"/>
        <v>0</v>
      </c>
    </row>
    <row r="54" spans="1:6" ht="12.75">
      <c r="A54" s="571">
        <v>9</v>
      </c>
      <c r="B54" s="572"/>
      <c r="C54" s="573"/>
      <c r="D54" s="573"/>
      <c r="E54" s="573"/>
      <c r="F54" s="574">
        <f t="shared" si="2"/>
        <v>0</v>
      </c>
    </row>
    <row r="55" spans="1:6" ht="12.75">
      <c r="A55" s="571">
        <v>10</v>
      </c>
      <c r="B55" s="572"/>
      <c r="C55" s="573"/>
      <c r="D55" s="573"/>
      <c r="E55" s="573"/>
      <c r="F55" s="574">
        <f t="shared" si="2"/>
        <v>0</v>
      </c>
    </row>
    <row r="56" spans="1:6" ht="12.75">
      <c r="A56" s="571">
        <v>11</v>
      </c>
      <c r="B56" s="572"/>
      <c r="C56" s="573"/>
      <c r="D56" s="573"/>
      <c r="E56" s="573"/>
      <c r="F56" s="574">
        <f t="shared" si="2"/>
        <v>0</v>
      </c>
    </row>
    <row r="57" spans="1:6" ht="12.75">
      <c r="A57" s="571">
        <v>12</v>
      </c>
      <c r="B57" s="572"/>
      <c r="C57" s="573"/>
      <c r="D57" s="573"/>
      <c r="E57" s="573"/>
      <c r="F57" s="574">
        <f t="shared" si="2"/>
        <v>0</v>
      </c>
    </row>
    <row r="58" spans="1:6" ht="12.75">
      <c r="A58" s="571">
        <v>13</v>
      </c>
      <c r="B58" s="572"/>
      <c r="C58" s="573"/>
      <c r="D58" s="573"/>
      <c r="E58" s="573"/>
      <c r="F58" s="574">
        <f t="shared" si="2"/>
        <v>0</v>
      </c>
    </row>
    <row r="59" spans="1:6" ht="12" customHeight="1">
      <c r="A59" s="571">
        <v>14</v>
      </c>
      <c r="B59" s="572"/>
      <c r="C59" s="573"/>
      <c r="D59" s="573"/>
      <c r="E59" s="573"/>
      <c r="F59" s="574">
        <f t="shared" si="2"/>
        <v>0</v>
      </c>
    </row>
    <row r="60" spans="1:6" ht="12.75">
      <c r="A60" s="571">
        <v>15</v>
      </c>
      <c r="B60" s="572"/>
      <c r="C60" s="573"/>
      <c r="D60" s="573"/>
      <c r="E60" s="573"/>
      <c r="F60" s="574">
        <f t="shared" si="2"/>
        <v>0</v>
      </c>
    </row>
    <row r="61" spans="1:16" ht="12" customHeight="1">
      <c r="A61" s="575" t="s">
        <v>858</v>
      </c>
      <c r="B61" s="576" t="s">
        <v>859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860</v>
      </c>
      <c r="B62" s="579"/>
      <c r="C62" s="570"/>
      <c r="D62" s="570"/>
      <c r="E62" s="570"/>
      <c r="F62" s="577"/>
    </row>
    <row r="63" spans="1:6" ht="12.75">
      <c r="A63" s="571" t="s">
        <v>559</v>
      </c>
      <c r="B63" s="579"/>
      <c r="C63" s="573"/>
      <c r="D63" s="573"/>
      <c r="E63" s="573"/>
      <c r="F63" s="574">
        <f>C63-E63</f>
        <v>0</v>
      </c>
    </row>
    <row r="64" spans="1:6" ht="12.75">
      <c r="A64" s="571" t="s">
        <v>562</v>
      </c>
      <c r="B64" s="579"/>
      <c r="C64" s="573"/>
      <c r="D64" s="573"/>
      <c r="E64" s="573"/>
      <c r="F64" s="574">
        <f aca="true" t="shared" si="3" ref="F64:F77">C64-E64</f>
        <v>0</v>
      </c>
    </row>
    <row r="65" spans="1:6" ht="12.75">
      <c r="A65" s="571" t="s">
        <v>565</v>
      </c>
      <c r="B65" s="579"/>
      <c r="C65" s="573"/>
      <c r="D65" s="573"/>
      <c r="E65" s="573"/>
      <c r="F65" s="574">
        <f t="shared" si="3"/>
        <v>0</v>
      </c>
    </row>
    <row r="66" spans="1:6" ht="12.75">
      <c r="A66" s="571" t="s">
        <v>568</v>
      </c>
      <c r="B66" s="579"/>
      <c r="C66" s="573"/>
      <c r="D66" s="573"/>
      <c r="E66" s="573"/>
      <c r="F66" s="574">
        <f t="shared" si="3"/>
        <v>0</v>
      </c>
    </row>
    <row r="67" spans="1:6" ht="12.75">
      <c r="A67" s="571">
        <v>5</v>
      </c>
      <c r="B67" s="572"/>
      <c r="C67" s="573"/>
      <c r="D67" s="573"/>
      <c r="E67" s="573"/>
      <c r="F67" s="574">
        <f t="shared" si="3"/>
        <v>0</v>
      </c>
    </row>
    <row r="68" spans="1:6" ht="12.75">
      <c r="A68" s="571">
        <v>6</v>
      </c>
      <c r="B68" s="572"/>
      <c r="C68" s="573"/>
      <c r="D68" s="573"/>
      <c r="E68" s="573"/>
      <c r="F68" s="574">
        <f t="shared" si="3"/>
        <v>0</v>
      </c>
    </row>
    <row r="69" spans="1:6" ht="12.75">
      <c r="A69" s="571">
        <v>7</v>
      </c>
      <c r="B69" s="572"/>
      <c r="C69" s="573"/>
      <c r="D69" s="573"/>
      <c r="E69" s="573"/>
      <c r="F69" s="574">
        <f t="shared" si="3"/>
        <v>0</v>
      </c>
    </row>
    <row r="70" spans="1:6" ht="12.75">
      <c r="A70" s="571">
        <v>8</v>
      </c>
      <c r="B70" s="572"/>
      <c r="C70" s="573"/>
      <c r="D70" s="573"/>
      <c r="E70" s="573"/>
      <c r="F70" s="574">
        <f t="shared" si="3"/>
        <v>0</v>
      </c>
    </row>
    <row r="71" spans="1:6" ht="12.75">
      <c r="A71" s="571">
        <v>9</v>
      </c>
      <c r="B71" s="572"/>
      <c r="C71" s="573"/>
      <c r="D71" s="573"/>
      <c r="E71" s="573"/>
      <c r="F71" s="574">
        <f t="shared" si="3"/>
        <v>0</v>
      </c>
    </row>
    <row r="72" spans="1:6" ht="12.75">
      <c r="A72" s="571">
        <v>10</v>
      </c>
      <c r="B72" s="572"/>
      <c r="C72" s="573"/>
      <c r="D72" s="573"/>
      <c r="E72" s="573"/>
      <c r="F72" s="574">
        <f t="shared" si="3"/>
        <v>0</v>
      </c>
    </row>
    <row r="73" spans="1:6" ht="12.75">
      <c r="A73" s="571">
        <v>11</v>
      </c>
      <c r="B73" s="572"/>
      <c r="C73" s="573"/>
      <c r="D73" s="573"/>
      <c r="E73" s="573"/>
      <c r="F73" s="574">
        <f t="shared" si="3"/>
        <v>0</v>
      </c>
    </row>
    <row r="74" spans="1:6" ht="12.75">
      <c r="A74" s="571">
        <v>12</v>
      </c>
      <c r="B74" s="572"/>
      <c r="C74" s="573"/>
      <c r="D74" s="573"/>
      <c r="E74" s="573"/>
      <c r="F74" s="574">
        <f t="shared" si="3"/>
        <v>0</v>
      </c>
    </row>
    <row r="75" spans="1:6" ht="12.75">
      <c r="A75" s="571">
        <v>13</v>
      </c>
      <c r="B75" s="572"/>
      <c r="C75" s="573"/>
      <c r="D75" s="573"/>
      <c r="E75" s="573"/>
      <c r="F75" s="574">
        <f t="shared" si="3"/>
        <v>0</v>
      </c>
    </row>
    <row r="76" spans="1:6" ht="12" customHeight="1">
      <c r="A76" s="571">
        <v>14</v>
      </c>
      <c r="B76" s="572"/>
      <c r="C76" s="573"/>
      <c r="D76" s="573"/>
      <c r="E76" s="573"/>
      <c r="F76" s="574">
        <f t="shared" si="3"/>
        <v>0</v>
      </c>
    </row>
    <row r="77" spans="1:6" ht="12.75">
      <c r="A77" s="571">
        <v>15</v>
      </c>
      <c r="B77" s="572"/>
      <c r="C77" s="573"/>
      <c r="D77" s="573"/>
      <c r="E77" s="573"/>
      <c r="F77" s="574">
        <f t="shared" si="3"/>
        <v>0</v>
      </c>
    </row>
    <row r="78" spans="1:16" ht="14.25" customHeight="1">
      <c r="A78" s="575" t="s">
        <v>600</v>
      </c>
      <c r="B78" s="576" t="s">
        <v>861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862</v>
      </c>
      <c r="B79" s="576" t="s">
        <v>863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16" ht="14.25" customHeight="1">
      <c r="A80" s="580"/>
      <c r="B80" s="576"/>
      <c r="C80" s="570"/>
      <c r="D80" s="570"/>
      <c r="E80" s="570"/>
      <c r="F80" s="577"/>
      <c r="G80" s="578"/>
      <c r="H80" s="578"/>
      <c r="I80" s="578"/>
      <c r="J80" s="578"/>
      <c r="K80" s="578"/>
      <c r="L80" s="578"/>
      <c r="M80" s="578"/>
      <c r="N80" s="578"/>
      <c r="O80" s="578"/>
      <c r="P80" s="578"/>
    </row>
    <row r="81" spans="1:6" ht="15" customHeight="1">
      <c r="A81" s="568" t="s">
        <v>864</v>
      </c>
      <c r="B81" s="576"/>
      <c r="C81" s="570"/>
      <c r="D81" s="570"/>
      <c r="E81" s="570"/>
      <c r="F81" s="577"/>
    </row>
    <row r="82" spans="1:6" ht="14.25" customHeight="1">
      <c r="A82" s="571" t="s">
        <v>851</v>
      </c>
      <c r="B82" s="579"/>
      <c r="C82" s="570"/>
      <c r="D82" s="570"/>
      <c r="E82" s="570"/>
      <c r="F82" s="577"/>
    </row>
    <row r="83" spans="1:6" ht="12.75">
      <c r="A83" s="571" t="s">
        <v>852</v>
      </c>
      <c r="B83" s="579"/>
      <c r="C83" s="573"/>
      <c r="D83" s="573"/>
      <c r="E83" s="573"/>
      <c r="F83" s="574">
        <f>C83-E83</f>
        <v>0</v>
      </c>
    </row>
    <row r="84" spans="1:6" ht="12.75">
      <c r="A84" s="571" t="s">
        <v>853</v>
      </c>
      <c r="B84" s="579"/>
      <c r="C84" s="573"/>
      <c r="D84" s="573"/>
      <c r="E84" s="573"/>
      <c r="F84" s="574">
        <f aca="true" t="shared" si="4" ref="F84:F97">C84-E84</f>
        <v>0</v>
      </c>
    </row>
    <row r="85" spans="1:6" ht="12.75">
      <c r="A85" s="571" t="s">
        <v>565</v>
      </c>
      <c r="B85" s="579"/>
      <c r="C85" s="573"/>
      <c r="D85" s="573"/>
      <c r="E85" s="573"/>
      <c r="F85" s="574">
        <f t="shared" si="4"/>
        <v>0</v>
      </c>
    </row>
    <row r="86" spans="1:6" ht="12.75">
      <c r="A86" s="571" t="s">
        <v>568</v>
      </c>
      <c r="B86" s="579"/>
      <c r="C86" s="573"/>
      <c r="D86" s="573"/>
      <c r="E86" s="573"/>
      <c r="F86" s="574">
        <f t="shared" si="4"/>
        <v>0</v>
      </c>
    </row>
    <row r="87" spans="1:6" ht="12.75">
      <c r="A87" s="571">
        <v>5</v>
      </c>
      <c r="B87" s="572"/>
      <c r="C87" s="573"/>
      <c r="D87" s="573"/>
      <c r="E87" s="573"/>
      <c r="F87" s="574">
        <f t="shared" si="4"/>
        <v>0</v>
      </c>
    </row>
    <row r="88" spans="1:6" ht="12.75">
      <c r="A88" s="571">
        <v>6</v>
      </c>
      <c r="B88" s="572"/>
      <c r="C88" s="573"/>
      <c r="D88" s="573"/>
      <c r="E88" s="573"/>
      <c r="F88" s="574">
        <f t="shared" si="4"/>
        <v>0</v>
      </c>
    </row>
    <row r="89" spans="1:6" ht="12.75">
      <c r="A89" s="571">
        <v>7</v>
      </c>
      <c r="B89" s="572"/>
      <c r="C89" s="573"/>
      <c r="D89" s="573"/>
      <c r="E89" s="573"/>
      <c r="F89" s="574">
        <f t="shared" si="4"/>
        <v>0</v>
      </c>
    </row>
    <row r="90" spans="1:6" ht="12.75">
      <c r="A90" s="571">
        <v>8</v>
      </c>
      <c r="B90" s="572"/>
      <c r="C90" s="573"/>
      <c r="D90" s="573"/>
      <c r="E90" s="573"/>
      <c r="F90" s="574">
        <f t="shared" si="4"/>
        <v>0</v>
      </c>
    </row>
    <row r="91" spans="1:6" ht="12" customHeight="1">
      <c r="A91" s="571">
        <v>9</v>
      </c>
      <c r="B91" s="572"/>
      <c r="C91" s="573"/>
      <c r="D91" s="573"/>
      <c r="E91" s="573"/>
      <c r="F91" s="574">
        <f t="shared" si="4"/>
        <v>0</v>
      </c>
    </row>
    <row r="92" spans="1:6" ht="12.75">
      <c r="A92" s="571">
        <v>10</v>
      </c>
      <c r="B92" s="572"/>
      <c r="C92" s="573"/>
      <c r="D92" s="573"/>
      <c r="E92" s="573"/>
      <c r="F92" s="574">
        <f t="shared" si="4"/>
        <v>0</v>
      </c>
    </row>
    <row r="93" spans="1:6" ht="12.75">
      <c r="A93" s="571">
        <v>11</v>
      </c>
      <c r="B93" s="572"/>
      <c r="C93" s="573"/>
      <c r="D93" s="573"/>
      <c r="E93" s="573"/>
      <c r="F93" s="574">
        <f t="shared" si="4"/>
        <v>0</v>
      </c>
    </row>
    <row r="94" spans="1:6" ht="12.75">
      <c r="A94" s="571">
        <v>12</v>
      </c>
      <c r="B94" s="572"/>
      <c r="C94" s="573"/>
      <c r="D94" s="573"/>
      <c r="E94" s="573"/>
      <c r="F94" s="574">
        <f t="shared" si="4"/>
        <v>0</v>
      </c>
    </row>
    <row r="95" spans="1:6" ht="12.75">
      <c r="A95" s="571">
        <v>13</v>
      </c>
      <c r="B95" s="572"/>
      <c r="C95" s="573"/>
      <c r="D95" s="573"/>
      <c r="E95" s="573"/>
      <c r="F95" s="574">
        <f t="shared" si="4"/>
        <v>0</v>
      </c>
    </row>
    <row r="96" spans="1:6" ht="12" customHeight="1">
      <c r="A96" s="571">
        <v>14</v>
      </c>
      <c r="B96" s="572"/>
      <c r="C96" s="573"/>
      <c r="D96" s="573"/>
      <c r="E96" s="573"/>
      <c r="F96" s="574">
        <f t="shared" si="4"/>
        <v>0</v>
      </c>
    </row>
    <row r="97" spans="1:6" ht="12.75">
      <c r="A97" s="571">
        <v>15</v>
      </c>
      <c r="B97" s="572"/>
      <c r="C97" s="573"/>
      <c r="D97" s="573"/>
      <c r="E97" s="573"/>
      <c r="F97" s="574">
        <f t="shared" si="4"/>
        <v>0</v>
      </c>
    </row>
    <row r="98" spans="1:16" ht="15" customHeight="1">
      <c r="A98" s="575" t="s">
        <v>583</v>
      </c>
      <c r="B98" s="576" t="s">
        <v>865</v>
      </c>
      <c r="C98" s="570">
        <f>SUM(C83:C97)</f>
        <v>0</v>
      </c>
      <c r="D98" s="570"/>
      <c r="E98" s="570">
        <f>SUM(E83:E97)</f>
        <v>0</v>
      </c>
      <c r="F98" s="577">
        <f>SUM(F83:F97)</f>
        <v>0</v>
      </c>
      <c r="G98" s="578"/>
      <c r="H98" s="578"/>
      <c r="I98" s="578"/>
      <c r="J98" s="578"/>
      <c r="K98" s="578"/>
      <c r="L98" s="578"/>
      <c r="M98" s="578"/>
      <c r="N98" s="578"/>
      <c r="O98" s="578"/>
      <c r="P98" s="578"/>
    </row>
    <row r="99" spans="1:6" ht="15.75" customHeight="1">
      <c r="A99" s="571" t="s">
        <v>855</v>
      </c>
      <c r="B99" s="579"/>
      <c r="C99" s="570"/>
      <c r="D99" s="570"/>
      <c r="E99" s="570"/>
      <c r="F99" s="577"/>
    </row>
    <row r="100" spans="1:6" ht="12.75">
      <c r="A100" s="571" t="s">
        <v>559</v>
      </c>
      <c r="B100" s="579"/>
      <c r="C100" s="573"/>
      <c r="D100" s="573"/>
      <c r="E100" s="573"/>
      <c r="F100" s="574">
        <f>C100-E100</f>
        <v>0</v>
      </c>
    </row>
    <row r="101" spans="1:6" ht="12.75">
      <c r="A101" s="571" t="s">
        <v>562</v>
      </c>
      <c r="B101" s="579"/>
      <c r="C101" s="573"/>
      <c r="D101" s="573"/>
      <c r="E101" s="573"/>
      <c r="F101" s="574">
        <f aca="true" t="shared" si="5" ref="F101:F114">C101-E101</f>
        <v>0</v>
      </c>
    </row>
    <row r="102" spans="1:6" ht="12.75">
      <c r="A102" s="571" t="s">
        <v>565</v>
      </c>
      <c r="B102" s="579"/>
      <c r="C102" s="573"/>
      <c r="D102" s="573"/>
      <c r="E102" s="573"/>
      <c r="F102" s="574">
        <f t="shared" si="5"/>
        <v>0</v>
      </c>
    </row>
    <row r="103" spans="1:6" ht="12.75">
      <c r="A103" s="571" t="s">
        <v>568</v>
      </c>
      <c r="B103" s="579"/>
      <c r="C103" s="573"/>
      <c r="D103" s="573"/>
      <c r="E103" s="573"/>
      <c r="F103" s="574">
        <f t="shared" si="5"/>
        <v>0</v>
      </c>
    </row>
    <row r="104" spans="1:6" ht="12.75">
      <c r="A104" s="571">
        <v>5</v>
      </c>
      <c r="B104" s="572"/>
      <c r="C104" s="573"/>
      <c r="D104" s="573"/>
      <c r="E104" s="573"/>
      <c r="F104" s="574">
        <f t="shared" si="5"/>
        <v>0</v>
      </c>
    </row>
    <row r="105" spans="1:6" ht="12.75">
      <c r="A105" s="571">
        <v>6</v>
      </c>
      <c r="B105" s="572"/>
      <c r="C105" s="573"/>
      <c r="D105" s="573"/>
      <c r="E105" s="573"/>
      <c r="F105" s="574">
        <f t="shared" si="5"/>
        <v>0</v>
      </c>
    </row>
    <row r="106" spans="1:6" ht="12.75">
      <c r="A106" s="571">
        <v>7</v>
      </c>
      <c r="B106" s="572"/>
      <c r="C106" s="573"/>
      <c r="D106" s="573"/>
      <c r="E106" s="573"/>
      <c r="F106" s="574">
        <f t="shared" si="5"/>
        <v>0</v>
      </c>
    </row>
    <row r="107" spans="1:6" ht="12.75">
      <c r="A107" s="571">
        <v>8</v>
      </c>
      <c r="B107" s="572"/>
      <c r="C107" s="573"/>
      <c r="D107" s="573"/>
      <c r="E107" s="573"/>
      <c r="F107" s="574">
        <f t="shared" si="5"/>
        <v>0</v>
      </c>
    </row>
    <row r="108" spans="1:6" ht="12" customHeight="1">
      <c r="A108" s="571">
        <v>9</v>
      </c>
      <c r="B108" s="572"/>
      <c r="C108" s="573"/>
      <c r="D108" s="573"/>
      <c r="E108" s="573"/>
      <c r="F108" s="574">
        <f t="shared" si="5"/>
        <v>0</v>
      </c>
    </row>
    <row r="109" spans="1:6" ht="12.75">
      <c r="A109" s="571">
        <v>10</v>
      </c>
      <c r="B109" s="572"/>
      <c r="C109" s="573"/>
      <c r="D109" s="573"/>
      <c r="E109" s="573"/>
      <c r="F109" s="574">
        <f t="shared" si="5"/>
        <v>0</v>
      </c>
    </row>
    <row r="110" spans="1:6" ht="12.75">
      <c r="A110" s="571">
        <v>11</v>
      </c>
      <c r="B110" s="572"/>
      <c r="C110" s="573"/>
      <c r="D110" s="573"/>
      <c r="E110" s="573"/>
      <c r="F110" s="574">
        <f t="shared" si="5"/>
        <v>0</v>
      </c>
    </row>
    <row r="111" spans="1:6" ht="12.75">
      <c r="A111" s="571">
        <v>12</v>
      </c>
      <c r="B111" s="572"/>
      <c r="C111" s="573"/>
      <c r="D111" s="573"/>
      <c r="E111" s="573"/>
      <c r="F111" s="574">
        <f t="shared" si="5"/>
        <v>0</v>
      </c>
    </row>
    <row r="112" spans="1:6" ht="12.75">
      <c r="A112" s="571">
        <v>13</v>
      </c>
      <c r="B112" s="572"/>
      <c r="C112" s="573"/>
      <c r="D112" s="573"/>
      <c r="E112" s="573"/>
      <c r="F112" s="574">
        <f t="shared" si="5"/>
        <v>0</v>
      </c>
    </row>
    <row r="113" spans="1:6" ht="12" customHeight="1">
      <c r="A113" s="571">
        <v>14</v>
      </c>
      <c r="B113" s="572"/>
      <c r="C113" s="573"/>
      <c r="D113" s="573"/>
      <c r="E113" s="573"/>
      <c r="F113" s="574">
        <f t="shared" si="5"/>
        <v>0</v>
      </c>
    </row>
    <row r="114" spans="1:6" ht="12.75">
      <c r="A114" s="571">
        <v>15</v>
      </c>
      <c r="B114" s="572"/>
      <c r="C114" s="573"/>
      <c r="D114" s="573"/>
      <c r="E114" s="573"/>
      <c r="F114" s="574">
        <f t="shared" si="5"/>
        <v>0</v>
      </c>
    </row>
    <row r="115" spans="1:16" ht="11.25" customHeight="1">
      <c r="A115" s="575" t="s">
        <v>837</v>
      </c>
      <c r="B115" s="576" t="s">
        <v>866</v>
      </c>
      <c r="C115" s="570">
        <f>SUM(C100:C114)</f>
        <v>0</v>
      </c>
      <c r="D115" s="570"/>
      <c r="E115" s="570">
        <f>SUM(E100:E114)</f>
        <v>0</v>
      </c>
      <c r="F115" s="577">
        <f>SUM(F100:F114)</f>
        <v>0</v>
      </c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</row>
    <row r="116" spans="1:6" ht="15" customHeight="1">
      <c r="A116" s="571" t="s">
        <v>857</v>
      </c>
      <c r="B116" s="579"/>
      <c r="C116" s="570"/>
      <c r="D116" s="570"/>
      <c r="E116" s="570"/>
      <c r="F116" s="577"/>
    </row>
    <row r="117" spans="1:6" ht="12.75">
      <c r="A117" s="571" t="s">
        <v>559</v>
      </c>
      <c r="B117" s="579"/>
      <c r="C117" s="573"/>
      <c r="D117" s="573"/>
      <c r="E117" s="573"/>
      <c r="F117" s="574">
        <f>C117-E117</f>
        <v>0</v>
      </c>
    </row>
    <row r="118" spans="1:6" ht="12.75">
      <c r="A118" s="571" t="s">
        <v>562</v>
      </c>
      <c r="B118" s="579"/>
      <c r="C118" s="573"/>
      <c r="D118" s="573"/>
      <c r="E118" s="573"/>
      <c r="F118" s="574">
        <f aca="true" t="shared" si="6" ref="F118:F131">C118-E118</f>
        <v>0</v>
      </c>
    </row>
    <row r="119" spans="1:6" ht="12.75">
      <c r="A119" s="571" t="s">
        <v>565</v>
      </c>
      <c r="B119" s="579"/>
      <c r="C119" s="573"/>
      <c r="D119" s="573"/>
      <c r="E119" s="573"/>
      <c r="F119" s="574">
        <f t="shared" si="6"/>
        <v>0</v>
      </c>
    </row>
    <row r="120" spans="1:6" ht="12.75">
      <c r="A120" s="571" t="s">
        <v>568</v>
      </c>
      <c r="B120" s="579"/>
      <c r="C120" s="573"/>
      <c r="D120" s="573"/>
      <c r="E120" s="573"/>
      <c r="F120" s="574">
        <f t="shared" si="6"/>
        <v>0</v>
      </c>
    </row>
    <row r="121" spans="1:6" ht="12.75">
      <c r="A121" s="571">
        <v>5</v>
      </c>
      <c r="B121" s="572"/>
      <c r="C121" s="573"/>
      <c r="D121" s="573"/>
      <c r="E121" s="573"/>
      <c r="F121" s="574">
        <f t="shared" si="6"/>
        <v>0</v>
      </c>
    </row>
    <row r="122" spans="1:6" ht="12.75">
      <c r="A122" s="571">
        <v>6</v>
      </c>
      <c r="B122" s="572"/>
      <c r="C122" s="573"/>
      <c r="D122" s="573"/>
      <c r="E122" s="573"/>
      <c r="F122" s="574">
        <f t="shared" si="6"/>
        <v>0</v>
      </c>
    </row>
    <row r="123" spans="1:6" ht="12.75">
      <c r="A123" s="571">
        <v>7</v>
      </c>
      <c r="B123" s="572"/>
      <c r="C123" s="573"/>
      <c r="D123" s="573"/>
      <c r="E123" s="573"/>
      <c r="F123" s="574">
        <f t="shared" si="6"/>
        <v>0</v>
      </c>
    </row>
    <row r="124" spans="1:6" ht="12.75">
      <c r="A124" s="571">
        <v>8</v>
      </c>
      <c r="B124" s="572"/>
      <c r="C124" s="573"/>
      <c r="D124" s="573"/>
      <c r="E124" s="573"/>
      <c r="F124" s="574">
        <f t="shared" si="6"/>
        <v>0</v>
      </c>
    </row>
    <row r="125" spans="1:6" ht="12" customHeight="1">
      <c r="A125" s="571">
        <v>9</v>
      </c>
      <c r="B125" s="572"/>
      <c r="C125" s="573"/>
      <c r="D125" s="573"/>
      <c r="E125" s="573"/>
      <c r="F125" s="574">
        <f t="shared" si="6"/>
        <v>0</v>
      </c>
    </row>
    <row r="126" spans="1:6" ht="12.75">
      <c r="A126" s="571">
        <v>10</v>
      </c>
      <c r="B126" s="572"/>
      <c r="C126" s="573"/>
      <c r="D126" s="573"/>
      <c r="E126" s="573"/>
      <c r="F126" s="574">
        <f t="shared" si="6"/>
        <v>0</v>
      </c>
    </row>
    <row r="127" spans="1:6" ht="12.75">
      <c r="A127" s="571">
        <v>11</v>
      </c>
      <c r="B127" s="572"/>
      <c r="C127" s="573"/>
      <c r="D127" s="573"/>
      <c r="E127" s="573"/>
      <c r="F127" s="574">
        <f t="shared" si="6"/>
        <v>0</v>
      </c>
    </row>
    <row r="128" spans="1:6" ht="12.75">
      <c r="A128" s="571">
        <v>12</v>
      </c>
      <c r="B128" s="572"/>
      <c r="C128" s="573"/>
      <c r="D128" s="573"/>
      <c r="E128" s="573"/>
      <c r="F128" s="574">
        <f t="shared" si="6"/>
        <v>0</v>
      </c>
    </row>
    <row r="129" spans="1:6" ht="12.75">
      <c r="A129" s="571">
        <v>13</v>
      </c>
      <c r="B129" s="572"/>
      <c r="C129" s="573"/>
      <c r="D129" s="573"/>
      <c r="E129" s="573"/>
      <c r="F129" s="574">
        <f t="shared" si="6"/>
        <v>0</v>
      </c>
    </row>
    <row r="130" spans="1:6" ht="12" customHeight="1">
      <c r="A130" s="571">
        <v>14</v>
      </c>
      <c r="B130" s="572"/>
      <c r="C130" s="573"/>
      <c r="D130" s="573"/>
      <c r="E130" s="573"/>
      <c r="F130" s="574">
        <f t="shared" si="6"/>
        <v>0</v>
      </c>
    </row>
    <row r="131" spans="1:6" ht="12.75">
      <c r="A131" s="571">
        <v>15</v>
      </c>
      <c r="B131" s="572"/>
      <c r="C131" s="573"/>
      <c r="D131" s="573"/>
      <c r="E131" s="573"/>
      <c r="F131" s="574">
        <f t="shared" si="6"/>
        <v>0</v>
      </c>
    </row>
    <row r="132" spans="1:16" ht="15.75" customHeight="1">
      <c r="A132" s="575" t="s">
        <v>858</v>
      </c>
      <c r="B132" s="576" t="s">
        <v>867</v>
      </c>
      <c r="C132" s="570">
        <f>SUM(C117:C131)</f>
        <v>0</v>
      </c>
      <c r="D132" s="570"/>
      <c r="E132" s="570">
        <f>SUM(E117:E131)</f>
        <v>0</v>
      </c>
      <c r="F132" s="577">
        <f>SUM(F117:F131)</f>
        <v>0</v>
      </c>
      <c r="G132" s="578"/>
      <c r="H132" s="578"/>
      <c r="I132" s="578"/>
      <c r="J132" s="578"/>
      <c r="K132" s="578"/>
      <c r="L132" s="578"/>
      <c r="M132" s="578"/>
      <c r="N132" s="578"/>
      <c r="O132" s="578"/>
      <c r="P132" s="578"/>
    </row>
    <row r="133" spans="1:6" ht="12.75" customHeight="1">
      <c r="A133" s="571" t="s">
        <v>860</v>
      </c>
      <c r="B133" s="579"/>
      <c r="C133" s="570"/>
      <c r="D133" s="570"/>
      <c r="E133" s="570"/>
      <c r="F133" s="577"/>
    </row>
    <row r="134" spans="1:6" ht="12.75">
      <c r="A134" s="571" t="s">
        <v>559</v>
      </c>
      <c r="B134" s="579"/>
      <c r="C134" s="573"/>
      <c r="D134" s="573"/>
      <c r="E134" s="573"/>
      <c r="F134" s="574">
        <f>C134-E134</f>
        <v>0</v>
      </c>
    </row>
    <row r="135" spans="1:6" ht="12.75">
      <c r="A135" s="571" t="s">
        <v>562</v>
      </c>
      <c r="B135" s="579"/>
      <c r="C135" s="573"/>
      <c r="D135" s="573"/>
      <c r="E135" s="573"/>
      <c r="F135" s="574">
        <f aca="true" t="shared" si="7" ref="F135:F148">C135-E135</f>
        <v>0</v>
      </c>
    </row>
    <row r="136" spans="1:6" ht="12.75">
      <c r="A136" s="571" t="s">
        <v>565</v>
      </c>
      <c r="B136" s="579"/>
      <c r="C136" s="573"/>
      <c r="D136" s="573"/>
      <c r="E136" s="573"/>
      <c r="F136" s="574">
        <f t="shared" si="7"/>
        <v>0</v>
      </c>
    </row>
    <row r="137" spans="1:6" ht="12.75">
      <c r="A137" s="571" t="s">
        <v>568</v>
      </c>
      <c r="B137" s="579"/>
      <c r="C137" s="573"/>
      <c r="D137" s="573"/>
      <c r="E137" s="573"/>
      <c r="F137" s="574">
        <f t="shared" si="7"/>
        <v>0</v>
      </c>
    </row>
    <row r="138" spans="1:6" ht="12.75">
      <c r="A138" s="571">
        <v>5</v>
      </c>
      <c r="B138" s="572"/>
      <c r="C138" s="573"/>
      <c r="D138" s="573"/>
      <c r="E138" s="573"/>
      <c r="F138" s="574">
        <f t="shared" si="7"/>
        <v>0</v>
      </c>
    </row>
    <row r="139" spans="1:6" ht="12.75">
      <c r="A139" s="571">
        <v>6</v>
      </c>
      <c r="B139" s="572"/>
      <c r="C139" s="573"/>
      <c r="D139" s="573"/>
      <c r="E139" s="573"/>
      <c r="F139" s="574">
        <f t="shared" si="7"/>
        <v>0</v>
      </c>
    </row>
    <row r="140" spans="1:6" ht="12.75">
      <c r="A140" s="571">
        <v>7</v>
      </c>
      <c r="B140" s="572"/>
      <c r="C140" s="573"/>
      <c r="D140" s="573"/>
      <c r="E140" s="573"/>
      <c r="F140" s="574">
        <f t="shared" si="7"/>
        <v>0</v>
      </c>
    </row>
    <row r="141" spans="1:6" ht="12.75">
      <c r="A141" s="571">
        <v>8</v>
      </c>
      <c r="B141" s="572"/>
      <c r="C141" s="573"/>
      <c r="D141" s="573"/>
      <c r="E141" s="573"/>
      <c r="F141" s="574">
        <f t="shared" si="7"/>
        <v>0</v>
      </c>
    </row>
    <row r="142" spans="1:6" ht="12" customHeight="1">
      <c r="A142" s="571">
        <v>9</v>
      </c>
      <c r="B142" s="572"/>
      <c r="C142" s="573"/>
      <c r="D142" s="573"/>
      <c r="E142" s="573"/>
      <c r="F142" s="574">
        <f t="shared" si="7"/>
        <v>0</v>
      </c>
    </row>
    <row r="143" spans="1:6" ht="12.75">
      <c r="A143" s="571">
        <v>10</v>
      </c>
      <c r="B143" s="572"/>
      <c r="C143" s="573"/>
      <c r="D143" s="573"/>
      <c r="E143" s="573"/>
      <c r="F143" s="574">
        <f t="shared" si="7"/>
        <v>0</v>
      </c>
    </row>
    <row r="144" spans="1:6" ht="12.75">
      <c r="A144" s="571">
        <v>11</v>
      </c>
      <c r="B144" s="572"/>
      <c r="C144" s="573"/>
      <c r="D144" s="573"/>
      <c r="E144" s="573"/>
      <c r="F144" s="574">
        <f t="shared" si="7"/>
        <v>0</v>
      </c>
    </row>
    <row r="145" spans="1:6" ht="12.75">
      <c r="A145" s="571">
        <v>12</v>
      </c>
      <c r="B145" s="572"/>
      <c r="C145" s="573"/>
      <c r="D145" s="573"/>
      <c r="E145" s="573"/>
      <c r="F145" s="574">
        <f t="shared" si="7"/>
        <v>0</v>
      </c>
    </row>
    <row r="146" spans="1:6" ht="12.75">
      <c r="A146" s="571">
        <v>13</v>
      </c>
      <c r="B146" s="572"/>
      <c r="C146" s="573"/>
      <c r="D146" s="573"/>
      <c r="E146" s="573"/>
      <c r="F146" s="574">
        <f t="shared" si="7"/>
        <v>0</v>
      </c>
    </row>
    <row r="147" spans="1:6" ht="12" customHeight="1">
      <c r="A147" s="571">
        <v>14</v>
      </c>
      <c r="B147" s="572"/>
      <c r="C147" s="573"/>
      <c r="D147" s="573"/>
      <c r="E147" s="573"/>
      <c r="F147" s="574">
        <f t="shared" si="7"/>
        <v>0</v>
      </c>
    </row>
    <row r="148" spans="1:6" ht="12.75">
      <c r="A148" s="571">
        <v>15</v>
      </c>
      <c r="B148" s="572"/>
      <c r="C148" s="573"/>
      <c r="D148" s="573"/>
      <c r="E148" s="573"/>
      <c r="F148" s="574">
        <f t="shared" si="7"/>
        <v>0</v>
      </c>
    </row>
    <row r="149" spans="1:16" ht="17.25" customHeight="1">
      <c r="A149" s="575" t="s">
        <v>600</v>
      </c>
      <c r="B149" s="576" t="s">
        <v>868</v>
      </c>
      <c r="C149" s="570">
        <f>SUM(C134:C148)</f>
        <v>0</v>
      </c>
      <c r="D149" s="570"/>
      <c r="E149" s="570">
        <f>SUM(E134:E148)</f>
        <v>0</v>
      </c>
      <c r="F149" s="577">
        <f>SUM(F134:F148)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0" t="s">
        <v>869</v>
      </c>
      <c r="B150" s="576" t="s">
        <v>870</v>
      </c>
      <c r="C150" s="570">
        <f>C149+C132+C115+C98</f>
        <v>0</v>
      </c>
      <c r="D150" s="570"/>
      <c r="E150" s="570">
        <f>E149+E132+E115+E98</f>
        <v>0</v>
      </c>
      <c r="F150" s="577">
        <f>F149+F132+F115+F98</f>
        <v>0</v>
      </c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6" ht="19.5" customHeight="1">
      <c r="A151" s="581"/>
      <c r="B151" s="582"/>
      <c r="C151" s="583"/>
      <c r="D151" s="583"/>
      <c r="E151" s="583"/>
      <c r="F151" s="583"/>
    </row>
    <row r="152" spans="1:6" ht="12.75" customHeight="1">
      <c r="A152" s="584" t="s">
        <v>277</v>
      </c>
      <c r="B152" s="585"/>
      <c r="C152" s="586" t="s">
        <v>871</v>
      </c>
      <c r="D152" s="586"/>
      <c r="E152" s="586"/>
      <c r="F152" s="586"/>
    </row>
    <row r="153" spans="1:6" ht="12.75">
      <c r="A153" s="587"/>
      <c r="B153" s="588"/>
      <c r="C153" s="587"/>
      <c r="D153" s="587"/>
      <c r="E153" s="587"/>
      <c r="F153" s="587"/>
    </row>
    <row r="154" spans="1:6" ht="12.75" customHeight="1">
      <c r="A154" s="587"/>
      <c r="B154" s="588"/>
      <c r="C154" s="586" t="s">
        <v>872</v>
      </c>
      <c r="D154" s="586"/>
      <c r="E154" s="586"/>
      <c r="F154" s="586"/>
    </row>
    <row r="155" spans="3:5" ht="12.75">
      <c r="C155" s="587"/>
      <c r="E155" s="587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2013-04-29T14:26:10Z</cp:lastPrinted>
  <dcterms:created xsi:type="dcterms:W3CDTF">2000-06-29T12:02:40Z</dcterms:created>
  <dcterms:modified xsi:type="dcterms:W3CDTF">2013-04-29T14:57:06Z</dcterms:modified>
  <cp:category/>
  <cp:version/>
  <cp:contentType/>
  <cp:contentStatus/>
  <cp:revision>34</cp:revision>
</cp:coreProperties>
</file>