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15210" windowHeight="8535" tabRatio="991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<sst xmlns="http://schemas.openxmlformats.org/spreadsheetml/2006/main" count="1075" uniqueCount="883">
  <si>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</si>
  <si>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</si>
  <si>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</si>
  <si>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</si>
  <si>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</si>
  <si>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</si>
  <si>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</si>
  <si>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</si>
  <si>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</si>
  <si>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</si>
  <si>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</si>
  <si>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</si>
  <si>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</si>
  <si>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</si>
  <si>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</si>
  <si>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</si>
  <si>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</si>
  <si>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</si>
  <si>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</si>
  <si>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</si>
  <si>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</si>
  <si>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</si>
  <si>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</si>
  <si>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</si>
  <si>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</si>
  <si>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</si>
  <si>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</si>
  <si>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</si>
  <si>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</si>
  <si>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</si>
  <si>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</si>
  <si>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</si>
  <si>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</si>
  <si>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</si>
  <si>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</si>
  <si>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</si>
  <si>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</si>
  <si>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</si>
  <si>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</si>
  <si>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</si>
  <si>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</si>
  <si>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</si>
  <si>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</si>
  <si>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</si>
  <si>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</si>
  <si>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</si>
  <si>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</si>
  <si>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</si>
  <si>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</si>
  <si>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</si>
  <si>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</si>
  <si>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</si>
  <si>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</si>
  <si>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</si>
  <si>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</si>
  <si>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</si>
  <si>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</si>
  <si>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</si>
  <si>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</si>
  <si>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</si>
  <si>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</si>
  <si>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</si>
  <si>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</si>
  <si>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</si>
  <si>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</si>
  <si>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</si>
  <si>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</si>
  <si>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</si>
  <si>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</si>
  <si>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</si>
  <si>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</si>
  <si>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</si>
  <si>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</si>
  <si>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</si>
  <si>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</si>
  <si>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</si>
  <si>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</si>
  <si>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</si>
  <si>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</si>
  <si>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</si>
  <si>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</si>
  <si>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</si>
  <si>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</si>
  <si>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</si>
  <si>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</si>
  <si>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</si>
  <si>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</si>
  <si>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</si>
  <si>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</si>
  <si>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</si>
  <si>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</si>
  <si>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</si>
  <si>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</si>
  <si>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</si>
  <si>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</si>
  <si>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</si>
  <si>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</si>
  <si>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</si>
  <si>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</si>
  <si>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</si>
  <si>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</si>
  <si>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</si>
  <si>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</si>
  <si>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</si>
  <si>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</si>
  <si>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</si>
  <si>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</si>
  <si>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</si>
  <si>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</si>
  <si>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</si>
  <si>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</si>
  <si>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</si>
  <si>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</si>
  <si>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</si>
  <si>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</si>
  <si>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</si>
  <si>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</si>
  <si>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</si>
  <si>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</si>
  <si>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</si>
  <si>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</si>
  <si>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</si>
  <si>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</si>
  <si>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</si>
  <si>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</si>
  <si>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</si>
  <si>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</si>
  <si>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</si>
  <si>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</si>
  <si>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</si>
  <si>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</si>
  <si>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</si>
  <si>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</si>
  <si>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</si>
  <si>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</si>
  <si>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</si>
  <si>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</si>
  <si>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</si>
  <si>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</si>
  <si>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</si>
  <si>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</si>
  <si>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</si>
  <si>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</si>
  <si>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</si>
  <si>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</si>
  <si>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</si>
  <si>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</si>
  <si>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</si>
  <si>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</si>
  <si>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</si>
  <si>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</si>
  <si>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</si>
  <si>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</si>
  <si>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</si>
  <si>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</si>
  <si>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</si>
  <si>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</si>
  <si>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</si>
  <si>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</si>
  <si>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</si>
  <si>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</si>
  <si>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</si>
  <si>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</si>
  <si>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</si>
  <si>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</si>
  <si>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</si>
  <si>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</si>
  <si>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</si>
  <si>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</si>
  <si>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</si>
  <si>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</si>
  <si>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</si>
  <si>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</si>
  <si>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</si>
  <si>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</si>
  <si>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</si>
  <si>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</si>
  <si>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</si>
  <si>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</si>
  <si>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</si>
  <si>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</si>
  <si>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</si>
  <si>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</si>
  <si>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</si>
  <si>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</si>
  <si>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</si>
  <si>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</si>
  <si>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</si>
  <si>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</si>
  <si>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</si>
  <si>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</si>
  <si>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</si>
  <si>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</si>
  <si>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</si>
  <si>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</si>
  <si>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</si>
  <si>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</si>
  <si>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</si>
  <si>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</si>
  <si>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</si>
  <si>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</si>
  <si>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</si>
  <si>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</si>
  <si>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</si>
  <si>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</si>
  <si>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</si>
  <si>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</si>
  <si>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</si>
  <si>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</si>
  <si>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</si>
  <si>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</si>
  <si>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</si>
  <si>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</si>
  <si>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</si>
  <si>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</si>
  <si>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</si>
  <si>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</si>
  <si>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</si>
  <si>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</si>
  <si>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</si>
  <si>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</si>
  <si>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</si>
  <si>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</si>
  <si>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</si>
  <si>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</si>
  <si>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</si>
  <si>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</si>
  <si>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</si>
  <si>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</si>
  <si>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</si>
  <si>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</si>
  <si>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</si>
  <si>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</si>
  <si>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</si>
  <si>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</si>
  <si>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</si>
  <si>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</si>
  <si>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</si>
  <si>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</si>
  <si>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</si>
  <si>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</si>
  <si>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</si>
  <si>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</si>
  <si>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</si>
  <si>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</si>
  <si>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</si>
  <si>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</si>
  <si>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</si>
  <si>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</si>
  <si>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</si>
  <si>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</si>
  <si>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</si>
  <si>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</si>
  <si>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</si>
  <si>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</si>
  <si>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</si>
  <si>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</si>
  <si>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</si>
  <si>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</si>
  <si>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</si>
  <si>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</si>
  <si>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</si>
  <si>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</si>
  <si>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</si>
  <si>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</si>
  <si>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</si>
  <si>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</si>
  <si>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</si>
  <si>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</si>
  <si>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</si>
  <si>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</si>
  <si>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</si>
  <si>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</si>
  <si>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</si>
  <si>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</si>
  <si>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</si>
  <si>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</si>
  <si>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</si>
  <si>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</si>
  <si>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</si>
  <si>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</si>
  <si>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</si>
  <si>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</si>
  <si>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</si>
  <si>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</si>
  <si>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</si>
  <si>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</si>
  <si>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</si>
  <si>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</si>
  <si>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</si>
  <si>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</si>
  <si>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</si>
  <si>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</si>
  <si>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</si>
  <si>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</si>
  <si>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</si>
  <si>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</si>
  <si>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</si>
  <si>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</si>
  <si>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</si>
  <si>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</si>
  <si>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</si>
  <si>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</si>
  <si>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</si>
  <si>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</si>
  <si>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</si>
  <si>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</si>
  <si>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</si>
  <si>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</si>
  <si>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</si>
  <si>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</si>
  <si>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</si>
  <si>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</si>
  <si>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</si>
  <si>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</si>
  <si>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</si>
  <si>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</si>
  <si>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</si>
  <si>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</si>
  <si>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</si>
  <si>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</si>
  <si>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</si>
  <si>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</si>
  <si>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</si>
  <si>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</si>
  <si>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</si>
  <si>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</si>
  <si>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</si>
  <si>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</si>
  <si>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</si>
  <si>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</si>
  <si>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</si>
  <si>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</si>
  <si>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</si>
  <si>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</si>
  <si>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</si>
  <si>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</si>
  <si>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</si>
  <si>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</si>
  <si>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</si>
  <si>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</si>
  <si>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</si>
  <si>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</si>
  <si>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</si>
  <si>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</si>
  <si>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</si>
  <si>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</si>
  <si>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</si>
  <si>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</si>
  <si>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</si>
  <si>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</si>
  <si>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</si>
  <si>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</si>
  <si>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</si>
  <si>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</si>
  <si>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</si>
  <si>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</si>
  <si>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</si>
  <si>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</si>
  <si>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</si>
  <si>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</si>
  <si>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</si>
  <si>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</si>
  <si>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</si>
  <si>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</si>
  <si>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</si>
  <si>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</si>
  <si>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</si>
  <si>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</si>
  <si>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</si>
  <si>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</si>
  <si>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</si>
  <si>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</si>
  <si>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</si>
  <si>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</si>
  <si>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</si>
  <si>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</si>
  <si>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</si>
  <si>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</si>
  <si>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</si>
  <si>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</si>
  <si>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</si>
  <si>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</si>
  <si>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</si>
  <si>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</si>
  <si>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</si>
  <si>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</si>
  <si>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</si>
  <si>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</si>
  <si>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</si>
  <si>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</si>
  <si>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</si>
  <si>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</si>
  <si>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</si>
  <si>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</si>
  <si>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</si>
  <si>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</si>
  <si>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</si>
  <si>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</si>
  <si>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</si>
  <si>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</si>
  <si>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</si>
  <si>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</si>
  <si>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</si>
  <si>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</si>
  <si>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</si>
  <si>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</si>
  <si>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</si>
  <si>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</si>
  <si>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</si>
  <si>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</si>
  <si>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</si>
  <si>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</si>
  <si>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</si>
  <si>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</si>
  <si>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</si>
  <si>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</si>
  <si>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</si>
  <si>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</si>
  <si>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</si>
  <si>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</si>
  <si>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</si>
  <si>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</si>
  <si>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</si>
  <si>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</si>
  <si>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</si>
  <si>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</si>
  <si>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</si>
  <si>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</si>
  <si>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</si>
  <si>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</si>
  <si>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</si>
  <si>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</si>
  <si>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</si>
  <si>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</si>
  <si>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</si>
  <si>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</si>
  <si>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</si>
  <si>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</si>
  <si>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</si>
  <si>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</si>
  <si>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</si>
  <si>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</si>
  <si>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</si>
  <si>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</si>
  <si>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</si>
  <si>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</si>
  <si>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</si>
  <si>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</si>
  <si>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</si>
  <si>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</si>
  <si>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</si>
  <si>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</si>
  <si>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</si>
  <si>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</si>
  <si>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</si>
  <si>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</si>
  <si>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</si>
  <si>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</si>
  <si>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</si>
  <si>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</si>
  <si>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</si>
  <si>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</si>
  <si>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</si>
  <si>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</si>
  <si>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</si>
  <si>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</si>
  <si>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</si>
  <si>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</si>
  <si>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</si>
  <si>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</si>
  <si>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</si>
  <si>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</si>
  <si>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</si>
  <si>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</si>
  <si>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</si>
  <si>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</si>
  <si>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</si>
  <si>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</si>
  <si>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</si>
  <si>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</si>
  <si>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</si>
  <si>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</si>
  <si>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</si>
  <si>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</si>
  <si>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</si>
  <si>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</si>
  <si>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</si>
  <si>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</si>
  <si>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</si>
  <si>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</si>
  <si>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</si>
  <si>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</si>
  <si>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</si>
  <si>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</si>
  <si>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</si>
  <si>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</si>
  <si>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</si>
  <si>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</si>
  <si>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</si>
  <si>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</si>
  <si>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</si>
  <si>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</si>
  <si>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</si>
  <si>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</si>
  <si>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</si>
  <si>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</si>
  <si>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</si>
  <si>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</si>
  <si>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</si>
  <si>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</si>
  <si>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</si>
  <si>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</si>
  <si>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</si>
  <si>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</si>
  <si>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</si>
  <si>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</si>
  <si>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</si>
  <si>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</si>
  <si>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</si>
  <si>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</si>
  <si>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</si>
  <si>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</si>
  <si>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</si>
  <si>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</si>
  <si>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</si>
  <si>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</si>
  <si>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</si>
  <si>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</si>
  <si>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</si>
  <si>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</si>
  <si>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</si>
  <si>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</si>
  <si>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</si>
  <si>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</si>
  <si>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</si>
  <si>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</si>
  <si>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</si>
  <si>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</si>
  <si>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</si>
  <si>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</si>
  <si>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</si>
  <si>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</si>
  <si>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</si>
  <si>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</si>
  <si>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</si>
  <si>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</si>
  <si>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</si>
  <si>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</si>
  <si>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</si>
  <si>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</si>
  <si>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</si>
  <si>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</si>
  <si>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</si>
  <si>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</si>
  <si>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</si>
  <si>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</si>
  <si>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</si>
  <si>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</si>
  <si>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</si>
  <si>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</si>
  <si>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</si>
  <si>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</si>
  <si>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</si>
  <si>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</si>
  <si>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</si>
  <si>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</si>
  <si>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</si>
  <si>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</si>
  <si>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</si>
  <si>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</si>
  <si>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</si>
  <si>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</si>
  <si>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</si>
  <si>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</si>
  <si>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</si>
  <si>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</si>
  <si>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</si>
  <si>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</si>
  <si>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</si>
  <si>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</si>
  <si>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</si>
  <si>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</si>
  <si>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</si>
  <si>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</si>
  <si>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</si>
  <si>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</si>
  <si>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</si>
  <si>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</si>
  <si>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</si>
  <si>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</si>
  <si>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</si>
  <si>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</si>
  <si>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</si>
  <si>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</si>
  <si>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</si>
  <si>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</si>
  <si>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</si>
  <si>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</si>
  <si>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</si>
  <si>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</si>
  <si>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</si>
  <si>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</si>
  <si>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</si>
  <si>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</si>
  <si>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</si>
  <si>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</si>
  <si>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</si>
  <si>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</si>
  <si>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</si>
  <si>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</si>
  <si>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</si>
  <si>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</si>
  <si>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</si>
  <si>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</si>
  <si>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</si>
  <si>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</si>
  <si>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</si>
  <si>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</si>
  <si>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</si>
  <si>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</si>
  <si>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</si>
  <si>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</si>
  <si>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</si>
  <si>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</si>
  <si>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</si>
  <si>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</si>
  <si>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</si>
  <si>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</si>
  <si>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</si>
  <si>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</si>
  <si>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</si>
  <si>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</si>
  <si>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</si>
  <si>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</si>
  <si>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</si>
  <si>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</si>
  <si>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</si>
  <si>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</si>
  <si>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</si>
  <si>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</si>
  <si>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</si>
  <si>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</si>
  <si>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</si>
  <si>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</si>
  <si>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</si>
  <si>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</si>
  <si>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</si>
  <si>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</si>
  <si>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</si>
  <si>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</si>
  <si>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</si>
  <si>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</si>
  <si>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</si>
  <si>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</si>
  <si>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</si>
  <si>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</si>
  <si>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</si>
  <si>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</si>
  <si>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</si>
  <si>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</si>
  <si>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</si>
  <si>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</si>
  <si>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</si>
  <si>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</si>
  <si>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</si>
  <si>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</si>
  <si>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</si>
  <si>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</si>
  <si>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</si>
  <si>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</si>
  <si>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</si>
  <si>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</si>
  <si>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</si>
  <si>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</si>
  <si>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</si>
  <si>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</si>
  <si>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</si>
  <si>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</si>
  <si>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</si>
  <si>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</si>
  <si>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</si>
  <si>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</si>
  <si>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</si>
  <si>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</si>
  <si>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</si>
  <si>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</si>
  <si>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</si>
  <si>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</si>
  <si>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</si>
  <si>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</si>
  <si>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</si>
  <si>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</si>
  <si>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</si>
  <si>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</si>
  <si>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</si>
  <si>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</si>
  <si>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</si>
  <si>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</si>
  <si>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</si>
  <si>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</si>
  <si>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</si>
  <si>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</si>
  <si>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</si>
  <si>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</si>
  <si>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</si>
  <si>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</si>
  <si>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</si>
  <si>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</si>
  <si>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</si>
  <si>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</si>
  <si>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</si>
  <si>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</si>
  <si>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</si>
  <si>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</si>
  <si>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</si>
  <si>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</si>
  <si>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</si>
  <si>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</si>
  <si>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</si>
  <si>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</si>
  <si>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</si>
  <si>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</si>
  <si>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</si>
  <si>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</si>
  <si>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</si>
  <si>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</si>
  <si>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</si>
  <si>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</si>
  <si>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</si>
  <si>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</si>
  <si>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</si>
  <si>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</si>
  <si>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</si>
  <si>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</si>
  <si>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</si>
  <si>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</si>
  <si>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</si>
  <si>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</si>
  <si>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</si>
  <si>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</si>
  <si>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</si>
  <si>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</si>
  <si>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</si>
  <si>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</si>
  <si>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</si>
  <si>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</si>
  <si>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</si>
  <si>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</si>
  <si>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</si>
  <si>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</si>
  <si>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</si>
  <si>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</si>
  <si>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</si>
  <si>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</si>
  <si>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</si>
  <si>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</si>
  <si>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</si>
  <si>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</si>
  <si>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</si>
  <si>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</si>
  <si>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</si>
  <si>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</si>
  <si>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</si>
  <si>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</si>
  <si>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</si>
  <si>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</si>
  <si>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</si>
  <si>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</si>
  <si>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</si>
  <si>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</si>
  <si>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</si>
  <si>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</si>
  <si>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</si>
  <si>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</si>
  <si>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</si>
  <si>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</si>
  <si>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</si>
  <si>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</si>
  <si>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</si>
  <si>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</si>
  <si>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</si>
  <si>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</si>
  <si>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</si>
  <si>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</si>
  <si>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</si>
  <si>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</si>
  <si>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</si>
  <si>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</si>
  <si>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</si>
  <si>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</si>
  <si>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</si>
  <si>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</si>
  <si>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</si>
  <si>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</si>
  <si>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</si>
  <si>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</si>
  <si>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</si>
  <si>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</si>
  <si>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</si>
  <si>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</si>
  <si>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</si>
  <si>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</si>
  <si>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</si>
  <si>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</si>
  <si>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</si>
  <si>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</si>
  <si>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</si>
  <si>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</si>
  <si>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</si>
  <si>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</si>
  <si>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</si>
  <si>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</si>
  <si>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</si>
  <si>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</si>
  <si>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</si>
  <si>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</si>
  <si>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</si>
  <si>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</si>
  <si>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</si>
  <si>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</si>
  <si>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</si>
  <si>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</si>
  <si>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</si>
  <si>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</si>
  <si>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</si>
  <si>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</si>
  <si>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</si>
  <si>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</si>
  <si>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</si>
  <si>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</si>
  <si>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</si>
  <si>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</si>
  <si>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</si>
  <si>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</si>
  <si>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</si>
  <si>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</si>
  <si>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</si>
  <si>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</si>
  <si>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</si>
  <si>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</si>
  <si>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</si>
  <si>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</si>
  <si>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</si>
  <si>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</si>
  <si>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</si>
  <si>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</si>
  <si>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</si>
  <si>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</si>
  <si>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</si>
  <si>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</si>
  <si>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</si>
  <si>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</si>
  <si>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</si>
  <si>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</si>
  <si>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</si>
  <si>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</si>
  <si>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</si>
  <si>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</si>
  <si>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</si>
  <si>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</si>
  <si>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</si>
  <si>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</si>
  <si>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</si>
  <si>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</si>
  <si>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</si>
  <si>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"Сливница 1968" АД</t>
  </si>
  <si>
    <t>неконсолидиран</t>
  </si>
  <si>
    <t>Име на отчитащото се предприятие:"Сливница 1968" АД</t>
  </si>
  <si>
    <t>Вид на отчета: консолидиран /неконсолидиран  неконсолидиран</t>
  </si>
  <si>
    <t>Дървообработваща и мебелна индустрия АД</t>
  </si>
  <si>
    <t>Фонд Индустрия АД</t>
  </si>
  <si>
    <t>Форм Декор 1995АД</t>
  </si>
  <si>
    <t>СЛИВНИЦА 1998 АД</t>
  </si>
  <si>
    <t>Име на отчитащото се предприятие:  "Сливница 1968" АД</t>
  </si>
  <si>
    <t>Отчетен период</t>
  </si>
  <si>
    <t xml:space="preserve">Дата на съставяне:       </t>
  </si>
  <si>
    <t>30.01.2012 г.</t>
  </si>
  <si>
    <t>01 01 2011  31 12 2011</t>
  </si>
  <si>
    <t>01 01 2011 31 12 2011</t>
  </si>
  <si>
    <t xml:space="preserve">30.01.2012 </t>
  </si>
  <si>
    <t>30.01.2012</t>
  </si>
  <si>
    <t xml:space="preserve">01 01 2011  31 12 2011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</si>
</sst>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0" fillId="0" borderId="0" xfId="25" applyFont="1" applyAlignment="1" applyProtection="1">
      <alignment horizontal="center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8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4" fontId="12" fillId="0" borderId="0" xfId="25" applyNumberFormat="1" applyFont="1" applyProtection="1">
      <alignment/>
      <protection locked="0"/>
    </xf>
    <xf numFmtId="3" fontId="12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left"/>
      <protection/>
    </xf>
    <xf numFmtId="0" fontId="10" fillId="0" borderId="0" xfId="30" applyFont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13" fillId="0" borderId="23" xfId="27" applyFont="1" applyBorder="1" applyAlignment="1" applyProtection="1">
      <alignment horizontal="left" vertical="top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center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5" applyNumberFormat="1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49" fontId="4" fillId="0" borderId="0" xfId="25" applyNumberFormat="1" applyFont="1" applyAlignment="1" applyProtection="1">
      <alignment horizontal="center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B6" sqref="B6"/>
    </sheetView>
  </sheetViews>
  <sheetFormatPr defaultColWidth="9.00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/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15">
      <c r="A3" s="207" t="s">
        <v>1</v>
      </c>
      <c r="B3" s="588" t="s">
        <v>866</v>
      </c>
      <c r="C3" s="588"/>
      <c r="D3" s="588"/>
      <c r="E3" s="588"/>
      <c r="F3" s="277" t="s">
        <v>2</v>
      </c>
      <c r="G3" s="229"/>
      <c r="H3" s="229">
        <v>122013955</v>
      </c>
    </row>
    <row r="4" spans="1:8" ht="15">
      <c r="A4" s="590" t="s">
        <v>3</v>
      </c>
      <c r="B4" s="591"/>
      <c r="C4" s="591"/>
      <c r="D4" s="591"/>
      <c r="E4" s="570" t="s">
        <v>867</v>
      </c>
      <c r="F4" s="227" t="s">
        <v>4</v>
      </c>
      <c r="G4" s="228">
        <v>403</v>
      </c>
      <c r="H4" s="229"/>
    </row>
    <row r="5" spans="1:8" ht="15">
      <c r="A5" s="207" t="s">
        <v>5</v>
      </c>
      <c r="B5" s="588" t="s">
        <v>878</v>
      </c>
      <c r="C5" s="588"/>
      <c r="D5" s="588"/>
      <c r="E5" s="588"/>
      <c r="F5" s="227"/>
      <c r="G5" s="228"/>
      <c r="H5" s="279" t="s">
        <v>6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7</v>
      </c>
      <c r="B7" s="281" t="s">
        <v>8</v>
      </c>
      <c r="C7" s="282" t="s">
        <v>9</v>
      </c>
      <c r="D7" s="282" t="s">
        <v>10</v>
      </c>
      <c r="E7" s="283" t="s">
        <v>11</v>
      </c>
      <c r="F7" s="281" t="s">
        <v>8</v>
      </c>
      <c r="G7" s="282" t="s">
        <v>12</v>
      </c>
      <c r="H7" s="284" t="s">
        <v>13</v>
      </c>
    </row>
    <row r="8" spans="1:8" ht="14.25">
      <c r="A8" s="285" t="s">
        <v>14</v>
      </c>
      <c r="B8" s="286" t="s">
        <v>15</v>
      </c>
      <c r="C8" s="286">
        <v>1</v>
      </c>
      <c r="D8" s="286">
        <v>2</v>
      </c>
      <c r="E8" s="287" t="s">
        <v>14</v>
      </c>
      <c r="F8" s="286" t="s">
        <v>15</v>
      </c>
      <c r="G8" s="286">
        <v>1</v>
      </c>
      <c r="H8" s="288">
        <v>2</v>
      </c>
    </row>
    <row r="9" spans="1:8" ht="15">
      <c r="A9" s="561" t="s">
        <v>16</v>
      </c>
      <c r="B9" s="289"/>
      <c r="C9" s="290"/>
      <c r="D9" s="291"/>
      <c r="E9" s="559" t="s">
        <v>17</v>
      </c>
      <c r="F9" s="292"/>
      <c r="G9" s="293"/>
      <c r="H9" s="294"/>
    </row>
    <row r="10" spans="1:8" ht="15">
      <c r="A10" s="295" t="s">
        <v>18</v>
      </c>
      <c r="B10" s="296"/>
      <c r="C10" s="290"/>
      <c r="D10" s="291"/>
      <c r="E10" s="297" t="s">
        <v>19</v>
      </c>
      <c r="F10" s="298"/>
      <c r="G10" s="299"/>
      <c r="H10" s="300"/>
    </row>
    <row r="11" spans="1:8" ht="15">
      <c r="A11" s="295" t="s">
        <v>20</v>
      </c>
      <c r="B11" s="301" t="s">
        <v>21</v>
      </c>
      <c r="C11" s="208"/>
      <c r="D11" s="208"/>
      <c r="E11" s="297" t="s">
        <v>22</v>
      </c>
      <c r="F11" s="302" t="s">
        <v>23</v>
      </c>
      <c r="G11" s="209">
        <v>109</v>
      </c>
      <c r="H11" s="209">
        <v>109</v>
      </c>
    </row>
    <row r="12" spans="1:8" ht="15">
      <c r="A12" s="295" t="s">
        <v>24</v>
      </c>
      <c r="B12" s="301" t="s">
        <v>25</v>
      </c>
      <c r="C12" s="208">
        <v>25</v>
      </c>
      <c r="D12" s="208">
        <v>25</v>
      </c>
      <c r="E12" s="297" t="s">
        <v>26</v>
      </c>
      <c r="F12" s="302" t="s">
        <v>27</v>
      </c>
      <c r="G12" s="210"/>
      <c r="H12" s="210"/>
    </row>
    <row r="13" spans="1:8" ht="15">
      <c r="A13" s="295" t="s">
        <v>28</v>
      </c>
      <c r="B13" s="301" t="s">
        <v>29</v>
      </c>
      <c r="C13" s="208">
        <v>5</v>
      </c>
      <c r="D13" s="208">
        <v>5</v>
      </c>
      <c r="E13" s="297" t="s">
        <v>30</v>
      </c>
      <c r="F13" s="302" t="s">
        <v>31</v>
      </c>
      <c r="G13" s="210"/>
      <c r="H13" s="210"/>
    </row>
    <row r="14" spans="1:8" ht="15">
      <c r="A14" s="295" t="s">
        <v>32</v>
      </c>
      <c r="B14" s="301" t="s">
        <v>33</v>
      </c>
      <c r="C14" s="208">
        <v>13</v>
      </c>
      <c r="D14" s="208">
        <v>13</v>
      </c>
      <c r="E14" s="303" t="s">
        <v>34</v>
      </c>
      <c r="F14" s="302" t="s">
        <v>35</v>
      </c>
      <c r="G14" s="395"/>
      <c r="H14" s="395"/>
    </row>
    <row r="15" spans="1:8" ht="15">
      <c r="A15" s="295" t="s">
        <v>36</v>
      </c>
      <c r="B15" s="301" t="s">
        <v>37</v>
      </c>
      <c r="C15" s="208"/>
      <c r="D15" s="208"/>
      <c r="E15" s="303" t="s">
        <v>38</v>
      </c>
      <c r="F15" s="302" t="s">
        <v>39</v>
      </c>
      <c r="G15" s="395"/>
      <c r="H15" s="395"/>
    </row>
    <row r="16" spans="1:8" ht="15">
      <c r="A16" s="295" t="s">
        <v>40</v>
      </c>
      <c r="B16" s="304" t="s">
        <v>41</v>
      </c>
      <c r="C16" s="208"/>
      <c r="D16" s="208"/>
      <c r="E16" s="303" t="s">
        <v>42</v>
      </c>
      <c r="F16" s="302" t="s">
        <v>43</v>
      </c>
      <c r="G16" s="395"/>
      <c r="H16" s="395"/>
    </row>
    <row r="17" spans="1:18" ht="25.5">
      <c r="A17" s="295" t="s">
        <v>44</v>
      </c>
      <c r="B17" s="301" t="s">
        <v>45</v>
      </c>
      <c r="C17" s="208"/>
      <c r="D17" s="208"/>
      <c r="E17" s="303" t="s">
        <v>46</v>
      </c>
      <c r="F17" s="305" t="s">
        <v>47</v>
      </c>
      <c r="G17" s="211">
        <f>G11+G14+G15+G16</f>
        <v>109</v>
      </c>
      <c r="H17" s="211">
        <f>H11+H14+H15+H16</f>
        <v>109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48</v>
      </c>
      <c r="B18" s="301" t="s">
        <v>49</v>
      </c>
      <c r="C18" s="208"/>
      <c r="D18" s="208"/>
      <c r="E18" s="297" t="s">
        <v>50</v>
      </c>
      <c r="F18" s="306"/>
      <c r="G18" s="307"/>
      <c r="H18" s="308"/>
    </row>
    <row r="19" spans="1:15" ht="15">
      <c r="A19" s="295" t="s">
        <v>51</v>
      </c>
      <c r="B19" s="309" t="s">
        <v>52</v>
      </c>
      <c r="C19" s="212">
        <f>SUM(C11:C18)</f>
        <v>43</v>
      </c>
      <c r="D19" s="212">
        <f>SUM(D11:D18)</f>
        <v>43</v>
      </c>
      <c r="E19" s="297" t="s">
        <v>53</v>
      </c>
      <c r="F19" s="302" t="s">
        <v>54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55</v>
      </c>
      <c r="B20" s="309" t="s">
        <v>56</v>
      </c>
      <c r="C20" s="208"/>
      <c r="D20" s="208"/>
      <c r="E20" s="297" t="s">
        <v>57</v>
      </c>
      <c r="F20" s="302" t="s">
        <v>58</v>
      </c>
      <c r="G20" s="215"/>
      <c r="H20" s="215"/>
    </row>
    <row r="21" spans="1:18" ht="15">
      <c r="A21" s="295" t="s">
        <v>59</v>
      </c>
      <c r="B21" s="310" t="s">
        <v>60</v>
      </c>
      <c r="C21" s="208"/>
      <c r="D21" s="208"/>
      <c r="E21" s="311" t="s">
        <v>61</v>
      </c>
      <c r="F21" s="302" t="s">
        <v>62</v>
      </c>
      <c r="G21" s="213">
        <f>SUM(G22:G24)</f>
        <v>38</v>
      </c>
      <c r="H21" s="213">
        <f>SUM(H22:H24)</f>
        <v>38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63</v>
      </c>
      <c r="B22" s="301"/>
      <c r="C22" s="312"/>
      <c r="D22" s="212"/>
      <c r="E22" s="303" t="s">
        <v>64</v>
      </c>
      <c r="F22" s="302" t="s">
        <v>65</v>
      </c>
      <c r="G22" s="209">
        <v>30</v>
      </c>
      <c r="H22" s="209">
        <v>30</v>
      </c>
    </row>
    <row r="23" spans="1:13" ht="15">
      <c r="A23" s="295" t="s">
        <v>66</v>
      </c>
      <c r="B23" s="301" t="s">
        <v>67</v>
      </c>
      <c r="C23" s="208"/>
      <c r="D23" s="208"/>
      <c r="E23" s="313" t="s">
        <v>68</v>
      </c>
      <c r="F23" s="302" t="s">
        <v>69</v>
      </c>
      <c r="G23" s="209"/>
      <c r="H23" s="209"/>
      <c r="M23" s="214"/>
    </row>
    <row r="24" spans="1:8" ht="15">
      <c r="A24" s="295" t="s">
        <v>70</v>
      </c>
      <c r="B24" s="301" t="s">
        <v>71</v>
      </c>
      <c r="C24" s="208"/>
      <c r="D24" s="208"/>
      <c r="E24" s="297" t="s">
        <v>72</v>
      </c>
      <c r="F24" s="302" t="s">
        <v>73</v>
      </c>
      <c r="G24" s="209">
        <v>8</v>
      </c>
      <c r="H24" s="209">
        <v>8</v>
      </c>
    </row>
    <row r="25" spans="1:18" ht="15">
      <c r="A25" s="295" t="s">
        <v>74</v>
      </c>
      <c r="B25" s="301" t="s">
        <v>75</v>
      </c>
      <c r="C25" s="208"/>
      <c r="D25" s="208"/>
      <c r="E25" s="313" t="s">
        <v>76</v>
      </c>
      <c r="F25" s="305" t="s">
        <v>77</v>
      </c>
      <c r="G25" s="211">
        <f>G19+G20+G21</f>
        <v>38</v>
      </c>
      <c r="H25" s="211">
        <f>H19+H20+H21</f>
        <v>38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78</v>
      </c>
      <c r="B26" s="301" t="s">
        <v>79</v>
      </c>
      <c r="C26" s="208"/>
      <c r="D26" s="208"/>
      <c r="E26" s="297" t="s">
        <v>80</v>
      </c>
      <c r="F26" s="306"/>
      <c r="G26" s="307"/>
      <c r="H26" s="308"/>
    </row>
    <row r="27" spans="1:18" ht="15">
      <c r="A27" s="295" t="s">
        <v>81</v>
      </c>
      <c r="B27" s="310" t="s">
        <v>82</v>
      </c>
      <c r="C27" s="212">
        <f>SUM(C23:C26)</f>
        <v>0</v>
      </c>
      <c r="D27" s="212">
        <f>SUM(D23:D26)</f>
        <v>0</v>
      </c>
      <c r="E27" s="313" t="s">
        <v>83</v>
      </c>
      <c r="F27" s="302" t="s">
        <v>84</v>
      </c>
      <c r="G27" s="211">
        <f>SUM(G28:G30)</f>
        <v>134</v>
      </c>
      <c r="H27" s="211">
        <f>SUM(H28:H30)</f>
        <v>205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85</v>
      </c>
      <c r="F28" s="302" t="s">
        <v>86</v>
      </c>
      <c r="G28" s="209">
        <v>671</v>
      </c>
      <c r="H28" s="209">
        <v>671</v>
      </c>
    </row>
    <row r="29" spans="1:13" ht="15">
      <c r="A29" s="295" t="s">
        <v>87</v>
      </c>
      <c r="B29" s="301"/>
      <c r="C29" s="312"/>
      <c r="D29" s="212"/>
      <c r="E29" s="311" t="s">
        <v>88</v>
      </c>
      <c r="F29" s="302" t="s">
        <v>89</v>
      </c>
      <c r="G29" s="395">
        <v>-537</v>
      </c>
      <c r="H29" s="395">
        <v>-466</v>
      </c>
      <c r="M29" s="214"/>
    </row>
    <row r="30" spans="1:8" ht="15">
      <c r="A30" s="295" t="s">
        <v>90</v>
      </c>
      <c r="B30" s="301" t="s">
        <v>91</v>
      </c>
      <c r="C30" s="208"/>
      <c r="D30" s="208"/>
      <c r="E30" s="297" t="s">
        <v>92</v>
      </c>
      <c r="F30" s="302" t="s">
        <v>93</v>
      </c>
      <c r="G30" s="215"/>
      <c r="H30" s="215"/>
    </row>
    <row r="31" spans="1:13" ht="15">
      <c r="A31" s="295" t="s">
        <v>94</v>
      </c>
      <c r="B31" s="301" t="s">
        <v>95</v>
      </c>
      <c r="C31" s="396"/>
      <c r="D31" s="396"/>
      <c r="E31" s="313" t="s">
        <v>96</v>
      </c>
      <c r="F31" s="302" t="s">
        <v>97</v>
      </c>
      <c r="G31" s="209"/>
      <c r="H31" s="209"/>
      <c r="M31" s="214"/>
    </row>
    <row r="32" spans="1:15" ht="15">
      <c r="A32" s="295" t="s">
        <v>98</v>
      </c>
      <c r="B32" s="310" t="s">
        <v>99</v>
      </c>
      <c r="C32" s="212">
        <f>C30+C31</f>
        <v>0</v>
      </c>
      <c r="D32" s="212">
        <f>D30+D31</f>
        <v>0</v>
      </c>
      <c r="E32" s="303" t="s">
        <v>100</v>
      </c>
      <c r="F32" s="302" t="s">
        <v>101</v>
      </c>
      <c r="G32" s="395">
        <v>0</v>
      </c>
      <c r="H32" s="395">
        <v>-71</v>
      </c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102</v>
      </c>
      <c r="B33" s="304"/>
      <c r="C33" s="312"/>
      <c r="D33" s="212"/>
      <c r="E33" s="313" t="s">
        <v>103</v>
      </c>
      <c r="F33" s="305" t="s">
        <v>104</v>
      </c>
      <c r="G33" s="211">
        <f>G27+G31+G32</f>
        <v>134</v>
      </c>
      <c r="H33" s="211">
        <f>H27+H31+H32</f>
        <v>134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854</v>
      </c>
      <c r="B34" s="304" t="s">
        <v>105</v>
      </c>
      <c r="C34" s="212">
        <f>SUM(C35:C38)</f>
        <v>6</v>
      </c>
      <c r="D34" s="212">
        <f>SUM(D35:D38)</f>
        <v>6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106</v>
      </c>
      <c r="B35" s="301" t="s">
        <v>107</v>
      </c>
      <c r="C35" s="208"/>
      <c r="D35" s="208"/>
      <c r="E35" s="317"/>
      <c r="F35" s="318"/>
      <c r="G35" s="319"/>
      <c r="H35" s="320"/>
    </row>
    <row r="36" spans="1:18" ht="15">
      <c r="A36" s="295" t="s">
        <v>108</v>
      </c>
      <c r="B36" s="301" t="s">
        <v>109</v>
      </c>
      <c r="C36" s="208"/>
      <c r="D36" s="208"/>
      <c r="E36" s="297" t="s">
        <v>110</v>
      </c>
      <c r="F36" s="321" t="s">
        <v>111</v>
      </c>
      <c r="G36" s="211">
        <f>G25+G17+G33</f>
        <v>281</v>
      </c>
      <c r="H36" s="211">
        <f>H25+H17+H33</f>
        <v>281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112</v>
      </c>
      <c r="B37" s="301" t="s">
        <v>113</v>
      </c>
      <c r="C37" s="208"/>
      <c r="D37" s="208"/>
      <c r="E37" s="297"/>
      <c r="F37" s="322"/>
      <c r="G37" s="315"/>
      <c r="H37" s="316"/>
      <c r="M37" s="214"/>
    </row>
    <row r="38" spans="1:8" ht="15">
      <c r="A38" s="295" t="s">
        <v>114</v>
      </c>
      <c r="B38" s="301" t="s">
        <v>115</v>
      </c>
      <c r="C38" s="208">
        <v>6</v>
      </c>
      <c r="D38" s="208">
        <v>6</v>
      </c>
      <c r="E38" s="323"/>
      <c r="F38" s="318"/>
      <c r="G38" s="319"/>
      <c r="H38" s="320"/>
    </row>
    <row r="39" spans="1:15" ht="15">
      <c r="A39" s="295" t="s">
        <v>116</v>
      </c>
      <c r="B39" s="324" t="s">
        <v>117</v>
      </c>
      <c r="C39" s="216">
        <f>C40+C41+C43</f>
        <v>0</v>
      </c>
      <c r="D39" s="216">
        <f>D40+D41+D43</f>
        <v>0</v>
      </c>
      <c r="E39" s="560" t="s">
        <v>118</v>
      </c>
      <c r="F39" s="321" t="s">
        <v>119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120</v>
      </c>
      <c r="B40" s="324" t="s">
        <v>121</v>
      </c>
      <c r="C40" s="208"/>
      <c r="D40" s="208"/>
      <c r="E40" s="303"/>
      <c r="F40" s="322"/>
      <c r="G40" s="315"/>
      <c r="H40" s="316"/>
    </row>
    <row r="41" spans="1:8" ht="15">
      <c r="A41" s="295" t="s">
        <v>122</v>
      </c>
      <c r="B41" s="324" t="s">
        <v>123</v>
      </c>
      <c r="C41" s="208"/>
      <c r="D41" s="208"/>
      <c r="E41" s="560" t="s">
        <v>124</v>
      </c>
      <c r="F41" s="325"/>
      <c r="G41" s="326"/>
      <c r="H41" s="327"/>
    </row>
    <row r="42" spans="1:8" ht="15">
      <c r="A42" s="295" t="s">
        <v>125</v>
      </c>
      <c r="B42" s="324" t="s">
        <v>126</v>
      </c>
      <c r="C42" s="217"/>
      <c r="D42" s="217"/>
      <c r="E42" s="297" t="s">
        <v>127</v>
      </c>
      <c r="F42" s="318"/>
      <c r="G42" s="319"/>
      <c r="H42" s="320"/>
    </row>
    <row r="43" spans="1:13" ht="15">
      <c r="A43" s="295" t="s">
        <v>128</v>
      </c>
      <c r="B43" s="324" t="s">
        <v>129</v>
      </c>
      <c r="C43" s="208"/>
      <c r="D43" s="208"/>
      <c r="E43" s="303" t="s">
        <v>130</v>
      </c>
      <c r="F43" s="302" t="s">
        <v>131</v>
      </c>
      <c r="G43" s="209"/>
      <c r="H43" s="209"/>
      <c r="M43" s="214"/>
    </row>
    <row r="44" spans="1:8" ht="15">
      <c r="A44" s="295" t="s">
        <v>132</v>
      </c>
      <c r="B44" s="324" t="s">
        <v>133</v>
      </c>
      <c r="C44" s="208"/>
      <c r="D44" s="208"/>
      <c r="E44" s="328" t="s">
        <v>134</v>
      </c>
      <c r="F44" s="302" t="s">
        <v>135</v>
      </c>
      <c r="G44" s="209"/>
      <c r="H44" s="209"/>
    </row>
    <row r="45" spans="1:15" ht="15">
      <c r="A45" s="295" t="s">
        <v>136</v>
      </c>
      <c r="B45" s="309" t="s">
        <v>137</v>
      </c>
      <c r="C45" s="212">
        <f>C34+C39+C44</f>
        <v>6</v>
      </c>
      <c r="D45" s="212">
        <f>D34+D39+D44</f>
        <v>6</v>
      </c>
      <c r="E45" s="311" t="s">
        <v>138</v>
      </c>
      <c r="F45" s="302" t="s">
        <v>139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140</v>
      </c>
      <c r="B46" s="301"/>
      <c r="C46" s="312"/>
      <c r="D46" s="212"/>
      <c r="E46" s="297" t="s">
        <v>141</v>
      </c>
      <c r="F46" s="302" t="s">
        <v>142</v>
      </c>
      <c r="G46" s="209"/>
      <c r="H46" s="209"/>
    </row>
    <row r="47" spans="1:13" ht="15">
      <c r="A47" s="295" t="s">
        <v>143</v>
      </c>
      <c r="B47" s="301" t="s">
        <v>144</v>
      </c>
      <c r="C47" s="208"/>
      <c r="D47" s="208"/>
      <c r="E47" s="311" t="s">
        <v>145</v>
      </c>
      <c r="F47" s="302" t="s">
        <v>146</v>
      </c>
      <c r="G47" s="209"/>
      <c r="H47" s="209"/>
      <c r="M47" s="214"/>
    </row>
    <row r="48" spans="1:8" ht="15">
      <c r="A48" s="295" t="s">
        <v>147</v>
      </c>
      <c r="B48" s="304" t="s">
        <v>148</v>
      </c>
      <c r="C48" s="208"/>
      <c r="D48" s="208"/>
      <c r="E48" s="297" t="s">
        <v>149</v>
      </c>
      <c r="F48" s="302" t="s">
        <v>150</v>
      </c>
      <c r="G48" s="209"/>
      <c r="H48" s="209"/>
    </row>
    <row r="49" spans="1:18" ht="15">
      <c r="A49" s="295" t="s">
        <v>151</v>
      </c>
      <c r="B49" s="301" t="s">
        <v>152</v>
      </c>
      <c r="C49" s="208"/>
      <c r="D49" s="208"/>
      <c r="E49" s="311" t="s">
        <v>51</v>
      </c>
      <c r="F49" s="305" t="s">
        <v>153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78</v>
      </c>
      <c r="B50" s="301" t="s">
        <v>154</v>
      </c>
      <c r="C50" s="208">
        <v>134</v>
      </c>
      <c r="D50" s="208">
        <v>134</v>
      </c>
      <c r="E50" s="297"/>
      <c r="F50" s="302"/>
      <c r="G50" s="312"/>
      <c r="H50" s="211"/>
    </row>
    <row r="51" spans="1:15" ht="15">
      <c r="A51" s="295" t="s">
        <v>155</v>
      </c>
      <c r="B51" s="309" t="s">
        <v>156</v>
      </c>
      <c r="C51" s="212">
        <f>SUM(C47:C50)</f>
        <v>134</v>
      </c>
      <c r="D51" s="212">
        <f>SUM(D47:D50)</f>
        <v>134</v>
      </c>
      <c r="E51" s="311" t="s">
        <v>157</v>
      </c>
      <c r="F51" s="305" t="s">
        <v>158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159</v>
      </c>
      <c r="B52" s="309"/>
      <c r="C52" s="312"/>
      <c r="D52" s="212"/>
      <c r="E52" s="297" t="s">
        <v>160</v>
      </c>
      <c r="F52" s="305" t="s">
        <v>161</v>
      </c>
      <c r="G52" s="209"/>
      <c r="H52" s="209"/>
    </row>
    <row r="53" spans="1:8" ht="15">
      <c r="A53" s="295" t="s">
        <v>162</v>
      </c>
      <c r="B53" s="309" t="s">
        <v>163</v>
      </c>
      <c r="C53" s="208"/>
      <c r="D53" s="208"/>
      <c r="E53" s="297" t="s">
        <v>164</v>
      </c>
      <c r="F53" s="305" t="s">
        <v>165</v>
      </c>
      <c r="G53" s="209"/>
      <c r="H53" s="209"/>
    </row>
    <row r="54" spans="1:8" ht="15">
      <c r="A54" s="295" t="s">
        <v>166</v>
      </c>
      <c r="B54" s="309" t="s">
        <v>167</v>
      </c>
      <c r="C54" s="208"/>
      <c r="D54" s="208"/>
      <c r="E54" s="297" t="s">
        <v>168</v>
      </c>
      <c r="F54" s="305" t="s">
        <v>169</v>
      </c>
      <c r="G54" s="209"/>
      <c r="H54" s="209"/>
    </row>
    <row r="55" spans="1:18" ht="25.5">
      <c r="A55" s="329" t="s">
        <v>170</v>
      </c>
      <c r="B55" s="330" t="s">
        <v>171</v>
      </c>
      <c r="C55" s="212">
        <f>C19+C20+C21+C27+C32+C45+C51+C53+C54</f>
        <v>183</v>
      </c>
      <c r="D55" s="212">
        <f>D19+D20+D21+D27+D32+D45+D51+D53+D54</f>
        <v>183</v>
      </c>
      <c r="E55" s="297" t="s">
        <v>172</v>
      </c>
      <c r="F55" s="321" t="s">
        <v>173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174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175</v>
      </c>
      <c r="B57" s="301"/>
      <c r="C57" s="312"/>
      <c r="D57" s="212"/>
      <c r="E57" s="565" t="s">
        <v>176</v>
      </c>
      <c r="F57" s="331"/>
      <c r="G57" s="312"/>
      <c r="H57" s="211"/>
      <c r="M57" s="214"/>
    </row>
    <row r="58" spans="1:8" ht="15">
      <c r="A58" s="295" t="s">
        <v>177</v>
      </c>
      <c r="B58" s="301" t="s">
        <v>178</v>
      </c>
      <c r="C58" s="208"/>
      <c r="D58" s="208"/>
      <c r="E58" s="297" t="s">
        <v>127</v>
      </c>
      <c r="F58" s="332"/>
      <c r="G58" s="312"/>
      <c r="H58" s="211"/>
    </row>
    <row r="59" spans="1:13" ht="15">
      <c r="A59" s="295" t="s">
        <v>179</v>
      </c>
      <c r="B59" s="301" t="s">
        <v>180</v>
      </c>
      <c r="C59" s="208"/>
      <c r="D59" s="208"/>
      <c r="E59" s="311" t="s">
        <v>181</v>
      </c>
      <c r="F59" s="302" t="s">
        <v>182</v>
      </c>
      <c r="G59" s="209"/>
      <c r="H59" s="209"/>
      <c r="M59" s="214"/>
    </row>
    <row r="60" spans="1:8" ht="15">
      <c r="A60" s="295" t="s">
        <v>183</v>
      </c>
      <c r="B60" s="301" t="s">
        <v>184</v>
      </c>
      <c r="C60" s="208"/>
      <c r="D60" s="208"/>
      <c r="E60" s="297" t="s">
        <v>185</v>
      </c>
      <c r="F60" s="302" t="s">
        <v>186</v>
      </c>
      <c r="G60" s="209"/>
      <c r="H60" s="209"/>
    </row>
    <row r="61" spans="1:18" ht="15">
      <c r="A61" s="295" t="s">
        <v>187</v>
      </c>
      <c r="B61" s="304" t="s">
        <v>188</v>
      </c>
      <c r="C61" s="208"/>
      <c r="D61" s="208"/>
      <c r="E61" s="303" t="s">
        <v>189</v>
      </c>
      <c r="F61" s="332" t="s">
        <v>190</v>
      </c>
      <c r="G61" s="211">
        <f>SUM(G62:G68)</f>
        <v>133</v>
      </c>
      <c r="H61" s="211">
        <f>SUM(H62:H68)</f>
        <v>133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191</v>
      </c>
      <c r="B62" s="304" t="s">
        <v>192</v>
      </c>
      <c r="C62" s="208"/>
      <c r="D62" s="208"/>
      <c r="E62" s="303" t="s">
        <v>193</v>
      </c>
      <c r="F62" s="302" t="s">
        <v>194</v>
      </c>
      <c r="G62" s="209"/>
      <c r="H62" s="209"/>
    </row>
    <row r="63" spans="1:13" ht="15">
      <c r="A63" s="295" t="s">
        <v>195</v>
      </c>
      <c r="B63" s="301" t="s">
        <v>196</v>
      </c>
      <c r="C63" s="208"/>
      <c r="D63" s="208"/>
      <c r="E63" s="297" t="s">
        <v>197</v>
      </c>
      <c r="F63" s="302" t="s">
        <v>198</v>
      </c>
      <c r="G63" s="209"/>
      <c r="H63" s="209"/>
      <c r="M63" s="214"/>
    </row>
    <row r="64" spans="1:15" ht="15">
      <c r="A64" s="295" t="s">
        <v>51</v>
      </c>
      <c r="B64" s="309" t="s">
        <v>199</v>
      </c>
      <c r="C64" s="212">
        <f>SUM(C58:C63)</f>
        <v>0</v>
      </c>
      <c r="D64" s="212">
        <f>SUM(D58:D63)</f>
        <v>0</v>
      </c>
      <c r="E64" s="297" t="s">
        <v>200</v>
      </c>
      <c r="F64" s="302" t="s">
        <v>201</v>
      </c>
      <c r="G64" s="209">
        <v>7</v>
      </c>
      <c r="H64" s="209">
        <v>7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202</v>
      </c>
      <c r="F65" s="302" t="s">
        <v>203</v>
      </c>
      <c r="G65" s="209"/>
      <c r="H65" s="209"/>
    </row>
    <row r="66" spans="1:8" ht="15">
      <c r="A66" s="295" t="s">
        <v>204</v>
      </c>
      <c r="B66" s="301"/>
      <c r="C66" s="312"/>
      <c r="D66" s="212"/>
      <c r="E66" s="297" t="s">
        <v>205</v>
      </c>
      <c r="F66" s="302" t="s">
        <v>206</v>
      </c>
      <c r="G66" s="209">
        <v>94</v>
      </c>
      <c r="H66" s="209">
        <v>94</v>
      </c>
    </row>
    <row r="67" spans="1:8" ht="15">
      <c r="A67" s="295" t="s">
        <v>207</v>
      </c>
      <c r="B67" s="301" t="s">
        <v>208</v>
      </c>
      <c r="C67" s="208"/>
      <c r="D67" s="208"/>
      <c r="E67" s="297" t="s">
        <v>209</v>
      </c>
      <c r="F67" s="302" t="s">
        <v>210</v>
      </c>
      <c r="G67" s="209">
        <v>19</v>
      </c>
      <c r="H67" s="209">
        <v>19</v>
      </c>
    </row>
    <row r="68" spans="1:8" ht="15">
      <c r="A68" s="295" t="s">
        <v>211</v>
      </c>
      <c r="B68" s="301" t="s">
        <v>212</v>
      </c>
      <c r="C68" s="208">
        <v>88</v>
      </c>
      <c r="D68" s="208">
        <v>88</v>
      </c>
      <c r="E68" s="297" t="s">
        <v>213</v>
      </c>
      <c r="F68" s="302" t="s">
        <v>214</v>
      </c>
      <c r="G68" s="209">
        <v>13</v>
      </c>
      <c r="H68" s="209">
        <v>13</v>
      </c>
    </row>
    <row r="69" spans="1:8" ht="15">
      <c r="A69" s="295" t="s">
        <v>215</v>
      </c>
      <c r="B69" s="301" t="s">
        <v>216</v>
      </c>
      <c r="C69" s="208"/>
      <c r="D69" s="208"/>
      <c r="E69" s="311" t="s">
        <v>78</v>
      </c>
      <c r="F69" s="302" t="s">
        <v>217</v>
      </c>
      <c r="G69" s="209"/>
      <c r="H69" s="209"/>
    </row>
    <row r="70" spans="1:8" ht="15">
      <c r="A70" s="295" t="s">
        <v>218</v>
      </c>
      <c r="B70" s="301" t="s">
        <v>219</v>
      </c>
      <c r="C70" s="208"/>
      <c r="D70" s="208"/>
      <c r="E70" s="297" t="s">
        <v>220</v>
      </c>
      <c r="F70" s="302" t="s">
        <v>221</v>
      </c>
      <c r="G70" s="209"/>
      <c r="H70" s="209"/>
    </row>
    <row r="71" spans="1:18" ht="15">
      <c r="A71" s="295" t="s">
        <v>222</v>
      </c>
      <c r="B71" s="301" t="s">
        <v>223</v>
      </c>
      <c r="C71" s="208"/>
      <c r="D71" s="208"/>
      <c r="E71" s="313" t="s">
        <v>46</v>
      </c>
      <c r="F71" s="333" t="s">
        <v>224</v>
      </c>
      <c r="G71" s="218">
        <f>G59+G60+G61+G69+G70</f>
        <v>133</v>
      </c>
      <c r="H71" s="218">
        <f>H59+H60+H61+H69+H70</f>
        <v>133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225</v>
      </c>
      <c r="B72" s="301" t="s">
        <v>226</v>
      </c>
      <c r="C72" s="208"/>
      <c r="D72" s="208"/>
      <c r="E72" s="303"/>
      <c r="F72" s="334"/>
      <c r="G72" s="335"/>
      <c r="H72" s="336"/>
    </row>
    <row r="73" spans="1:8" ht="15">
      <c r="A73" s="295" t="s">
        <v>227</v>
      </c>
      <c r="B73" s="301" t="s">
        <v>228</v>
      </c>
      <c r="C73" s="208"/>
      <c r="D73" s="208"/>
      <c r="E73" s="220"/>
      <c r="F73" s="337"/>
      <c r="G73" s="338"/>
      <c r="H73" s="339"/>
    </row>
    <row r="74" spans="1:8" ht="15">
      <c r="A74" s="295" t="s">
        <v>229</v>
      </c>
      <c r="B74" s="301" t="s">
        <v>230</v>
      </c>
      <c r="C74" s="208">
        <v>116</v>
      </c>
      <c r="D74" s="208">
        <v>116</v>
      </c>
      <c r="E74" s="297" t="s">
        <v>231</v>
      </c>
      <c r="F74" s="340" t="s">
        <v>232</v>
      </c>
      <c r="G74" s="209"/>
      <c r="H74" s="209"/>
    </row>
    <row r="75" spans="1:15" ht="15">
      <c r="A75" s="295" t="s">
        <v>76</v>
      </c>
      <c r="B75" s="309" t="s">
        <v>233</v>
      </c>
      <c r="C75" s="212">
        <f>SUM(C67:C74)</f>
        <v>204</v>
      </c>
      <c r="D75" s="212">
        <f>SUM(D67:D74)</f>
        <v>204</v>
      </c>
      <c r="E75" s="311" t="s">
        <v>160</v>
      </c>
      <c r="F75" s="305" t="s">
        <v>234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235</v>
      </c>
      <c r="F76" s="305" t="s">
        <v>236</v>
      </c>
      <c r="G76" s="209"/>
      <c r="H76" s="209"/>
    </row>
    <row r="77" spans="1:13" ht="15">
      <c r="A77" s="295" t="s">
        <v>237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238</v>
      </c>
      <c r="B78" s="301" t="s">
        <v>239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240</v>
      </c>
      <c r="B79" s="301" t="s">
        <v>241</v>
      </c>
      <c r="C79" s="208"/>
      <c r="D79" s="208"/>
      <c r="E79" s="311" t="s">
        <v>242</v>
      </c>
      <c r="F79" s="321" t="s">
        <v>243</v>
      </c>
      <c r="G79" s="219">
        <f>G71+G74+G75+G76</f>
        <v>133</v>
      </c>
      <c r="H79" s="219">
        <f>H71+H74+H75+H76</f>
        <v>133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244</v>
      </c>
      <c r="B80" s="301" t="s">
        <v>245</v>
      </c>
      <c r="C80" s="208"/>
      <c r="D80" s="208"/>
      <c r="E80" s="297"/>
      <c r="F80" s="344"/>
      <c r="G80" s="345"/>
      <c r="H80" s="346"/>
    </row>
    <row r="81" spans="1:8" ht="15">
      <c r="A81" s="295" t="s">
        <v>246</v>
      </c>
      <c r="B81" s="301" t="s">
        <v>247</v>
      </c>
      <c r="C81" s="208"/>
      <c r="D81" s="208"/>
      <c r="E81" s="220"/>
      <c r="F81" s="345"/>
      <c r="G81" s="345"/>
      <c r="H81" s="346"/>
    </row>
    <row r="82" spans="1:8" ht="15">
      <c r="A82" s="295" t="s">
        <v>248</v>
      </c>
      <c r="B82" s="301" t="s">
        <v>249</v>
      </c>
      <c r="C82" s="208"/>
      <c r="D82" s="208"/>
      <c r="E82" s="323"/>
      <c r="F82" s="345"/>
      <c r="G82" s="345"/>
      <c r="H82" s="346"/>
    </row>
    <row r="83" spans="1:8" ht="15">
      <c r="A83" s="295" t="s">
        <v>132</v>
      </c>
      <c r="B83" s="301" t="s">
        <v>250</v>
      </c>
      <c r="C83" s="208"/>
      <c r="D83" s="208"/>
      <c r="E83" s="220"/>
      <c r="F83" s="345"/>
      <c r="G83" s="345"/>
      <c r="H83" s="346"/>
    </row>
    <row r="84" spans="1:14" ht="15">
      <c r="A84" s="295" t="s">
        <v>251</v>
      </c>
      <c r="B84" s="309" t="s">
        <v>252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253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254</v>
      </c>
      <c r="B87" s="301" t="s">
        <v>255</v>
      </c>
      <c r="C87" s="208">
        <v>27</v>
      </c>
      <c r="D87" s="208">
        <v>27</v>
      </c>
      <c r="E87" s="220"/>
      <c r="F87" s="345"/>
      <c r="G87" s="345"/>
      <c r="H87" s="346"/>
      <c r="M87" s="214"/>
    </row>
    <row r="88" spans="1:8" ht="15">
      <c r="A88" s="295" t="s">
        <v>256</v>
      </c>
      <c r="B88" s="301" t="s">
        <v>257</v>
      </c>
      <c r="C88" s="208"/>
      <c r="D88" s="208"/>
      <c r="E88" s="323"/>
      <c r="F88" s="345"/>
      <c r="G88" s="345"/>
      <c r="H88" s="346"/>
    </row>
    <row r="89" spans="1:13" ht="15">
      <c r="A89" s="295" t="s">
        <v>258</v>
      </c>
      <c r="B89" s="301" t="s">
        <v>259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260</v>
      </c>
      <c r="B90" s="301" t="s">
        <v>261</v>
      </c>
      <c r="C90" s="208"/>
      <c r="D90" s="208"/>
      <c r="E90" s="323"/>
      <c r="F90" s="345"/>
      <c r="G90" s="345"/>
      <c r="H90" s="346"/>
    </row>
    <row r="91" spans="1:14" ht="15">
      <c r="A91" s="295" t="s">
        <v>262</v>
      </c>
      <c r="B91" s="309" t="s">
        <v>263</v>
      </c>
      <c r="C91" s="212">
        <f>SUM(C87:C90)</f>
        <v>27</v>
      </c>
      <c r="D91" s="212">
        <f>SUM(D87:D90)</f>
        <v>27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264</v>
      </c>
      <c r="B92" s="309" t="s">
        <v>265</v>
      </c>
      <c r="C92" s="208"/>
      <c r="D92" s="208"/>
      <c r="E92" s="323"/>
      <c r="F92" s="345"/>
      <c r="G92" s="345"/>
      <c r="H92" s="346"/>
    </row>
    <row r="93" spans="1:14" ht="15">
      <c r="A93" s="295" t="s">
        <v>266</v>
      </c>
      <c r="B93" s="347" t="s">
        <v>267</v>
      </c>
      <c r="C93" s="212">
        <f>C64+C75+C84+C91+C92</f>
        <v>231</v>
      </c>
      <c r="D93" s="212">
        <f>D64+D75+D84+D91+D92</f>
        <v>231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268</v>
      </c>
      <c r="B94" s="348" t="s">
        <v>269</v>
      </c>
      <c r="C94" s="221">
        <f>C93+C55</f>
        <v>414</v>
      </c>
      <c r="D94" s="221">
        <f>D93+D55</f>
        <v>414</v>
      </c>
      <c r="E94" s="564" t="s">
        <v>270</v>
      </c>
      <c r="F94" s="349" t="s">
        <v>271</v>
      </c>
      <c r="G94" s="222">
        <f>G36+G39+G55+G79</f>
        <v>414</v>
      </c>
      <c r="H94" s="222">
        <f>H36+H39+H55+H79</f>
        <v>414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855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877</v>
      </c>
      <c r="B98" s="545"/>
      <c r="C98" s="588" t="s">
        <v>272</v>
      </c>
      <c r="D98" s="588"/>
      <c r="E98" s="588"/>
      <c r="F98" s="227"/>
      <c r="G98" s="228"/>
      <c r="H98" s="229"/>
      <c r="M98" s="214"/>
    </row>
    <row r="99" spans="3:8" ht="15">
      <c r="C99" s="80" t="s">
        <v>784</v>
      </c>
      <c r="D99" s="1"/>
      <c r="E99" s="80"/>
      <c r="F99" s="227"/>
      <c r="G99" s="228"/>
      <c r="H99" s="229"/>
    </row>
    <row r="100" spans="1:5" ht="15">
      <c r="A100" s="230"/>
      <c r="B100" s="230"/>
      <c r="C100" s="588"/>
      <c r="D100" s="589"/>
      <c r="E100" s="58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B5" sqref="B5"/>
    </sheetView>
  </sheetViews>
  <sheetFormatPr defaultColWidth="9.00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273</v>
      </c>
      <c r="B1" s="352"/>
      <c r="C1" s="28"/>
      <c r="D1" s="353"/>
      <c r="E1" s="354"/>
      <c r="F1" s="355"/>
      <c r="G1" s="356"/>
      <c r="H1" s="356"/>
    </row>
    <row r="2" spans="1:8" ht="15">
      <c r="A2" s="6" t="s">
        <v>1</v>
      </c>
      <c r="B2" s="588" t="s">
        <v>866</v>
      </c>
      <c r="C2" s="588"/>
      <c r="D2" s="588"/>
      <c r="E2" s="588"/>
      <c r="F2" s="596" t="s">
        <v>2</v>
      </c>
      <c r="G2" s="596"/>
      <c r="H2" s="357">
        <v>122013955</v>
      </c>
    </row>
    <row r="3" spans="1:8" ht="15">
      <c r="A3" s="6" t="s">
        <v>274</v>
      </c>
      <c r="B3" s="594" t="s">
        <v>867</v>
      </c>
      <c r="C3" s="594"/>
      <c r="D3" s="594"/>
      <c r="E3" s="594"/>
      <c r="F3" s="578" t="s">
        <v>4</v>
      </c>
      <c r="G3" s="358"/>
      <c r="H3" s="358">
        <v>403</v>
      </c>
    </row>
    <row r="4" spans="1:8" ht="17.25" customHeight="1">
      <c r="A4" s="6" t="s">
        <v>5</v>
      </c>
      <c r="B4" s="595" t="s">
        <v>878</v>
      </c>
      <c r="C4" s="595"/>
      <c r="D4" s="595"/>
      <c r="E4" s="29"/>
      <c r="F4" s="355"/>
      <c r="G4" s="356"/>
      <c r="H4" s="359" t="s">
        <v>275</v>
      </c>
    </row>
    <row r="5" spans="1:8" ht="24">
      <c r="A5" s="360" t="s">
        <v>276</v>
      </c>
      <c r="B5" s="361" t="s">
        <v>8</v>
      </c>
      <c r="C5" s="360" t="s">
        <v>9</v>
      </c>
      <c r="D5" s="362" t="s">
        <v>13</v>
      </c>
      <c r="E5" s="360" t="s">
        <v>277</v>
      </c>
      <c r="F5" s="361" t="s">
        <v>8</v>
      </c>
      <c r="G5" s="360" t="s">
        <v>9</v>
      </c>
      <c r="H5" s="360" t="s">
        <v>13</v>
      </c>
    </row>
    <row r="6" spans="1:8" ht="12">
      <c r="A6" s="363" t="s">
        <v>14</v>
      </c>
      <c r="B6" s="363" t="s">
        <v>15</v>
      </c>
      <c r="C6" s="363">
        <v>1</v>
      </c>
      <c r="D6" s="363">
        <v>2</v>
      </c>
      <c r="E6" s="363" t="s">
        <v>14</v>
      </c>
      <c r="F6" s="360" t="s">
        <v>15</v>
      </c>
      <c r="G6" s="360">
        <v>1</v>
      </c>
      <c r="H6" s="360">
        <v>2</v>
      </c>
    </row>
    <row r="7" spans="1:8" ht="12">
      <c r="A7" s="176" t="s">
        <v>278</v>
      </c>
      <c r="B7" s="176"/>
      <c r="C7" s="87"/>
      <c r="D7" s="87"/>
      <c r="E7" s="176" t="s">
        <v>279</v>
      </c>
      <c r="F7" s="364"/>
      <c r="G7" s="90"/>
      <c r="H7" s="90"/>
    </row>
    <row r="8" spans="1:8" ht="12">
      <c r="A8" s="365" t="s">
        <v>280</v>
      </c>
      <c r="B8" s="365"/>
      <c r="C8" s="366"/>
      <c r="D8" s="85"/>
      <c r="E8" s="365" t="s">
        <v>281</v>
      </c>
      <c r="F8" s="364"/>
      <c r="G8" s="90"/>
      <c r="H8" s="90"/>
    </row>
    <row r="9" spans="1:8" ht="12">
      <c r="A9" s="367" t="s">
        <v>282</v>
      </c>
      <c r="B9" s="368" t="s">
        <v>283</v>
      </c>
      <c r="C9" s="81"/>
      <c r="D9" s="81"/>
      <c r="E9" s="367" t="s">
        <v>284</v>
      </c>
      <c r="F9" s="369" t="s">
        <v>285</v>
      </c>
      <c r="G9" s="89"/>
      <c r="H9" s="89"/>
    </row>
    <row r="10" spans="1:8" ht="12">
      <c r="A10" s="367" t="s">
        <v>286</v>
      </c>
      <c r="B10" s="368" t="s">
        <v>287</v>
      </c>
      <c r="C10" s="81"/>
      <c r="D10" s="81">
        <v>1</v>
      </c>
      <c r="E10" s="367" t="s">
        <v>288</v>
      </c>
      <c r="F10" s="369" t="s">
        <v>289</v>
      </c>
      <c r="G10" s="89"/>
      <c r="H10" s="89"/>
    </row>
    <row r="11" spans="1:8" ht="12">
      <c r="A11" s="367" t="s">
        <v>290</v>
      </c>
      <c r="B11" s="368" t="s">
        <v>291</v>
      </c>
      <c r="C11" s="81"/>
      <c r="D11" s="81">
        <v>4</v>
      </c>
      <c r="E11" s="370" t="s">
        <v>292</v>
      </c>
      <c r="F11" s="369" t="s">
        <v>293</v>
      </c>
      <c r="G11" s="89"/>
      <c r="H11" s="89"/>
    </row>
    <row r="12" spans="1:8" ht="12">
      <c r="A12" s="367" t="s">
        <v>294</v>
      </c>
      <c r="B12" s="368" t="s">
        <v>295</v>
      </c>
      <c r="C12" s="81"/>
      <c r="D12" s="81">
        <v>13</v>
      </c>
      <c r="E12" s="370" t="s">
        <v>78</v>
      </c>
      <c r="F12" s="369" t="s">
        <v>296</v>
      </c>
      <c r="G12" s="89"/>
      <c r="H12" s="89">
        <v>1</v>
      </c>
    </row>
    <row r="13" spans="1:18" ht="12">
      <c r="A13" s="367" t="s">
        <v>297</v>
      </c>
      <c r="B13" s="368" t="s">
        <v>298</v>
      </c>
      <c r="C13" s="81"/>
      <c r="D13" s="81">
        <v>1</v>
      </c>
      <c r="E13" s="371" t="s">
        <v>51</v>
      </c>
      <c r="F13" s="372" t="s">
        <v>299</v>
      </c>
      <c r="G13" s="90">
        <f>SUM(G9:G12)</f>
        <v>0</v>
      </c>
      <c r="H13" s="90">
        <f>SUM(H9:H12)</f>
        <v>1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300</v>
      </c>
      <c r="B14" s="368" t="s">
        <v>301</v>
      </c>
      <c r="C14" s="81"/>
      <c r="D14" s="81"/>
      <c r="E14" s="370"/>
      <c r="F14" s="373"/>
      <c r="G14" s="394"/>
      <c r="H14" s="394"/>
    </row>
    <row r="15" spans="1:8" ht="24">
      <c r="A15" s="367" t="s">
        <v>302</v>
      </c>
      <c r="B15" s="368" t="s">
        <v>303</v>
      </c>
      <c r="C15" s="82"/>
      <c r="D15" s="82"/>
      <c r="E15" s="365" t="s">
        <v>304</v>
      </c>
      <c r="F15" s="374" t="s">
        <v>305</v>
      </c>
      <c r="G15" s="89"/>
      <c r="H15" s="89"/>
    </row>
    <row r="16" spans="1:8" ht="12">
      <c r="A16" s="367" t="s">
        <v>306</v>
      </c>
      <c r="B16" s="368" t="s">
        <v>307</v>
      </c>
      <c r="C16" s="82"/>
      <c r="D16" s="82">
        <v>53</v>
      </c>
      <c r="E16" s="367" t="s">
        <v>308</v>
      </c>
      <c r="F16" s="373" t="s">
        <v>309</v>
      </c>
      <c r="G16" s="91"/>
      <c r="H16" s="91"/>
    </row>
    <row r="17" spans="1:8" ht="12">
      <c r="A17" s="375" t="s">
        <v>310</v>
      </c>
      <c r="B17" s="368" t="s">
        <v>311</v>
      </c>
      <c r="C17" s="83"/>
      <c r="D17" s="83"/>
      <c r="E17" s="365"/>
      <c r="F17" s="364"/>
      <c r="G17" s="394"/>
      <c r="H17" s="394"/>
    </row>
    <row r="18" spans="1:8" ht="12">
      <c r="A18" s="375" t="s">
        <v>312</v>
      </c>
      <c r="B18" s="368" t="s">
        <v>313</v>
      </c>
      <c r="C18" s="83"/>
      <c r="D18" s="83"/>
      <c r="E18" s="365" t="s">
        <v>314</v>
      </c>
      <c r="F18" s="364"/>
      <c r="G18" s="394"/>
      <c r="H18" s="394"/>
    </row>
    <row r="19" spans="1:15" ht="12">
      <c r="A19" s="371" t="s">
        <v>51</v>
      </c>
      <c r="B19" s="376" t="s">
        <v>315</v>
      </c>
      <c r="C19" s="84">
        <f>SUM(C9:C15)+C16</f>
        <v>0</v>
      </c>
      <c r="D19" s="84">
        <f>SUM(D9:D15)+D16</f>
        <v>72</v>
      </c>
      <c r="E19" s="377" t="s">
        <v>316</v>
      </c>
      <c r="F19" s="373" t="s">
        <v>317</v>
      </c>
      <c r="G19" s="89"/>
      <c r="H19" s="89"/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318</v>
      </c>
      <c r="F20" s="373" t="s">
        <v>319</v>
      </c>
      <c r="G20" s="89"/>
      <c r="H20" s="89"/>
    </row>
    <row r="21" spans="1:8" ht="24">
      <c r="A21" s="365" t="s">
        <v>320</v>
      </c>
      <c r="B21" s="379"/>
      <c r="C21" s="393"/>
      <c r="D21" s="393"/>
      <c r="E21" s="367" t="s">
        <v>321</v>
      </c>
      <c r="F21" s="373" t="s">
        <v>322</v>
      </c>
      <c r="G21" s="89"/>
      <c r="H21" s="89"/>
    </row>
    <row r="22" spans="1:8" ht="24">
      <c r="A22" s="364" t="s">
        <v>323</v>
      </c>
      <c r="B22" s="379" t="s">
        <v>324</v>
      </c>
      <c r="C22" s="81"/>
      <c r="D22" s="81"/>
      <c r="E22" s="377" t="s">
        <v>325</v>
      </c>
      <c r="F22" s="373" t="s">
        <v>326</v>
      </c>
      <c r="G22" s="89"/>
      <c r="H22" s="89"/>
    </row>
    <row r="23" spans="1:8" ht="24">
      <c r="A23" s="367" t="s">
        <v>327</v>
      </c>
      <c r="B23" s="379" t="s">
        <v>328</v>
      </c>
      <c r="C23" s="81"/>
      <c r="D23" s="81"/>
      <c r="E23" s="367" t="s">
        <v>329</v>
      </c>
      <c r="F23" s="373" t="s">
        <v>330</v>
      </c>
      <c r="G23" s="89"/>
      <c r="H23" s="89"/>
    </row>
    <row r="24" spans="1:18" ht="12">
      <c r="A24" s="367" t="s">
        <v>331</v>
      </c>
      <c r="B24" s="379" t="s">
        <v>332</v>
      </c>
      <c r="C24" s="81"/>
      <c r="D24" s="81"/>
      <c r="E24" s="371" t="s">
        <v>103</v>
      </c>
      <c r="F24" s="374" t="s">
        <v>333</v>
      </c>
      <c r="G24" s="90">
        <f>SUM(G19:G23)</f>
        <v>0</v>
      </c>
      <c r="H24" s="90">
        <f>SUM(H19:H23)</f>
        <v>0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78</v>
      </c>
      <c r="B25" s="379" t="s">
        <v>334</v>
      </c>
      <c r="C25" s="81"/>
      <c r="D25" s="81"/>
      <c r="E25" s="378"/>
      <c r="F25" s="364"/>
      <c r="G25" s="394"/>
      <c r="H25" s="394"/>
    </row>
    <row r="26" spans="1:14" ht="12">
      <c r="A26" s="371" t="s">
        <v>76</v>
      </c>
      <c r="B26" s="380" t="s">
        <v>335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336</v>
      </c>
      <c r="B28" s="361" t="s">
        <v>337</v>
      </c>
      <c r="C28" s="85">
        <f>C26+C19</f>
        <v>0</v>
      </c>
      <c r="D28" s="85">
        <f>D26+D19</f>
        <v>72</v>
      </c>
      <c r="E28" s="176" t="s">
        <v>338</v>
      </c>
      <c r="F28" s="374" t="s">
        <v>339</v>
      </c>
      <c r="G28" s="90">
        <f>G13+G15+G24</f>
        <v>0</v>
      </c>
      <c r="H28" s="90">
        <f>H13+H15+H24</f>
        <v>1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340</v>
      </c>
      <c r="B30" s="361" t="s">
        <v>341</v>
      </c>
      <c r="C30" s="85">
        <f>IF((G28-C28)&gt;0,G28-C28,0)</f>
        <v>0</v>
      </c>
      <c r="D30" s="85">
        <f>IF((H28-D28)&gt;0,H28-D28,0)</f>
        <v>0</v>
      </c>
      <c r="E30" s="176" t="s">
        <v>342</v>
      </c>
      <c r="F30" s="374" t="s">
        <v>343</v>
      </c>
      <c r="G30" s="92">
        <f>IF((C28-G28)&gt;0,C28-G28,0)</f>
        <v>0</v>
      </c>
      <c r="H30" s="92">
        <f>IF((D28-H28)&gt;0,D28-H28,0)</f>
        <v>71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856</v>
      </c>
      <c r="B31" s="380" t="s">
        <v>344</v>
      </c>
      <c r="C31" s="81"/>
      <c r="D31" s="81"/>
      <c r="E31" s="365" t="s">
        <v>859</v>
      </c>
      <c r="F31" s="373" t="s">
        <v>345</v>
      </c>
      <c r="G31" s="89"/>
      <c r="H31" s="89"/>
    </row>
    <row r="32" spans="1:8" ht="12">
      <c r="A32" s="365" t="s">
        <v>346</v>
      </c>
      <c r="B32" s="382" t="s">
        <v>347</v>
      </c>
      <c r="C32" s="81"/>
      <c r="D32" s="81"/>
      <c r="E32" s="365" t="s">
        <v>348</v>
      </c>
      <c r="F32" s="373" t="s">
        <v>349</v>
      </c>
      <c r="G32" s="89"/>
      <c r="H32" s="89"/>
    </row>
    <row r="33" spans="1:18" ht="12">
      <c r="A33" s="383" t="s">
        <v>350</v>
      </c>
      <c r="B33" s="380" t="s">
        <v>351</v>
      </c>
      <c r="C33" s="84">
        <f>C28+C31+C32</f>
        <v>0</v>
      </c>
      <c r="D33" s="84">
        <f>D28+D31+D32</f>
        <v>72</v>
      </c>
      <c r="E33" s="176" t="s">
        <v>352</v>
      </c>
      <c r="F33" s="374" t="s">
        <v>353</v>
      </c>
      <c r="G33" s="92">
        <f>G32+G31+G28</f>
        <v>0</v>
      </c>
      <c r="H33" s="92">
        <f>H32+H31+H28</f>
        <v>1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354</v>
      </c>
      <c r="B34" s="361" t="s">
        <v>355</v>
      </c>
      <c r="C34" s="85">
        <f>IF((G33-C33)&gt;0,G33-C33,0)</f>
        <v>0</v>
      </c>
      <c r="D34" s="85">
        <f>IF((H33-D33)&gt;0,H33-D33,0)</f>
        <v>0</v>
      </c>
      <c r="E34" s="383" t="s">
        <v>356</v>
      </c>
      <c r="F34" s="374" t="s">
        <v>357</v>
      </c>
      <c r="G34" s="90">
        <f>IF((C33-G33)&gt;0,C33-G33,0)</f>
        <v>0</v>
      </c>
      <c r="H34" s="90">
        <f>IF((D33-H33)&gt;0,D33-H33,0)</f>
        <v>71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358</v>
      </c>
      <c r="B35" s="380" t="s">
        <v>359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360</v>
      </c>
      <c r="B36" s="379" t="s">
        <v>361</v>
      </c>
      <c r="C36" s="81"/>
      <c r="D36" s="81"/>
      <c r="E36" s="384"/>
      <c r="F36" s="364"/>
      <c r="G36" s="394"/>
      <c r="H36" s="394"/>
    </row>
    <row r="37" spans="1:8" ht="24">
      <c r="A37" s="385" t="s">
        <v>362</v>
      </c>
      <c r="B37" s="386" t="s">
        <v>363</v>
      </c>
      <c r="C37" s="543"/>
      <c r="D37" s="543"/>
      <c r="E37" s="384"/>
      <c r="F37" s="387"/>
      <c r="G37" s="394"/>
      <c r="H37" s="394"/>
    </row>
    <row r="38" spans="1:8" ht="12">
      <c r="A38" s="388" t="s">
        <v>364</v>
      </c>
      <c r="B38" s="386" t="s">
        <v>365</v>
      </c>
      <c r="C38" s="175"/>
      <c r="D38" s="175"/>
      <c r="E38" s="384"/>
      <c r="F38" s="387"/>
      <c r="G38" s="394"/>
      <c r="H38" s="394"/>
    </row>
    <row r="39" spans="1:18" ht="12">
      <c r="A39" s="389" t="s">
        <v>366</v>
      </c>
      <c r="B39" s="180" t="s">
        <v>367</v>
      </c>
      <c r="C39" s="579">
        <f>+IF((G33-C33-C35)&gt;0,G33-C33-C35,0)</f>
        <v>0</v>
      </c>
      <c r="D39" s="579">
        <f>+IF((H33-D33-D35)&gt;0,H33-D33-D35,0)</f>
        <v>0</v>
      </c>
      <c r="E39" s="390" t="s">
        <v>368</v>
      </c>
      <c r="F39" s="177" t="s">
        <v>369</v>
      </c>
      <c r="G39" s="93">
        <f>IF(G34&gt;0,IF(C35+G34&lt;0,0,C35+G34),IF(C34-C35&lt;0,C35-C34,0))</f>
        <v>0</v>
      </c>
      <c r="H39" s="93">
        <f>IF(H34&gt;0,IF(D35+H34&lt;0,0,D35+H34),IF(D34-D35&lt;0,D35-D34,0))</f>
        <v>71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370</v>
      </c>
      <c r="B40" s="363" t="s">
        <v>371</v>
      </c>
      <c r="C40" s="86"/>
      <c r="D40" s="86"/>
      <c r="E40" s="176" t="s">
        <v>370</v>
      </c>
      <c r="F40" s="177" t="s">
        <v>372</v>
      </c>
      <c r="G40" s="89"/>
      <c r="H40" s="89"/>
    </row>
    <row r="41" spans="1:18" ht="12">
      <c r="A41" s="176" t="s">
        <v>373</v>
      </c>
      <c r="B41" s="360" t="s">
        <v>374</v>
      </c>
      <c r="C41" s="87">
        <f>IF(C39-C40&gt;0,C39-C40,0)</f>
        <v>0</v>
      </c>
      <c r="D41" s="87">
        <f>IF(D39-D40&gt;0,D39-D40,0)</f>
        <v>0</v>
      </c>
      <c r="E41" s="176" t="s">
        <v>375</v>
      </c>
      <c r="F41" s="177" t="s">
        <v>376</v>
      </c>
      <c r="G41" s="87">
        <f>IF(G39-G40&gt;0,G39-G40,0)</f>
        <v>0</v>
      </c>
      <c r="H41" s="87">
        <f>IF(H39-H40&gt;0,H39-H40,0)</f>
        <v>71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377</v>
      </c>
      <c r="B42" s="360" t="s">
        <v>378</v>
      </c>
      <c r="C42" s="88">
        <f>C33+C35+C39</f>
        <v>0</v>
      </c>
      <c r="D42" s="88">
        <f>D33+D35+D39</f>
        <v>72</v>
      </c>
      <c r="E42" s="179" t="s">
        <v>379</v>
      </c>
      <c r="F42" s="180" t="s">
        <v>380</v>
      </c>
      <c r="G42" s="92">
        <f>G39+G33</f>
        <v>0</v>
      </c>
      <c r="H42" s="92">
        <f>H39+H33</f>
        <v>72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381</v>
      </c>
      <c r="B44" s="580" t="s">
        <v>877</v>
      </c>
      <c r="C44" s="538" t="s">
        <v>382</v>
      </c>
      <c r="D44" s="592"/>
      <c r="E44" s="592"/>
      <c r="F44" s="592"/>
      <c r="G44" s="592"/>
      <c r="H44" s="59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784</v>
      </c>
      <c r="D46" s="593"/>
      <c r="E46" s="593"/>
      <c r="F46" s="593"/>
      <c r="G46" s="593"/>
      <c r="H46" s="593"/>
    </row>
    <row r="47" spans="1:8" ht="12">
      <c r="A47" s="30"/>
      <c r="B47" s="536"/>
      <c r="C47" s="537"/>
      <c r="D47" s="537"/>
      <c r="E47" s="536"/>
      <c r="F47" s="536"/>
      <c r="G47" s="540"/>
      <c r="H47" s="540"/>
    </row>
    <row r="48" spans="1:8" ht="12">
      <c r="A48" s="30"/>
      <c r="B48" s="536"/>
      <c r="C48" s="537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7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B14" sqref="B14"/>
    </sheetView>
  </sheetViews>
  <sheetFormatPr defaultColWidth="9.00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383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4" t="s">
        <v>868</v>
      </c>
      <c r="B4" s="594"/>
      <c r="C4" s="401" t="s">
        <v>2</v>
      </c>
      <c r="D4" s="401">
        <v>122013955</v>
      </c>
      <c r="E4" s="405"/>
      <c r="F4" s="405"/>
      <c r="G4" s="184"/>
      <c r="H4" s="184"/>
      <c r="I4" s="184"/>
      <c r="J4" s="184"/>
    </row>
    <row r="5" spans="1:10" ht="15">
      <c r="A5" s="594" t="s">
        <v>869</v>
      </c>
      <c r="B5" s="594"/>
      <c r="C5" s="402" t="s">
        <v>4</v>
      </c>
      <c r="D5" s="402">
        <v>403</v>
      </c>
      <c r="E5" s="184"/>
      <c r="F5" s="184"/>
      <c r="G5" s="184"/>
      <c r="H5" s="184"/>
      <c r="I5" s="184"/>
      <c r="J5" s="184"/>
    </row>
    <row r="6" spans="1:10" ht="24">
      <c r="A6" s="6" t="s">
        <v>875</v>
      </c>
      <c r="B6" s="582" t="s">
        <v>879</v>
      </c>
      <c r="C6" s="41"/>
      <c r="D6" s="403" t="s">
        <v>275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385</v>
      </c>
      <c r="B7" s="408" t="s">
        <v>8</v>
      </c>
      <c r="C7" s="409" t="s">
        <v>9</v>
      </c>
      <c r="D7" s="409" t="s">
        <v>13</v>
      </c>
      <c r="E7" s="410"/>
      <c r="F7" s="410"/>
      <c r="G7" s="184"/>
    </row>
    <row r="8" spans="1:7" ht="12">
      <c r="A8" s="408" t="s">
        <v>14</v>
      </c>
      <c r="B8" s="408" t="s">
        <v>15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386</v>
      </c>
      <c r="B9" s="413"/>
      <c r="C9" s="95"/>
      <c r="D9" s="95"/>
      <c r="E9" s="183"/>
      <c r="F9" s="183"/>
      <c r="G9" s="184"/>
    </row>
    <row r="10" spans="1:7" ht="12">
      <c r="A10" s="414" t="s">
        <v>387</v>
      </c>
      <c r="B10" s="415" t="s">
        <v>388</v>
      </c>
      <c r="C10" s="94">
        <v>0</v>
      </c>
      <c r="D10" s="94">
        <v>1</v>
      </c>
      <c r="E10" s="183"/>
      <c r="F10" s="183"/>
      <c r="G10" s="184"/>
    </row>
    <row r="11" spans="1:13" ht="12">
      <c r="A11" s="414" t="s">
        <v>389</v>
      </c>
      <c r="B11" s="415" t="s">
        <v>390</v>
      </c>
      <c r="C11" s="94">
        <v>0</v>
      </c>
      <c r="D11" s="94">
        <v>-1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391</v>
      </c>
      <c r="B12" s="415" t="s">
        <v>392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393</v>
      </c>
      <c r="B13" s="415" t="s">
        <v>394</v>
      </c>
      <c r="C13" s="94"/>
      <c r="D13" s="94">
        <v>0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395</v>
      </c>
      <c r="B14" s="415" t="s">
        <v>396</v>
      </c>
      <c r="C14" s="94"/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397</v>
      </c>
      <c r="B15" s="415" t="s">
        <v>398</v>
      </c>
      <c r="C15" s="94"/>
      <c r="D15" s="94"/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399</v>
      </c>
      <c r="B16" s="415" t="s">
        <v>400</v>
      </c>
      <c r="C16" s="94"/>
      <c r="D16" s="94"/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401</v>
      </c>
      <c r="B17" s="415" t="s">
        <v>402</v>
      </c>
      <c r="C17" s="94"/>
      <c r="D17" s="94"/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403</v>
      </c>
      <c r="B18" s="418" t="s">
        <v>404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405</v>
      </c>
      <c r="B19" s="415" t="s">
        <v>406</v>
      </c>
      <c r="C19" s="94"/>
      <c r="D19" s="94"/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407</v>
      </c>
      <c r="B20" s="420" t="s">
        <v>408</v>
      </c>
      <c r="C20" s="95">
        <f>SUM(C10:C19)</f>
        <v>0</v>
      </c>
      <c r="D20" s="95">
        <f>SUM(D10:D19)</f>
        <v>0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409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410</v>
      </c>
      <c r="B22" s="415" t="s">
        <v>411</v>
      </c>
      <c r="C22" s="94"/>
      <c r="D22" s="94"/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412</v>
      </c>
      <c r="B23" s="415" t="s">
        <v>413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414</v>
      </c>
      <c r="B24" s="415" t="s">
        <v>415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416</v>
      </c>
      <c r="B25" s="415" t="s">
        <v>417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418</v>
      </c>
      <c r="B26" s="415" t="s">
        <v>419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420</v>
      </c>
      <c r="B27" s="415" t="s">
        <v>421</v>
      </c>
      <c r="C27" s="94"/>
      <c r="D27" s="94"/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422</v>
      </c>
      <c r="B28" s="415" t="s">
        <v>423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424</v>
      </c>
      <c r="B29" s="415" t="s">
        <v>425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403</v>
      </c>
      <c r="B30" s="415" t="s">
        <v>426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427</v>
      </c>
      <c r="B31" s="415" t="s">
        <v>428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429</v>
      </c>
      <c r="B32" s="420" t="s">
        <v>430</v>
      </c>
      <c r="C32" s="95">
        <f>SUM(C22:C31)</f>
        <v>0</v>
      </c>
      <c r="D32" s="95">
        <f>SUM(D22:D31)</f>
        <v>0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431</v>
      </c>
      <c r="B33" s="421"/>
      <c r="C33" s="422"/>
      <c r="D33" s="422"/>
      <c r="E33" s="183"/>
      <c r="F33" s="183"/>
      <c r="G33" s="184"/>
    </row>
    <row r="34" spans="1:7" ht="12">
      <c r="A34" s="414" t="s">
        <v>432</v>
      </c>
      <c r="B34" s="415" t="s">
        <v>433</v>
      </c>
      <c r="C34" s="94"/>
      <c r="D34" s="94"/>
      <c r="E34" s="183"/>
      <c r="F34" s="183"/>
      <c r="G34" s="184"/>
    </row>
    <row r="35" spans="1:7" ht="12">
      <c r="A35" s="416" t="s">
        <v>434</v>
      </c>
      <c r="B35" s="415" t="s">
        <v>435</v>
      </c>
      <c r="C35" s="94"/>
      <c r="D35" s="94"/>
      <c r="E35" s="183"/>
      <c r="F35" s="183"/>
      <c r="G35" s="184"/>
    </row>
    <row r="36" spans="1:7" ht="12">
      <c r="A36" s="414" t="s">
        <v>436</v>
      </c>
      <c r="B36" s="415" t="s">
        <v>437</v>
      </c>
      <c r="C36" s="94"/>
      <c r="D36" s="94"/>
      <c r="E36" s="183"/>
      <c r="F36" s="183"/>
      <c r="G36" s="184"/>
    </row>
    <row r="37" spans="1:7" ht="12">
      <c r="A37" s="414" t="s">
        <v>438</v>
      </c>
      <c r="B37" s="415" t="s">
        <v>439</v>
      </c>
      <c r="C37" s="94"/>
      <c r="D37" s="94"/>
      <c r="E37" s="183"/>
      <c r="F37" s="183"/>
      <c r="G37" s="184"/>
    </row>
    <row r="38" spans="1:7" ht="12">
      <c r="A38" s="414" t="s">
        <v>440</v>
      </c>
      <c r="B38" s="415" t="s">
        <v>441</v>
      </c>
      <c r="C38" s="94"/>
      <c r="D38" s="94"/>
      <c r="E38" s="183"/>
      <c r="F38" s="183"/>
      <c r="G38" s="184"/>
    </row>
    <row r="39" spans="1:7" ht="12">
      <c r="A39" s="414" t="s">
        <v>442</v>
      </c>
      <c r="B39" s="415" t="s">
        <v>443</v>
      </c>
      <c r="C39" s="94"/>
      <c r="D39" s="94"/>
      <c r="E39" s="183"/>
      <c r="F39" s="183"/>
      <c r="G39" s="184"/>
    </row>
    <row r="40" spans="1:7" ht="12">
      <c r="A40" s="414" t="s">
        <v>444</v>
      </c>
      <c r="B40" s="415" t="s">
        <v>445</v>
      </c>
      <c r="C40" s="94"/>
      <c r="D40" s="94"/>
      <c r="E40" s="183"/>
      <c r="F40" s="183"/>
      <c r="G40" s="184"/>
    </row>
    <row r="41" spans="1:8" ht="12">
      <c r="A41" s="414" t="s">
        <v>446</v>
      </c>
      <c r="B41" s="415" t="s">
        <v>447</v>
      </c>
      <c r="C41" s="94"/>
      <c r="D41" s="94"/>
      <c r="E41" s="183"/>
      <c r="F41" s="183"/>
      <c r="G41" s="187"/>
      <c r="H41" s="188"/>
    </row>
    <row r="42" spans="1:8" ht="12">
      <c r="A42" s="419" t="s">
        <v>448</v>
      </c>
      <c r="B42" s="420" t="s">
        <v>449</v>
      </c>
      <c r="C42" s="95">
        <f>SUM(C34:C41)</f>
        <v>0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450</v>
      </c>
      <c r="B43" s="420" t="s">
        <v>451</v>
      </c>
      <c r="C43" s="95">
        <f>C42+C32+C20</f>
        <v>0</v>
      </c>
      <c r="D43" s="95">
        <f>D42+D32+D20</f>
        <v>0</v>
      </c>
      <c r="E43" s="183"/>
      <c r="F43" s="183"/>
      <c r="G43" s="187"/>
      <c r="H43" s="188"/>
    </row>
    <row r="44" spans="1:8" ht="12">
      <c r="A44" s="412" t="s">
        <v>452</v>
      </c>
      <c r="B44" s="421" t="s">
        <v>453</v>
      </c>
      <c r="C44" s="95">
        <f>D45</f>
        <v>27</v>
      </c>
      <c r="D44" s="186">
        <v>27</v>
      </c>
      <c r="E44" s="183"/>
      <c r="F44" s="183"/>
      <c r="G44" s="187"/>
      <c r="H44" s="188"/>
    </row>
    <row r="45" spans="1:8" ht="12">
      <c r="A45" s="412" t="s">
        <v>454</v>
      </c>
      <c r="B45" s="421" t="s">
        <v>455</v>
      </c>
      <c r="C45" s="95">
        <f>C44+C43</f>
        <v>27</v>
      </c>
      <c r="D45" s="95">
        <f>D44+D43</f>
        <v>27</v>
      </c>
      <c r="E45" s="183"/>
      <c r="F45" s="183"/>
      <c r="G45" s="187"/>
      <c r="H45" s="188"/>
    </row>
    <row r="46" spans="1:8" ht="12">
      <c r="A46" s="414" t="s">
        <v>456</v>
      </c>
      <c r="B46" s="421" t="s">
        <v>457</v>
      </c>
      <c r="C46" s="96"/>
      <c r="D46" s="96"/>
      <c r="E46" s="183"/>
      <c r="F46" s="183"/>
      <c r="G46" s="187"/>
      <c r="H46" s="188"/>
    </row>
    <row r="47" spans="1:8" ht="12">
      <c r="A47" s="414" t="s">
        <v>458</v>
      </c>
      <c r="B47" s="421" t="s">
        <v>459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">
        <v>876</v>
      </c>
      <c r="B49" s="550" t="s">
        <v>877</v>
      </c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382</v>
      </c>
      <c r="C50" s="597"/>
      <c r="D50" s="597"/>
      <c r="G50" s="188"/>
      <c r="H50" s="188"/>
    </row>
    <row r="51" spans="1:8" ht="12">
      <c r="A51" s="552"/>
      <c r="B51" s="552"/>
      <c r="C51" s="548"/>
      <c r="D51" s="548"/>
      <c r="G51" s="188"/>
      <c r="H51" s="188"/>
    </row>
    <row r="52" spans="1:8" ht="12">
      <c r="A52" s="552"/>
      <c r="B52" s="550" t="s">
        <v>784</v>
      </c>
      <c r="C52" s="597"/>
      <c r="D52" s="597"/>
      <c r="G52" s="188"/>
      <c r="H52" s="188"/>
    </row>
    <row r="53" spans="1:8" ht="12">
      <c r="A53" s="552"/>
      <c r="B53" s="552"/>
      <c r="C53" s="548"/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4">
    <mergeCell ref="A4:B4"/>
    <mergeCell ref="A5:B5"/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5433070866141736" right="0.35433070866141736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tabSelected="1" workbookViewId="0" topLeftCell="A19">
      <selection activeCell="A1" sqref="A1:M35"/>
    </sheetView>
  </sheetViews>
  <sheetFormatPr defaultColWidth="9.00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84" t="s">
        <v>460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99" t="s">
        <v>866</v>
      </c>
      <c r="C3" s="599"/>
      <c r="D3" s="599"/>
      <c r="E3" s="599"/>
      <c r="F3" s="599"/>
      <c r="G3" s="599"/>
      <c r="H3" s="599"/>
      <c r="I3" s="599"/>
      <c r="J3" s="2"/>
      <c r="K3" s="586" t="s">
        <v>2</v>
      </c>
      <c r="L3" s="586"/>
      <c r="M3" s="586"/>
      <c r="N3" s="3"/>
    </row>
    <row r="4" spans="1:15" s="5" customFormat="1" ht="13.5" customHeight="1">
      <c r="A4" s="6" t="s">
        <v>461</v>
      </c>
      <c r="B4" s="599" t="s">
        <v>867</v>
      </c>
      <c r="C4" s="599"/>
      <c r="D4" s="599"/>
      <c r="E4" s="599"/>
      <c r="F4" s="599"/>
      <c r="G4" s="599"/>
      <c r="H4" s="599"/>
      <c r="I4" s="599"/>
      <c r="J4" s="192"/>
      <c r="K4" s="587" t="s">
        <v>4</v>
      </c>
      <c r="L4" s="587"/>
      <c r="M4" s="587"/>
      <c r="N4" s="7"/>
      <c r="O4" s="8"/>
    </row>
    <row r="5" spans="1:14" s="5" customFormat="1" ht="12.75" customHeight="1">
      <c r="A5" s="6" t="s">
        <v>5</v>
      </c>
      <c r="B5" s="598" t="s">
        <v>878</v>
      </c>
      <c r="C5" s="598"/>
      <c r="D5" s="598"/>
      <c r="E5" s="598"/>
      <c r="F5" s="193"/>
      <c r="G5" s="193"/>
      <c r="H5" s="193"/>
      <c r="I5" s="193"/>
      <c r="J5" s="193"/>
      <c r="K5" s="9"/>
      <c r="L5" s="10"/>
      <c r="M5" s="11" t="s">
        <v>6</v>
      </c>
      <c r="N5" s="10"/>
    </row>
    <row r="6" spans="1:14" s="15" customFormat="1" ht="21.75" customHeight="1">
      <c r="A6" s="265"/>
      <c r="B6" s="269"/>
      <c r="C6" s="234"/>
      <c r="D6" s="258" t="s">
        <v>462</v>
      </c>
      <c r="E6" s="13"/>
      <c r="F6" s="13"/>
      <c r="G6" s="13"/>
      <c r="H6" s="13"/>
      <c r="I6" s="13" t="s">
        <v>463</v>
      </c>
      <c r="J6" s="257"/>
      <c r="K6" s="243"/>
      <c r="L6" s="234"/>
      <c r="M6" s="237"/>
      <c r="N6" s="191"/>
    </row>
    <row r="7" spans="1:14" s="15" customFormat="1" ht="60">
      <c r="A7" s="266" t="s">
        <v>464</v>
      </c>
      <c r="B7" s="270" t="s">
        <v>465</v>
      </c>
      <c r="C7" s="235" t="s">
        <v>466</v>
      </c>
      <c r="D7" s="267" t="s">
        <v>467</v>
      </c>
      <c r="E7" s="234" t="s">
        <v>468</v>
      </c>
      <c r="F7" s="13" t="s">
        <v>469</v>
      </c>
      <c r="G7" s="13"/>
      <c r="H7" s="13"/>
      <c r="I7" s="234" t="s">
        <v>470</v>
      </c>
      <c r="J7" s="259" t="s">
        <v>471</v>
      </c>
      <c r="K7" s="235" t="s">
        <v>472</v>
      </c>
      <c r="L7" s="235" t="s">
        <v>473</v>
      </c>
      <c r="M7" s="264" t="s">
        <v>474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475</v>
      </c>
      <c r="G8" s="12" t="s">
        <v>476</v>
      </c>
      <c r="H8" s="12" t="s">
        <v>477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14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478</v>
      </c>
      <c r="B10" s="35"/>
      <c r="C10" s="97" t="s">
        <v>47</v>
      </c>
      <c r="D10" s="97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40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5" t="s">
        <v>481</v>
      </c>
      <c r="C11" s="98">
        <f>'справка №1-БАЛАНС'!H17</f>
        <v>109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30</v>
      </c>
      <c r="G11" s="98">
        <f>'справка №1-БАЛАНС'!H23</f>
        <v>0</v>
      </c>
      <c r="H11" s="100">
        <v>8</v>
      </c>
      <c r="I11" s="98">
        <f>'справка №1-БАЛАНС'!H28+'справка №1-БАЛАНС'!H31</f>
        <v>671</v>
      </c>
      <c r="J11" s="98">
        <f>'справка №1-БАЛАНС'!H29+'справка №1-БАЛАНС'!H32</f>
        <v>-537</v>
      </c>
      <c r="K11" s="100"/>
      <c r="L11" s="428">
        <f>SUM(C11:K11)</f>
        <v>281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482</v>
      </c>
      <c r="B12" s="35" t="s">
        <v>483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484</v>
      </c>
      <c r="B13" s="16" t="s">
        <v>485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486</v>
      </c>
      <c r="B14" s="16" t="s">
        <v>487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488</v>
      </c>
      <c r="B15" s="35" t="s">
        <v>489</v>
      </c>
      <c r="C15" s="101">
        <f>C11+C12</f>
        <v>109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30</v>
      </c>
      <c r="G15" s="101">
        <f t="shared" si="2"/>
        <v>0</v>
      </c>
      <c r="H15" s="101">
        <f t="shared" si="2"/>
        <v>8</v>
      </c>
      <c r="I15" s="101">
        <f t="shared" si="2"/>
        <v>671</v>
      </c>
      <c r="J15" s="101">
        <f t="shared" si="2"/>
        <v>-537</v>
      </c>
      <c r="K15" s="101">
        <f t="shared" si="2"/>
        <v>0</v>
      </c>
      <c r="L15" s="428">
        <f t="shared" si="1"/>
        <v>281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490</v>
      </c>
      <c r="B16" s="42" t="s">
        <v>491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0</v>
      </c>
      <c r="K16" s="100"/>
      <c r="L16" s="428">
        <f t="shared" si="1"/>
        <v>0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492</v>
      </c>
      <c r="B17" s="16" t="s">
        <v>493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494</v>
      </c>
      <c r="B18" s="37" t="s">
        <v>495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496</v>
      </c>
      <c r="B19" s="37" t="s">
        <v>497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498</v>
      </c>
      <c r="B20" s="16" t="s">
        <v>499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500</v>
      </c>
      <c r="B21" s="16" t="s">
        <v>501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502</v>
      </c>
      <c r="B22" s="16" t="s">
        <v>503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504</v>
      </c>
      <c r="B23" s="16" t="s">
        <v>505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506</v>
      </c>
      <c r="B24" s="16" t="s">
        <v>507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502</v>
      </c>
      <c r="B25" s="16" t="s">
        <v>508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504</v>
      </c>
      <c r="B26" s="16" t="s">
        <v>509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510</v>
      </c>
      <c r="B27" s="16" t="s">
        <v>511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512</v>
      </c>
      <c r="B28" s="16" t="s">
        <v>513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514</v>
      </c>
      <c r="B29" s="35" t="s">
        <v>515</v>
      </c>
      <c r="C29" s="99">
        <f>C17+C20+C21+C24+C28+C27+C15+C16</f>
        <v>109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30</v>
      </c>
      <c r="G29" s="99">
        <f t="shared" si="6"/>
        <v>0</v>
      </c>
      <c r="H29" s="99">
        <f t="shared" si="6"/>
        <v>8</v>
      </c>
      <c r="I29" s="99">
        <f t="shared" si="6"/>
        <v>671</v>
      </c>
      <c r="J29" s="99">
        <f t="shared" si="6"/>
        <v>-537</v>
      </c>
      <c r="K29" s="99">
        <f t="shared" si="6"/>
        <v>0</v>
      </c>
      <c r="L29" s="428">
        <f t="shared" si="1"/>
        <v>281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516</v>
      </c>
      <c r="B30" s="16" t="s">
        <v>517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518</v>
      </c>
      <c r="B31" s="16" t="s">
        <v>519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520</v>
      </c>
      <c r="B32" s="35" t="s">
        <v>521</v>
      </c>
      <c r="C32" s="99">
        <f aca="true" t="shared" si="7" ref="C32:K32">C29+C30+C31</f>
        <v>109</v>
      </c>
      <c r="D32" s="99">
        <f t="shared" si="7"/>
        <v>0</v>
      </c>
      <c r="E32" s="99">
        <f t="shared" si="7"/>
        <v>0</v>
      </c>
      <c r="F32" s="99">
        <f t="shared" si="7"/>
        <v>30</v>
      </c>
      <c r="G32" s="99">
        <f t="shared" si="7"/>
        <v>0</v>
      </c>
      <c r="H32" s="99">
        <f t="shared" si="7"/>
        <v>8</v>
      </c>
      <c r="I32" s="99">
        <f t="shared" si="7"/>
        <v>671</v>
      </c>
      <c r="J32" s="99">
        <f t="shared" si="7"/>
        <v>-537</v>
      </c>
      <c r="K32" s="99">
        <f t="shared" si="7"/>
        <v>0</v>
      </c>
      <c r="L32" s="428">
        <f t="shared" si="1"/>
        <v>281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24">
      <c r="A35" s="571" t="s">
        <v>861</v>
      </c>
      <c r="B35" s="38" t="s">
        <v>880</v>
      </c>
      <c r="C35" s="24"/>
      <c r="D35" s="585" t="s">
        <v>522</v>
      </c>
      <c r="E35" s="585"/>
      <c r="F35" s="585"/>
      <c r="G35" s="585"/>
      <c r="H35" s="585"/>
      <c r="I35" s="585"/>
      <c r="J35" s="24" t="s">
        <v>862</v>
      </c>
      <c r="K35" s="24"/>
      <c r="L35" s="585"/>
      <c r="M35" s="585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5905511811023623" right="0.6299212598425197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C45" sqref="C45"/>
    </sheetView>
  </sheetViews>
  <sheetFormatPr defaultColWidth="9.00390625" defaultRowHeight="12.75"/>
  <cols>
    <col min="1" max="1" width="4.125" style="44" customWidth="1"/>
    <col min="2" max="2" width="31.00390625" style="44" customWidth="1"/>
    <col min="3" max="3" width="10.125" style="44" bestFit="1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523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00" t="s">
        <v>384</v>
      </c>
      <c r="B2" s="601"/>
      <c r="C2" s="602" t="s">
        <v>866</v>
      </c>
      <c r="D2" s="602"/>
      <c r="E2" s="602"/>
      <c r="F2" s="602"/>
      <c r="G2" s="602"/>
      <c r="H2" s="602"/>
      <c r="I2" s="445"/>
      <c r="J2" s="445"/>
      <c r="K2" s="445"/>
      <c r="L2" s="445"/>
      <c r="M2" s="604" t="s">
        <v>2</v>
      </c>
      <c r="N2" s="602"/>
      <c r="O2" s="602"/>
      <c r="P2" s="605">
        <v>122013955</v>
      </c>
      <c r="Q2" s="605"/>
      <c r="R2" s="357"/>
    </row>
    <row r="3" spans="1:18" ht="15">
      <c r="A3" s="600" t="s">
        <v>5</v>
      </c>
      <c r="B3" s="601"/>
      <c r="C3" s="603" t="s">
        <v>878</v>
      </c>
      <c r="D3" s="603"/>
      <c r="E3" s="603"/>
      <c r="F3" s="447"/>
      <c r="G3" s="447"/>
      <c r="H3" s="447"/>
      <c r="I3" s="447"/>
      <c r="J3" s="447"/>
      <c r="K3" s="447"/>
      <c r="L3" s="447"/>
      <c r="M3" s="606" t="s">
        <v>4</v>
      </c>
      <c r="N3" s="606"/>
      <c r="O3" s="607">
        <v>403</v>
      </c>
      <c r="P3" s="607"/>
      <c r="Q3" s="607"/>
      <c r="R3" s="358"/>
    </row>
    <row r="4" spans="1:18" ht="12">
      <c r="A4" s="440" t="s">
        <v>524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525</v>
      </c>
    </row>
    <row r="5" spans="1:18" s="45" customFormat="1" ht="30.75" customHeight="1">
      <c r="A5" s="608" t="s">
        <v>464</v>
      </c>
      <c r="B5" s="609"/>
      <c r="C5" s="612" t="s">
        <v>8</v>
      </c>
      <c r="D5" s="453" t="s">
        <v>526</v>
      </c>
      <c r="E5" s="453"/>
      <c r="F5" s="453"/>
      <c r="G5" s="453"/>
      <c r="H5" s="453" t="s">
        <v>527</v>
      </c>
      <c r="I5" s="453"/>
      <c r="J5" s="615" t="s">
        <v>528</v>
      </c>
      <c r="K5" s="453" t="s">
        <v>529</v>
      </c>
      <c r="L5" s="453"/>
      <c r="M5" s="453"/>
      <c r="N5" s="453"/>
      <c r="O5" s="453" t="s">
        <v>527</v>
      </c>
      <c r="P5" s="453"/>
      <c r="Q5" s="615" t="s">
        <v>530</v>
      </c>
      <c r="R5" s="615" t="s">
        <v>531</v>
      </c>
    </row>
    <row r="6" spans="1:18" s="45" customFormat="1" ht="48">
      <c r="A6" s="610"/>
      <c r="B6" s="611"/>
      <c r="C6" s="613"/>
      <c r="D6" s="454" t="s">
        <v>532</v>
      </c>
      <c r="E6" s="454" t="s">
        <v>533</v>
      </c>
      <c r="F6" s="454" t="s">
        <v>534</v>
      </c>
      <c r="G6" s="454" t="s">
        <v>535</v>
      </c>
      <c r="H6" s="454" t="s">
        <v>536</v>
      </c>
      <c r="I6" s="454" t="s">
        <v>537</v>
      </c>
      <c r="J6" s="616"/>
      <c r="K6" s="454" t="s">
        <v>532</v>
      </c>
      <c r="L6" s="454" t="s">
        <v>538</v>
      </c>
      <c r="M6" s="454" t="s">
        <v>539</v>
      </c>
      <c r="N6" s="454" t="s">
        <v>540</v>
      </c>
      <c r="O6" s="454" t="s">
        <v>536</v>
      </c>
      <c r="P6" s="454" t="s">
        <v>537</v>
      </c>
      <c r="Q6" s="616"/>
      <c r="R6" s="616"/>
    </row>
    <row r="7" spans="1:18" s="45" customFormat="1" ht="12">
      <c r="A7" s="456" t="s">
        <v>541</v>
      </c>
      <c r="B7" s="456"/>
      <c r="C7" s="457" t="s">
        <v>15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542</v>
      </c>
      <c r="B8" s="459" t="s">
        <v>543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544</v>
      </c>
      <c r="B9" s="462" t="s">
        <v>545</v>
      </c>
      <c r="C9" s="463" t="s">
        <v>546</v>
      </c>
      <c r="D9" s="246"/>
      <c r="E9" s="246"/>
      <c r="F9" s="246"/>
      <c r="G9" s="115">
        <f>D9+E9-F9</f>
        <v>0</v>
      </c>
      <c r="H9" s="105"/>
      <c r="I9" s="105"/>
      <c r="J9" s="115">
        <f>G9+H9-I9</f>
        <v>0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547</v>
      </c>
      <c r="B10" s="462" t="s">
        <v>548</v>
      </c>
      <c r="C10" s="463" t="s">
        <v>549</v>
      </c>
      <c r="D10" s="246">
        <v>59</v>
      </c>
      <c r="E10" s="246"/>
      <c r="F10" s="246"/>
      <c r="G10" s="115">
        <f aca="true" t="shared" si="2" ref="G10:G39">D10+E10-F10</f>
        <v>59</v>
      </c>
      <c r="H10" s="105"/>
      <c r="I10" s="105"/>
      <c r="J10" s="115">
        <f aca="true" t="shared" si="3" ref="J10:J39">G10+H10-I10</f>
        <v>59</v>
      </c>
      <c r="K10" s="105">
        <v>34</v>
      </c>
      <c r="L10" s="105">
        <v>0</v>
      </c>
      <c r="M10" s="105"/>
      <c r="N10" s="115">
        <f aca="true" t="shared" si="4" ref="N10:N39">K10+L10-M10</f>
        <v>34</v>
      </c>
      <c r="O10" s="105"/>
      <c r="P10" s="105"/>
      <c r="Q10" s="115">
        <f t="shared" si="0"/>
        <v>34</v>
      </c>
      <c r="R10" s="115">
        <f t="shared" si="1"/>
        <v>25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550</v>
      </c>
      <c r="B11" s="462" t="s">
        <v>551</v>
      </c>
      <c r="C11" s="463" t="s">
        <v>552</v>
      </c>
      <c r="D11" s="246">
        <v>37</v>
      </c>
      <c r="E11" s="246"/>
      <c r="F11" s="246"/>
      <c r="G11" s="115">
        <f t="shared" si="2"/>
        <v>37</v>
      </c>
      <c r="H11" s="105"/>
      <c r="I11" s="105"/>
      <c r="J11" s="115">
        <f t="shared" si="3"/>
        <v>37</v>
      </c>
      <c r="K11" s="105">
        <v>32</v>
      </c>
      <c r="L11" s="105"/>
      <c r="M11" s="105"/>
      <c r="N11" s="115">
        <f t="shared" si="4"/>
        <v>32</v>
      </c>
      <c r="O11" s="105"/>
      <c r="P11" s="105"/>
      <c r="Q11" s="115">
        <f t="shared" si="0"/>
        <v>32</v>
      </c>
      <c r="R11" s="115">
        <f t="shared" si="1"/>
        <v>5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553</v>
      </c>
      <c r="B12" s="462" t="s">
        <v>554</v>
      </c>
      <c r="C12" s="463" t="s">
        <v>555</v>
      </c>
      <c r="D12" s="246">
        <v>40</v>
      </c>
      <c r="E12" s="246"/>
      <c r="F12" s="246"/>
      <c r="G12" s="115">
        <f t="shared" si="2"/>
        <v>40</v>
      </c>
      <c r="H12" s="105"/>
      <c r="I12" s="105"/>
      <c r="J12" s="115">
        <f t="shared" si="3"/>
        <v>40</v>
      </c>
      <c r="K12" s="105">
        <v>27</v>
      </c>
      <c r="L12" s="105">
        <v>0</v>
      </c>
      <c r="M12" s="105"/>
      <c r="N12" s="115">
        <f t="shared" si="4"/>
        <v>27</v>
      </c>
      <c r="O12" s="105"/>
      <c r="P12" s="105"/>
      <c r="Q12" s="115">
        <f t="shared" si="0"/>
        <v>27</v>
      </c>
      <c r="R12" s="115">
        <f t="shared" si="1"/>
        <v>13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556</v>
      </c>
      <c r="B13" s="462" t="s">
        <v>557</v>
      </c>
      <c r="C13" s="463" t="s">
        <v>558</v>
      </c>
      <c r="D13" s="246">
        <v>2</v>
      </c>
      <c r="E13" s="246"/>
      <c r="F13" s="246"/>
      <c r="G13" s="115">
        <f t="shared" si="2"/>
        <v>2</v>
      </c>
      <c r="H13" s="105"/>
      <c r="I13" s="105"/>
      <c r="J13" s="115">
        <f t="shared" si="3"/>
        <v>2</v>
      </c>
      <c r="K13" s="105">
        <v>2</v>
      </c>
      <c r="L13" s="105"/>
      <c r="M13" s="105"/>
      <c r="N13" s="115">
        <f t="shared" si="4"/>
        <v>2</v>
      </c>
      <c r="O13" s="105"/>
      <c r="P13" s="105"/>
      <c r="Q13" s="115">
        <f t="shared" si="0"/>
        <v>2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559</v>
      </c>
      <c r="B14" s="462" t="s">
        <v>560</v>
      </c>
      <c r="C14" s="463" t="s">
        <v>561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863</v>
      </c>
      <c r="B15" s="470" t="s">
        <v>864</v>
      </c>
      <c r="C15" s="573" t="s">
        <v>865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562</v>
      </c>
      <c r="B16" s="250" t="s">
        <v>563</v>
      </c>
      <c r="C16" s="463" t="s">
        <v>564</v>
      </c>
      <c r="D16" s="246">
        <v>5</v>
      </c>
      <c r="E16" s="246"/>
      <c r="F16" s="246"/>
      <c r="G16" s="115">
        <f t="shared" si="2"/>
        <v>5</v>
      </c>
      <c r="H16" s="105"/>
      <c r="I16" s="105"/>
      <c r="J16" s="115">
        <f t="shared" si="3"/>
        <v>5</v>
      </c>
      <c r="K16" s="105">
        <v>5</v>
      </c>
      <c r="L16" s="105"/>
      <c r="M16" s="105"/>
      <c r="N16" s="115">
        <f t="shared" si="4"/>
        <v>5</v>
      </c>
      <c r="O16" s="105"/>
      <c r="P16" s="105"/>
      <c r="Q16" s="115">
        <f aca="true" t="shared" si="5" ref="Q16:Q25">N16+O16-P16</f>
        <v>5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565</v>
      </c>
      <c r="C17" s="465" t="s">
        <v>566</v>
      </c>
      <c r="D17" s="251">
        <f>SUM(D9:D16)</f>
        <v>143</v>
      </c>
      <c r="E17" s="251">
        <f>SUM(E9:E16)</f>
        <v>0</v>
      </c>
      <c r="F17" s="251">
        <f>SUM(F9:F16)</f>
        <v>0</v>
      </c>
      <c r="G17" s="115">
        <f t="shared" si="2"/>
        <v>143</v>
      </c>
      <c r="H17" s="116">
        <f>SUM(H9:H16)</f>
        <v>0</v>
      </c>
      <c r="I17" s="116">
        <f>SUM(I9:I16)</f>
        <v>0</v>
      </c>
      <c r="J17" s="115">
        <f t="shared" si="3"/>
        <v>143</v>
      </c>
      <c r="K17" s="116">
        <f>SUM(K9:K16)</f>
        <v>100</v>
      </c>
      <c r="L17" s="116">
        <f>SUM(L9:L16)</f>
        <v>0</v>
      </c>
      <c r="M17" s="116">
        <f>SUM(M9:M16)</f>
        <v>0</v>
      </c>
      <c r="N17" s="115">
        <f t="shared" si="4"/>
        <v>100</v>
      </c>
      <c r="O17" s="116">
        <f>SUM(O9:O16)</f>
        <v>0</v>
      </c>
      <c r="P17" s="116">
        <f>SUM(P9:P16)</f>
        <v>0</v>
      </c>
      <c r="Q17" s="115">
        <f t="shared" si="5"/>
        <v>100</v>
      </c>
      <c r="R17" s="115">
        <f t="shared" si="6"/>
        <v>43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567</v>
      </c>
      <c r="B18" s="467" t="s">
        <v>568</v>
      </c>
      <c r="C18" s="465" t="s">
        <v>569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570</v>
      </c>
      <c r="B19" s="467" t="s">
        <v>571</v>
      </c>
      <c r="C19" s="465" t="s">
        <v>572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573</v>
      </c>
      <c r="B20" s="459" t="s">
        <v>574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544</v>
      </c>
      <c r="B21" s="462" t="s">
        <v>575</v>
      </c>
      <c r="C21" s="463" t="s">
        <v>576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547</v>
      </c>
      <c r="B22" s="462" t="s">
        <v>577</v>
      </c>
      <c r="C22" s="463" t="s">
        <v>578</v>
      </c>
      <c r="D22" s="246">
        <v>2</v>
      </c>
      <c r="E22" s="246"/>
      <c r="F22" s="246"/>
      <c r="G22" s="115">
        <f t="shared" si="2"/>
        <v>2</v>
      </c>
      <c r="H22" s="105"/>
      <c r="I22" s="105"/>
      <c r="J22" s="115">
        <f t="shared" si="3"/>
        <v>2</v>
      </c>
      <c r="K22" s="105">
        <v>2</v>
      </c>
      <c r="L22" s="105"/>
      <c r="M22" s="105"/>
      <c r="N22" s="115">
        <f t="shared" si="4"/>
        <v>2</v>
      </c>
      <c r="O22" s="105"/>
      <c r="P22" s="105"/>
      <c r="Q22" s="115">
        <f t="shared" si="5"/>
        <v>2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550</v>
      </c>
      <c r="B23" s="470" t="s">
        <v>579</v>
      </c>
      <c r="C23" s="463" t="s">
        <v>580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553</v>
      </c>
      <c r="B24" s="471" t="s">
        <v>563</v>
      </c>
      <c r="C24" s="463" t="s">
        <v>581</v>
      </c>
      <c r="D24" s="246"/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/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841</v>
      </c>
      <c r="C25" s="472" t="s">
        <v>583</v>
      </c>
      <c r="D25" s="247">
        <f>SUM(D21:D24)</f>
        <v>2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2</v>
      </c>
      <c r="H25" s="106">
        <f t="shared" si="7"/>
        <v>0</v>
      </c>
      <c r="I25" s="106">
        <f t="shared" si="7"/>
        <v>0</v>
      </c>
      <c r="J25" s="107">
        <f t="shared" si="3"/>
        <v>2</v>
      </c>
      <c r="K25" s="106">
        <f t="shared" si="7"/>
        <v>2</v>
      </c>
      <c r="L25" s="106">
        <f t="shared" si="7"/>
        <v>0</v>
      </c>
      <c r="M25" s="106">
        <f t="shared" si="7"/>
        <v>0</v>
      </c>
      <c r="N25" s="107">
        <f t="shared" si="4"/>
        <v>2</v>
      </c>
      <c r="O25" s="106">
        <f t="shared" si="7"/>
        <v>0</v>
      </c>
      <c r="P25" s="106">
        <f t="shared" si="7"/>
        <v>0</v>
      </c>
      <c r="Q25" s="107">
        <f t="shared" si="5"/>
        <v>2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584</v>
      </c>
      <c r="B26" s="473" t="s">
        <v>585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544</v>
      </c>
      <c r="B27" s="475" t="s">
        <v>857</v>
      </c>
      <c r="C27" s="476" t="s">
        <v>586</v>
      </c>
      <c r="D27" s="249">
        <f>SUM(D28:D31)</f>
        <v>6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6</v>
      </c>
      <c r="H27" s="111">
        <f t="shared" si="8"/>
        <v>0</v>
      </c>
      <c r="I27" s="111">
        <f t="shared" si="8"/>
        <v>0</v>
      </c>
      <c r="J27" s="112">
        <f t="shared" si="3"/>
        <v>6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6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106</v>
      </c>
      <c r="C28" s="463" t="s">
        <v>587</v>
      </c>
      <c r="D28" s="246"/>
      <c r="E28" s="246"/>
      <c r="F28" s="246"/>
      <c r="G28" s="115">
        <f t="shared" si="2"/>
        <v>0</v>
      </c>
      <c r="H28" s="105"/>
      <c r="I28" s="105"/>
      <c r="J28" s="115">
        <f t="shared" si="3"/>
        <v>0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0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108</v>
      </c>
      <c r="C29" s="463" t="s">
        <v>588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112</v>
      </c>
      <c r="C30" s="463" t="s">
        <v>589</v>
      </c>
      <c r="D30" s="246"/>
      <c r="E30" s="246"/>
      <c r="F30" s="246"/>
      <c r="G30" s="115">
        <f t="shared" si="2"/>
        <v>0</v>
      </c>
      <c r="H30" s="113"/>
      <c r="I30" s="113"/>
      <c r="J30" s="115">
        <f t="shared" si="3"/>
        <v>0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0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114</v>
      </c>
      <c r="C31" s="463" t="s">
        <v>590</v>
      </c>
      <c r="D31" s="246">
        <v>6</v>
      </c>
      <c r="E31" s="246"/>
      <c r="F31" s="246"/>
      <c r="G31" s="115">
        <f t="shared" si="2"/>
        <v>6</v>
      </c>
      <c r="H31" s="113"/>
      <c r="I31" s="113"/>
      <c r="J31" s="115">
        <f t="shared" si="3"/>
        <v>6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6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547</v>
      </c>
      <c r="B32" s="475" t="s">
        <v>591</v>
      </c>
      <c r="C32" s="463" t="s">
        <v>592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120</v>
      </c>
      <c r="C33" s="463" t="s">
        <v>593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594</v>
      </c>
      <c r="C34" s="463" t="s">
        <v>595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596</v>
      </c>
      <c r="C35" s="463" t="s">
        <v>597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598</v>
      </c>
      <c r="C36" s="463" t="s">
        <v>599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550</v>
      </c>
      <c r="B37" s="477" t="s">
        <v>563</v>
      </c>
      <c r="C37" s="463" t="s">
        <v>600</v>
      </c>
      <c r="D37" s="246"/>
      <c r="E37" s="246"/>
      <c r="F37" s="246"/>
      <c r="G37" s="115">
        <f t="shared" si="2"/>
        <v>0</v>
      </c>
      <c r="H37" s="113"/>
      <c r="I37" s="113"/>
      <c r="J37" s="115">
        <f t="shared" si="3"/>
        <v>0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0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858</v>
      </c>
      <c r="C38" s="465" t="s">
        <v>602</v>
      </c>
      <c r="D38" s="251">
        <f>D27+D32+D37</f>
        <v>6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6</v>
      </c>
      <c r="H38" s="116">
        <f t="shared" si="12"/>
        <v>0</v>
      </c>
      <c r="I38" s="116">
        <f t="shared" si="12"/>
        <v>0</v>
      </c>
      <c r="J38" s="115">
        <f t="shared" si="3"/>
        <v>6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6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603</v>
      </c>
      <c r="B39" s="466" t="s">
        <v>604</v>
      </c>
      <c r="C39" s="465" t="s">
        <v>605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606</v>
      </c>
      <c r="C40" s="455" t="s">
        <v>607</v>
      </c>
      <c r="D40" s="553">
        <f>D17+D18+D19+D25+D38+D39</f>
        <v>151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151</v>
      </c>
      <c r="H40" s="553">
        <f t="shared" si="13"/>
        <v>0</v>
      </c>
      <c r="I40" s="553">
        <f t="shared" si="13"/>
        <v>0</v>
      </c>
      <c r="J40" s="553">
        <f t="shared" si="13"/>
        <v>151</v>
      </c>
      <c r="K40" s="553">
        <f t="shared" si="13"/>
        <v>102</v>
      </c>
      <c r="L40" s="553">
        <f t="shared" si="13"/>
        <v>0</v>
      </c>
      <c r="M40" s="553">
        <f t="shared" si="13"/>
        <v>0</v>
      </c>
      <c r="N40" s="553">
        <f t="shared" si="13"/>
        <v>102</v>
      </c>
      <c r="O40" s="553">
        <f t="shared" si="13"/>
        <v>0</v>
      </c>
      <c r="P40" s="553">
        <f t="shared" si="13"/>
        <v>0</v>
      </c>
      <c r="Q40" s="553">
        <f t="shared" si="13"/>
        <v>102</v>
      </c>
      <c r="R40" s="553">
        <f t="shared" si="13"/>
        <v>49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608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">
        <v>609</v>
      </c>
      <c r="C44" s="581">
        <v>40938</v>
      </c>
      <c r="D44" s="450"/>
      <c r="E44" s="450"/>
      <c r="F44" s="450"/>
      <c r="G44" s="440"/>
      <c r="H44" s="451" t="s">
        <v>610</v>
      </c>
      <c r="I44" s="451"/>
      <c r="J44" s="451"/>
      <c r="K44" s="614"/>
      <c r="L44" s="614"/>
      <c r="M44" s="614"/>
      <c r="N44" s="614"/>
      <c r="O44" s="602" t="s">
        <v>784</v>
      </c>
      <c r="P44" s="601"/>
      <c r="Q44" s="601"/>
      <c r="R44" s="601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B5" sqref="B5"/>
    </sheetView>
  </sheetViews>
  <sheetFormatPr defaultColWidth="9.00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0" t="s">
        <v>611</v>
      </c>
      <c r="B1" s="620"/>
      <c r="C1" s="620"/>
      <c r="D1" s="620"/>
      <c r="E1" s="620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1" t="s">
        <v>874</v>
      </c>
      <c r="B3" s="621"/>
      <c r="C3" s="621"/>
      <c r="D3" s="357" t="s">
        <v>2</v>
      </c>
      <c r="E3" s="514">
        <v>122013955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">
        <v>5</v>
      </c>
      <c r="B4" s="622" t="s">
        <v>878</v>
      </c>
      <c r="C4" s="622"/>
      <c r="D4" s="358" t="s">
        <v>4</v>
      </c>
      <c r="E4" s="516">
        <v>403</v>
      </c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 t="s">
        <v>612</v>
      </c>
      <c r="B5" s="518"/>
      <c r="C5" s="519"/>
      <c r="D5" s="519"/>
      <c r="E5" s="520" t="s">
        <v>613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464</v>
      </c>
      <c r="B6" s="486" t="s">
        <v>8</v>
      </c>
      <c r="C6" s="487" t="s">
        <v>614</v>
      </c>
      <c r="D6" s="195" t="s">
        <v>615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616</v>
      </c>
      <c r="E7" s="173" t="s">
        <v>617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14</v>
      </c>
      <c r="B8" s="488" t="s">
        <v>15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618</v>
      </c>
      <c r="B9" s="490" t="s">
        <v>619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620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621</v>
      </c>
      <c r="B11" s="493" t="s">
        <v>622</v>
      </c>
      <c r="C11" s="167">
        <f>SUM(C12:C14)</f>
        <v>0</v>
      </c>
      <c r="D11" s="167">
        <f>SUM(D12:D14)</f>
        <v>0</v>
      </c>
      <c r="E11" s="168">
        <f>SUM(E12:E14)</f>
        <v>0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623</v>
      </c>
      <c r="B12" s="493" t="s">
        <v>624</v>
      </c>
      <c r="C12" s="155"/>
      <c r="D12" s="155"/>
      <c r="E12" s="168">
        <f aca="true" t="shared" si="0" ref="E12:E42">C12-D12</f>
        <v>0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625</v>
      </c>
      <c r="B13" s="493" t="s">
        <v>626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627</v>
      </c>
      <c r="B14" s="493" t="s">
        <v>628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629</v>
      </c>
      <c r="B15" s="493" t="s">
        <v>630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631</v>
      </c>
      <c r="B16" s="493" t="s">
        <v>632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633</v>
      </c>
      <c r="B17" s="493" t="s">
        <v>634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627</v>
      </c>
      <c r="B18" s="493" t="s">
        <v>635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636</v>
      </c>
      <c r="B19" s="490" t="s">
        <v>637</v>
      </c>
      <c r="C19" s="151">
        <f>C11+C15+C16</f>
        <v>0</v>
      </c>
      <c r="D19" s="151">
        <f>D11+D15+D16</f>
        <v>0</v>
      </c>
      <c r="E19" s="166">
        <f>E11+E15+E16</f>
        <v>0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638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639</v>
      </c>
      <c r="B21" s="490" t="s">
        <v>640</v>
      </c>
      <c r="C21" s="155"/>
      <c r="D21" s="155"/>
      <c r="E21" s="168">
        <f t="shared" si="0"/>
        <v>0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641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642</v>
      </c>
      <c r="B24" s="493" t="s">
        <v>643</v>
      </c>
      <c r="C24" s="167">
        <f>SUM(C25:C27)</f>
        <v>0</v>
      </c>
      <c r="D24" s="167">
        <f>SUM(D25:D27)</f>
        <v>0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644</v>
      </c>
      <c r="B25" s="493" t="s">
        <v>645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646</v>
      </c>
      <c r="B26" s="493" t="s">
        <v>647</v>
      </c>
      <c r="C26" s="155"/>
      <c r="D26" s="155"/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648</v>
      </c>
      <c r="B27" s="493" t="s">
        <v>649</v>
      </c>
      <c r="C27" s="155"/>
      <c r="D27" s="155"/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650</v>
      </c>
      <c r="B28" s="493" t="s">
        <v>651</v>
      </c>
      <c r="C28" s="155">
        <v>88</v>
      </c>
      <c r="D28" s="155">
        <v>0</v>
      </c>
      <c r="E28" s="168">
        <f t="shared" si="0"/>
        <v>88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652</v>
      </c>
      <c r="B29" s="493" t="s">
        <v>653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654</v>
      </c>
      <c r="B30" s="493" t="s">
        <v>655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656</v>
      </c>
      <c r="B31" s="493" t="s">
        <v>657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658</v>
      </c>
      <c r="B32" s="493" t="s">
        <v>659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660</v>
      </c>
      <c r="B33" s="493" t="s">
        <v>661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662</v>
      </c>
      <c r="B34" s="493" t="s">
        <v>663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664</v>
      </c>
      <c r="B35" s="493" t="s">
        <v>665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666</v>
      </c>
      <c r="B36" s="493" t="s">
        <v>667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668</v>
      </c>
      <c r="B37" s="493" t="s">
        <v>669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670</v>
      </c>
      <c r="B38" s="493" t="s">
        <v>671</v>
      </c>
      <c r="C38" s="167">
        <f>SUM(C39:C42)</f>
        <v>116</v>
      </c>
      <c r="D38" s="152">
        <f>SUM(D39:D42)</f>
        <v>0</v>
      </c>
      <c r="E38" s="169">
        <f>SUM(E39:E42)</f>
        <v>116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672</v>
      </c>
      <c r="B39" s="493" t="s">
        <v>673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674</v>
      </c>
      <c r="B40" s="493" t="s">
        <v>675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676</v>
      </c>
      <c r="B41" s="493" t="s">
        <v>677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678</v>
      </c>
      <c r="B42" s="493" t="s">
        <v>679</v>
      </c>
      <c r="C42" s="155">
        <v>116</v>
      </c>
      <c r="D42" s="155"/>
      <c r="E42" s="168">
        <f t="shared" si="0"/>
        <v>116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680</v>
      </c>
      <c r="B43" s="490" t="s">
        <v>681</v>
      </c>
      <c r="C43" s="151">
        <f>C24+C28+C29+C31+C30+C32+C33+C38</f>
        <v>204</v>
      </c>
      <c r="D43" s="151">
        <f>D24+D28+D29+D31+D30+D32+D33+D38</f>
        <v>0</v>
      </c>
      <c r="E43" s="166">
        <f>E24+E28+E29+E31+E30+E32+E33+E38</f>
        <v>204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682</v>
      </c>
      <c r="B44" s="491" t="s">
        <v>683</v>
      </c>
      <c r="C44" s="150">
        <f>C43+C21+C19+C9</f>
        <v>204</v>
      </c>
      <c r="D44" s="150">
        <f>D43+D21+D19+D9</f>
        <v>0</v>
      </c>
      <c r="E44" s="166">
        <f>E43+E21+E19+E9</f>
        <v>204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684</v>
      </c>
      <c r="B47" s="497"/>
      <c r="C47" s="499"/>
      <c r="D47" s="499"/>
      <c r="E47" s="499"/>
      <c r="F47" s="171" t="s">
        <v>275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464</v>
      </c>
      <c r="B48" s="486" t="s">
        <v>8</v>
      </c>
      <c r="C48" s="500" t="s">
        <v>685</v>
      </c>
      <c r="D48" s="195" t="s">
        <v>686</v>
      </c>
      <c r="E48" s="195"/>
      <c r="F48" s="195" t="s">
        <v>687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616</v>
      </c>
      <c r="E49" s="489" t="s">
        <v>617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14</v>
      </c>
      <c r="B50" s="488" t="s">
        <v>15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688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689</v>
      </c>
      <c r="B52" s="493" t="s">
        <v>690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691</v>
      </c>
      <c r="B53" s="493" t="s">
        <v>692</v>
      </c>
      <c r="C53" s="155"/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693</v>
      </c>
      <c r="B54" s="493" t="s">
        <v>694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678</v>
      </c>
      <c r="B55" s="493" t="s">
        <v>695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696</v>
      </c>
      <c r="B56" s="493" t="s">
        <v>697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698</v>
      </c>
      <c r="B57" s="493" t="s">
        <v>699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700</v>
      </c>
      <c r="B58" s="493" t="s">
        <v>701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702</v>
      </c>
      <c r="B59" s="493" t="s">
        <v>703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700</v>
      </c>
      <c r="B60" s="493" t="s">
        <v>704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138</v>
      </c>
      <c r="B61" s="493" t="s">
        <v>705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141</v>
      </c>
      <c r="B62" s="493" t="s">
        <v>706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707</v>
      </c>
      <c r="B63" s="493" t="s">
        <v>708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709</v>
      </c>
      <c r="B64" s="493" t="s">
        <v>710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711</v>
      </c>
      <c r="B65" s="493" t="s">
        <v>712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713</v>
      </c>
      <c r="B66" s="490" t="s">
        <v>714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715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716</v>
      </c>
      <c r="B68" s="503" t="s">
        <v>717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718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689</v>
      </c>
      <c r="B71" s="493" t="s">
        <v>719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720</v>
      </c>
      <c r="B72" s="493" t="s">
        <v>721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722</v>
      </c>
      <c r="B73" s="493" t="s">
        <v>723</v>
      </c>
      <c r="C73" s="155"/>
      <c r="D73" s="155"/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724</v>
      </c>
      <c r="B74" s="493" t="s">
        <v>725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696</v>
      </c>
      <c r="B75" s="493" t="s">
        <v>726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727</v>
      </c>
      <c r="B76" s="493" t="s">
        <v>728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729</v>
      </c>
      <c r="B77" s="493" t="s">
        <v>730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731</v>
      </c>
      <c r="B78" s="493" t="s">
        <v>732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700</v>
      </c>
      <c r="B79" s="493" t="s">
        <v>733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734</v>
      </c>
      <c r="B80" s="493" t="s">
        <v>735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736</v>
      </c>
      <c r="B81" s="493" t="s">
        <v>737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738</v>
      </c>
      <c r="B82" s="493" t="s">
        <v>739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740</v>
      </c>
      <c r="B83" s="493" t="s">
        <v>741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742</v>
      </c>
      <c r="B84" s="493" t="s">
        <v>743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744</v>
      </c>
      <c r="B85" s="493" t="s">
        <v>745</v>
      </c>
      <c r="C85" s="151">
        <f>SUM(C86:C90)+C94</f>
        <v>133</v>
      </c>
      <c r="D85" s="151">
        <f>SUM(D86:D90)+D94</f>
        <v>13</v>
      </c>
      <c r="E85" s="151">
        <f>SUM(E86:E90)+E94</f>
        <v>120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746</v>
      </c>
      <c r="B86" s="493" t="s">
        <v>747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748</v>
      </c>
      <c r="B87" s="493" t="s">
        <v>749</v>
      </c>
      <c r="C87" s="155">
        <v>7</v>
      </c>
      <c r="D87" s="155"/>
      <c r="E87" s="167">
        <f t="shared" si="1"/>
        <v>7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750</v>
      </c>
      <c r="B88" s="493" t="s">
        <v>751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752</v>
      </c>
      <c r="B89" s="493" t="s">
        <v>753</v>
      </c>
      <c r="C89" s="155">
        <v>94</v>
      </c>
      <c r="D89" s="155">
        <v>10</v>
      </c>
      <c r="E89" s="167">
        <f t="shared" si="1"/>
        <v>84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754</v>
      </c>
      <c r="B90" s="493" t="s">
        <v>755</v>
      </c>
      <c r="C90" s="150">
        <f>SUM(C91:C93)</f>
        <v>13</v>
      </c>
      <c r="D90" s="150">
        <f>SUM(D91:D93)</f>
        <v>1</v>
      </c>
      <c r="E90" s="150">
        <f>SUM(E91:E93)</f>
        <v>12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756</v>
      </c>
      <c r="B91" s="493" t="s">
        <v>757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664</v>
      </c>
      <c r="B92" s="493" t="s">
        <v>758</v>
      </c>
      <c r="C92" s="155">
        <v>1</v>
      </c>
      <c r="D92" s="155"/>
      <c r="E92" s="167">
        <f t="shared" si="1"/>
        <v>1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668</v>
      </c>
      <c r="B93" s="493" t="s">
        <v>759</v>
      </c>
      <c r="C93" s="155">
        <v>12</v>
      </c>
      <c r="D93" s="155">
        <v>1</v>
      </c>
      <c r="E93" s="167">
        <f t="shared" si="1"/>
        <v>11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760</v>
      </c>
      <c r="B94" s="493" t="s">
        <v>761</v>
      </c>
      <c r="C94" s="155">
        <v>19</v>
      </c>
      <c r="D94" s="155">
        <v>2</v>
      </c>
      <c r="E94" s="167">
        <f t="shared" si="1"/>
        <v>17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762</v>
      </c>
      <c r="B95" s="493" t="s">
        <v>763</v>
      </c>
      <c r="C95" s="155"/>
      <c r="D95" s="155"/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764</v>
      </c>
      <c r="B96" s="503" t="s">
        <v>765</v>
      </c>
      <c r="C96" s="151">
        <f>C85+C80+C75+C71+C95</f>
        <v>133</v>
      </c>
      <c r="D96" s="151">
        <f>D85+D80+D75+D71+D95</f>
        <v>13</v>
      </c>
      <c r="E96" s="151">
        <f>E85+E80+E75+E71+E95</f>
        <v>120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766</v>
      </c>
      <c r="B97" s="491" t="s">
        <v>767</v>
      </c>
      <c r="C97" s="151">
        <f>C96+C68+C66</f>
        <v>133</v>
      </c>
      <c r="D97" s="151">
        <f>D96+D68+D66</f>
        <v>13</v>
      </c>
      <c r="E97" s="151">
        <f>E96+E68+E66</f>
        <v>120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768</v>
      </c>
      <c r="B99" s="506"/>
      <c r="C99" s="160"/>
      <c r="D99" s="160"/>
      <c r="E99" s="160"/>
      <c r="F99" s="507" t="s">
        <v>525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464</v>
      </c>
      <c r="B100" s="491" t="s">
        <v>465</v>
      </c>
      <c r="C100" s="162" t="s">
        <v>769</v>
      </c>
      <c r="D100" s="162" t="s">
        <v>770</v>
      </c>
      <c r="E100" s="162" t="s">
        <v>771</v>
      </c>
      <c r="F100" s="162" t="s">
        <v>772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14</v>
      </c>
      <c r="B101" s="491" t="s">
        <v>15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773</v>
      </c>
      <c r="B102" s="493" t="s">
        <v>774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775</v>
      </c>
      <c r="B103" s="493" t="s">
        <v>776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777</v>
      </c>
      <c r="B104" s="493" t="s">
        <v>778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779</v>
      </c>
      <c r="B105" s="491" t="s">
        <v>780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781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19" t="s">
        <v>782</v>
      </c>
      <c r="B107" s="619"/>
      <c r="C107" s="619"/>
      <c r="D107" s="619"/>
      <c r="E107" s="619"/>
      <c r="F107" s="619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18" t="s">
        <v>783</v>
      </c>
      <c r="B109" s="618"/>
      <c r="C109" s="618" t="s">
        <v>382</v>
      </c>
      <c r="D109" s="618"/>
      <c r="E109" s="618"/>
      <c r="F109" s="618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583">
        <v>40938</v>
      </c>
      <c r="B110" s="482"/>
      <c r="C110" s="481"/>
      <c r="D110" s="481"/>
      <c r="E110" s="481"/>
      <c r="F110" s="483"/>
    </row>
    <row r="111" spans="1:6" ht="12">
      <c r="A111" s="481"/>
      <c r="B111" s="482"/>
      <c r="C111" s="617" t="s">
        <v>784</v>
      </c>
      <c r="D111" s="617"/>
      <c r="E111" s="617"/>
      <c r="F111" s="617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6" sqref="B6"/>
    </sheetView>
  </sheetViews>
  <sheetFormatPr defaultColWidth="9.00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785</v>
      </c>
      <c r="F2" s="523"/>
      <c r="G2" s="523"/>
      <c r="H2" s="521"/>
      <c r="I2" s="521"/>
    </row>
    <row r="3" spans="1:9" ht="12">
      <c r="A3" s="521"/>
      <c r="B3" s="522"/>
      <c r="C3" s="524" t="s">
        <v>786</v>
      </c>
      <c r="D3" s="524"/>
      <c r="E3" s="524"/>
      <c r="F3" s="524"/>
      <c r="G3" s="524"/>
      <c r="H3" s="521"/>
      <c r="I3" s="521"/>
    </row>
    <row r="4" spans="1:9" ht="15" customHeight="1">
      <c r="A4" s="444" t="s">
        <v>384</v>
      </c>
      <c r="B4" s="623" t="s">
        <v>866</v>
      </c>
      <c r="C4" s="623"/>
      <c r="D4" s="623"/>
      <c r="E4" s="623"/>
      <c r="F4" s="623"/>
      <c r="G4" s="627">
        <v>122013955</v>
      </c>
      <c r="H4" s="627"/>
      <c r="I4" s="627"/>
    </row>
    <row r="5" spans="1:9" ht="15">
      <c r="A5" s="528" t="s">
        <v>5</v>
      </c>
      <c r="B5" s="624" t="s">
        <v>882</v>
      </c>
      <c r="C5" s="624"/>
      <c r="D5" s="624"/>
      <c r="E5" s="624"/>
      <c r="F5" s="624"/>
      <c r="G5" s="358">
        <v>403</v>
      </c>
      <c r="H5" s="628"/>
      <c r="I5" s="628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787</v>
      </c>
    </row>
    <row r="7" spans="1:9" s="124" customFormat="1" ht="12">
      <c r="A7" s="197" t="s">
        <v>464</v>
      </c>
      <c r="B7" s="122"/>
      <c r="C7" s="197" t="s">
        <v>788</v>
      </c>
      <c r="D7" s="198"/>
      <c r="E7" s="199"/>
      <c r="F7" s="200" t="s">
        <v>789</v>
      </c>
      <c r="G7" s="200"/>
      <c r="H7" s="200"/>
      <c r="I7" s="200"/>
    </row>
    <row r="8" spans="1:9" s="124" customFormat="1" ht="21.75" customHeight="1">
      <c r="A8" s="197"/>
      <c r="B8" s="125" t="s">
        <v>8</v>
      </c>
      <c r="C8" s="126" t="s">
        <v>790</v>
      </c>
      <c r="D8" s="126" t="s">
        <v>791</v>
      </c>
      <c r="E8" s="126" t="s">
        <v>792</v>
      </c>
      <c r="F8" s="199" t="s">
        <v>793</v>
      </c>
      <c r="G8" s="201" t="s">
        <v>794</v>
      </c>
      <c r="H8" s="201"/>
      <c r="I8" s="201" t="s">
        <v>795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536</v>
      </c>
      <c r="H9" s="123" t="s">
        <v>537</v>
      </c>
      <c r="I9" s="201"/>
    </row>
    <row r="10" spans="1:9" s="117" customFormat="1" ht="12">
      <c r="A10" s="129" t="s">
        <v>14</v>
      </c>
      <c r="B10" s="130" t="s">
        <v>15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796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797</v>
      </c>
      <c r="B12" s="134" t="s">
        <v>798</v>
      </c>
      <c r="C12" s="554"/>
      <c r="D12" s="143"/>
      <c r="E12" s="143"/>
      <c r="F12" s="143"/>
      <c r="G12" s="143"/>
      <c r="H12" s="143"/>
      <c r="I12" s="547">
        <f>F12+G12-H12</f>
        <v>0</v>
      </c>
    </row>
    <row r="13" spans="1:9" s="117" customFormat="1" ht="12">
      <c r="A13" s="119" t="s">
        <v>799</v>
      </c>
      <c r="B13" s="134" t="s">
        <v>800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596</v>
      </c>
      <c r="B14" s="134" t="s">
        <v>801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802</v>
      </c>
      <c r="B15" s="134" t="s">
        <v>803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78</v>
      </c>
      <c r="B16" s="134" t="s">
        <v>804</v>
      </c>
      <c r="C16" s="143"/>
      <c r="D16" s="143"/>
      <c r="E16" s="143"/>
      <c r="F16" s="143"/>
      <c r="G16" s="143"/>
      <c r="H16" s="143"/>
      <c r="I16" s="547">
        <f t="shared" si="0"/>
        <v>0</v>
      </c>
    </row>
    <row r="17" spans="1:9" s="117" customFormat="1" ht="12">
      <c r="A17" s="135" t="s">
        <v>565</v>
      </c>
      <c r="B17" s="136" t="s">
        <v>805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0</v>
      </c>
      <c r="G17" s="129">
        <f t="shared" si="1"/>
        <v>0</v>
      </c>
      <c r="H17" s="129">
        <f t="shared" si="1"/>
        <v>0</v>
      </c>
      <c r="I17" s="547">
        <f t="shared" si="0"/>
        <v>0</v>
      </c>
    </row>
    <row r="18" spans="1:9" s="117" customFormat="1" ht="12">
      <c r="A18" s="132" t="s">
        <v>806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797</v>
      </c>
      <c r="B19" s="134" t="s">
        <v>807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808</v>
      </c>
      <c r="B20" s="134" t="s">
        <v>809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810</v>
      </c>
      <c r="B21" s="134" t="s">
        <v>811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812</v>
      </c>
      <c r="B22" s="134" t="s">
        <v>813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814</v>
      </c>
      <c r="B23" s="134" t="s">
        <v>815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816</v>
      </c>
      <c r="B24" s="134" t="s">
        <v>817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818</v>
      </c>
      <c r="B25" s="139" t="s">
        <v>819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582</v>
      </c>
      <c r="B26" s="136" t="s">
        <v>820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821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">
        <v>783</v>
      </c>
      <c r="B30" s="626" t="s">
        <v>881</v>
      </c>
      <c r="C30" s="626"/>
      <c r="D30" s="577" t="s">
        <v>822</v>
      </c>
      <c r="E30" s="625"/>
      <c r="F30" s="625"/>
      <c r="G30" s="625"/>
      <c r="H30" s="525" t="s">
        <v>784</v>
      </c>
      <c r="I30" s="625"/>
      <c r="J30" s="625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14"/>
      <c r="E32" s="514"/>
      <c r="F32" s="514"/>
      <c r="G32" s="514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7"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D34" sqref="D34:D35"/>
    </sheetView>
  </sheetViews>
  <sheetFormatPr defaultColWidth="9.00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823</v>
      </c>
      <c r="B2" s="202"/>
      <c r="C2" s="202"/>
      <c r="D2" s="202"/>
      <c r="E2" s="202"/>
      <c r="F2" s="202"/>
    </row>
    <row r="3" spans="1:6" ht="12.75" customHeight="1">
      <c r="A3" s="202" t="s">
        <v>824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">
        <v>384</v>
      </c>
      <c r="B5" s="629" t="s">
        <v>873</v>
      </c>
      <c r="C5" s="629"/>
      <c r="D5" s="629"/>
      <c r="E5" s="357" t="s">
        <v>2</v>
      </c>
      <c r="F5" s="566">
        <v>122013955</v>
      </c>
    </row>
    <row r="6" spans="1:13" ht="15" customHeight="1">
      <c r="A6" s="55" t="s">
        <v>825</v>
      </c>
      <c r="B6" s="630" t="s">
        <v>878</v>
      </c>
      <c r="C6" s="630"/>
      <c r="D6" s="56"/>
      <c r="E6" s="358" t="s">
        <v>4</v>
      </c>
      <c r="F6" s="567">
        <v>403</v>
      </c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275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826</v>
      </c>
      <c r="B8" s="62" t="s">
        <v>8</v>
      </c>
      <c r="C8" s="63" t="s">
        <v>827</v>
      </c>
      <c r="D8" s="63" t="s">
        <v>828</v>
      </c>
      <c r="E8" s="63" t="s">
        <v>829</v>
      </c>
      <c r="F8" s="63" t="s">
        <v>830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14</v>
      </c>
      <c r="B9" s="62" t="s">
        <v>15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831</v>
      </c>
      <c r="B10" s="67"/>
      <c r="C10" s="542"/>
      <c r="D10" s="542"/>
      <c r="E10" s="542"/>
      <c r="F10" s="542"/>
    </row>
    <row r="11" spans="1:6" ht="18" customHeight="1">
      <c r="A11" s="68" t="s">
        <v>832</v>
      </c>
      <c r="B11" s="69"/>
      <c r="C11" s="542"/>
      <c r="D11" s="542"/>
      <c r="E11" s="542"/>
      <c r="F11" s="542"/>
    </row>
    <row r="12" spans="1:6" ht="14.25" customHeight="1">
      <c r="A12" s="68" t="s">
        <v>833</v>
      </c>
      <c r="B12" s="69"/>
      <c r="C12" s="556"/>
      <c r="D12" s="556"/>
      <c r="E12" s="556"/>
      <c r="F12" s="558">
        <f>C12-E12</f>
        <v>0</v>
      </c>
    </row>
    <row r="13" spans="1:6" ht="12.75">
      <c r="A13" s="68" t="s">
        <v>834</v>
      </c>
      <c r="B13" s="69"/>
      <c r="C13" s="556"/>
      <c r="D13" s="556"/>
      <c r="E13" s="556"/>
      <c r="F13" s="558">
        <f aca="true" t="shared" si="0" ref="F13:F26">C13-E13</f>
        <v>0</v>
      </c>
    </row>
    <row r="14" spans="1:6" ht="12.75">
      <c r="A14" s="68" t="s">
        <v>550</v>
      </c>
      <c r="B14" s="69"/>
      <c r="C14" s="556"/>
      <c r="D14" s="556"/>
      <c r="E14" s="556"/>
      <c r="F14" s="558">
        <f t="shared" si="0"/>
        <v>0</v>
      </c>
    </row>
    <row r="15" spans="1:6" ht="12.75">
      <c r="A15" s="68" t="s">
        <v>553</v>
      </c>
      <c r="B15" s="69"/>
      <c r="C15" s="556"/>
      <c r="D15" s="556"/>
      <c r="E15" s="556"/>
      <c r="F15" s="558">
        <f t="shared" si="0"/>
        <v>0</v>
      </c>
    </row>
    <row r="16" spans="1:6" ht="12.75">
      <c r="A16" s="68">
        <v>5</v>
      </c>
      <c r="B16" s="69"/>
      <c r="C16" s="556"/>
      <c r="D16" s="556"/>
      <c r="E16" s="556"/>
      <c r="F16" s="558">
        <f t="shared" si="0"/>
        <v>0</v>
      </c>
    </row>
    <row r="17" spans="1:6" ht="12.75">
      <c r="A17" s="68">
        <v>6</v>
      </c>
      <c r="B17" s="69"/>
      <c r="C17" s="556"/>
      <c r="D17" s="556"/>
      <c r="E17" s="556"/>
      <c r="F17" s="558">
        <f t="shared" si="0"/>
        <v>0</v>
      </c>
    </row>
    <row r="18" spans="1:6" ht="12.75">
      <c r="A18" s="68">
        <v>7</v>
      </c>
      <c r="B18" s="69"/>
      <c r="C18" s="556"/>
      <c r="D18" s="556"/>
      <c r="E18" s="556"/>
      <c r="F18" s="558">
        <f t="shared" si="0"/>
        <v>0</v>
      </c>
    </row>
    <row r="19" spans="1:6" ht="12.75">
      <c r="A19" s="68">
        <v>8</v>
      </c>
      <c r="B19" s="69"/>
      <c r="C19" s="556"/>
      <c r="D19" s="556"/>
      <c r="E19" s="556"/>
      <c r="F19" s="558">
        <f t="shared" si="0"/>
        <v>0</v>
      </c>
    </row>
    <row r="20" spans="1:6" ht="12.75">
      <c r="A20" s="68">
        <v>9</v>
      </c>
      <c r="B20" s="69"/>
      <c r="C20" s="556"/>
      <c r="D20" s="556"/>
      <c r="E20" s="556"/>
      <c r="F20" s="558">
        <f t="shared" si="0"/>
        <v>0</v>
      </c>
    </row>
    <row r="21" spans="1:6" ht="12.75">
      <c r="A21" s="68">
        <v>10</v>
      </c>
      <c r="B21" s="69"/>
      <c r="C21" s="556"/>
      <c r="D21" s="556"/>
      <c r="E21" s="556"/>
      <c r="F21" s="558">
        <f t="shared" si="0"/>
        <v>0</v>
      </c>
    </row>
    <row r="22" spans="1:6" ht="12.75">
      <c r="A22" s="68">
        <v>11</v>
      </c>
      <c r="B22" s="69"/>
      <c r="C22" s="556"/>
      <c r="D22" s="556"/>
      <c r="E22" s="556"/>
      <c r="F22" s="558">
        <f t="shared" si="0"/>
        <v>0</v>
      </c>
    </row>
    <row r="23" spans="1:6" ht="12.75">
      <c r="A23" s="68">
        <v>12</v>
      </c>
      <c r="B23" s="69"/>
      <c r="C23" s="556"/>
      <c r="D23" s="556"/>
      <c r="E23" s="556"/>
      <c r="F23" s="558">
        <f t="shared" si="0"/>
        <v>0</v>
      </c>
    </row>
    <row r="24" spans="1:6" ht="12.75">
      <c r="A24" s="68">
        <v>13</v>
      </c>
      <c r="B24" s="69"/>
      <c r="C24" s="556"/>
      <c r="D24" s="556"/>
      <c r="E24" s="556"/>
      <c r="F24" s="558">
        <f t="shared" si="0"/>
        <v>0</v>
      </c>
    </row>
    <row r="25" spans="1:6" ht="12" customHeight="1">
      <c r="A25" s="68">
        <v>14</v>
      </c>
      <c r="B25" s="69"/>
      <c r="C25" s="556"/>
      <c r="D25" s="556"/>
      <c r="E25" s="556"/>
      <c r="F25" s="558">
        <f t="shared" si="0"/>
        <v>0</v>
      </c>
    </row>
    <row r="26" spans="1:6" ht="12.75">
      <c r="A26" s="68">
        <v>15</v>
      </c>
      <c r="B26" s="69"/>
      <c r="C26" s="556"/>
      <c r="D26" s="556"/>
      <c r="E26" s="556"/>
      <c r="F26" s="558">
        <f t="shared" si="0"/>
        <v>0</v>
      </c>
    </row>
    <row r="27" spans="1:16" ht="11.25" customHeight="1">
      <c r="A27" s="70" t="s">
        <v>565</v>
      </c>
      <c r="B27" s="71" t="s">
        <v>835</v>
      </c>
      <c r="C27" s="542">
        <f>SUM(C12:C26)</f>
        <v>0</v>
      </c>
      <c r="D27" s="542"/>
      <c r="E27" s="542">
        <f>SUM(E12:E26)</f>
        <v>0</v>
      </c>
      <c r="F27" s="557">
        <f>SUM(F12:F26)</f>
        <v>0</v>
      </c>
      <c r="G27" s="532"/>
      <c r="H27" s="532"/>
      <c r="I27" s="532"/>
      <c r="J27" s="532"/>
      <c r="K27" s="532"/>
      <c r="L27" s="532"/>
      <c r="M27" s="532"/>
      <c r="N27" s="532"/>
      <c r="O27" s="532"/>
      <c r="P27" s="532"/>
    </row>
    <row r="28" spans="1:6" ht="16.5" customHeight="1">
      <c r="A28" s="68" t="s">
        <v>836</v>
      </c>
      <c r="B28" s="72"/>
      <c r="C28" s="542"/>
      <c r="D28" s="542"/>
      <c r="E28" s="542"/>
      <c r="F28" s="557"/>
    </row>
    <row r="29" spans="1:6" ht="12.75">
      <c r="A29" s="68" t="s">
        <v>544</v>
      </c>
      <c r="B29" s="72"/>
      <c r="C29" s="556"/>
      <c r="D29" s="556"/>
      <c r="E29" s="556"/>
      <c r="F29" s="558">
        <f>C29-E29</f>
        <v>0</v>
      </c>
    </row>
    <row r="30" spans="1:6" ht="12.75">
      <c r="A30" s="68" t="s">
        <v>547</v>
      </c>
      <c r="B30" s="72"/>
      <c r="C30" s="556"/>
      <c r="D30" s="556"/>
      <c r="E30" s="556"/>
      <c r="F30" s="558">
        <f aca="true" t="shared" si="1" ref="F30:F43">C30-E30</f>
        <v>0</v>
      </c>
    </row>
    <row r="31" spans="1:6" ht="12.75">
      <c r="A31" s="68" t="s">
        <v>550</v>
      </c>
      <c r="B31" s="72"/>
      <c r="C31" s="556"/>
      <c r="D31" s="556"/>
      <c r="E31" s="556"/>
      <c r="F31" s="558">
        <f t="shared" si="1"/>
        <v>0</v>
      </c>
    </row>
    <row r="32" spans="1:6" ht="12.75">
      <c r="A32" s="68" t="s">
        <v>553</v>
      </c>
      <c r="B32" s="72"/>
      <c r="C32" s="556"/>
      <c r="D32" s="556"/>
      <c r="E32" s="556"/>
      <c r="F32" s="558">
        <f t="shared" si="1"/>
        <v>0</v>
      </c>
    </row>
    <row r="33" spans="1:6" ht="12.75">
      <c r="A33" s="68">
        <v>5</v>
      </c>
      <c r="B33" s="69"/>
      <c r="C33" s="556"/>
      <c r="D33" s="556"/>
      <c r="E33" s="556"/>
      <c r="F33" s="558">
        <f t="shared" si="1"/>
        <v>0</v>
      </c>
    </row>
    <row r="34" spans="1:6" ht="12.75">
      <c r="A34" s="68">
        <v>6</v>
      </c>
      <c r="B34" s="69"/>
      <c r="C34" s="556"/>
      <c r="D34" s="556"/>
      <c r="E34" s="556"/>
      <c r="F34" s="558">
        <f t="shared" si="1"/>
        <v>0</v>
      </c>
    </row>
    <row r="35" spans="1:6" ht="12.75">
      <c r="A35" s="68">
        <v>7</v>
      </c>
      <c r="B35" s="69"/>
      <c r="C35" s="556"/>
      <c r="D35" s="556"/>
      <c r="E35" s="556"/>
      <c r="F35" s="558">
        <f t="shared" si="1"/>
        <v>0</v>
      </c>
    </row>
    <row r="36" spans="1:6" ht="12.75">
      <c r="A36" s="68">
        <v>8</v>
      </c>
      <c r="B36" s="69"/>
      <c r="C36" s="556"/>
      <c r="D36" s="556"/>
      <c r="E36" s="556"/>
      <c r="F36" s="558">
        <f t="shared" si="1"/>
        <v>0</v>
      </c>
    </row>
    <row r="37" spans="1:6" ht="12.75">
      <c r="A37" s="68">
        <v>9</v>
      </c>
      <c r="B37" s="69"/>
      <c r="C37" s="556"/>
      <c r="D37" s="556"/>
      <c r="E37" s="556"/>
      <c r="F37" s="558">
        <f t="shared" si="1"/>
        <v>0</v>
      </c>
    </row>
    <row r="38" spans="1:6" ht="12.75">
      <c r="A38" s="68">
        <v>10</v>
      </c>
      <c r="B38" s="69"/>
      <c r="C38" s="556"/>
      <c r="D38" s="556"/>
      <c r="E38" s="556"/>
      <c r="F38" s="558">
        <f t="shared" si="1"/>
        <v>0</v>
      </c>
    </row>
    <row r="39" spans="1:6" ht="12.75">
      <c r="A39" s="68">
        <v>11</v>
      </c>
      <c r="B39" s="69"/>
      <c r="C39" s="556"/>
      <c r="D39" s="556"/>
      <c r="E39" s="556"/>
      <c r="F39" s="558">
        <f t="shared" si="1"/>
        <v>0</v>
      </c>
    </row>
    <row r="40" spans="1:6" ht="12.75">
      <c r="A40" s="68">
        <v>12</v>
      </c>
      <c r="B40" s="69"/>
      <c r="C40" s="556"/>
      <c r="D40" s="556"/>
      <c r="E40" s="556"/>
      <c r="F40" s="558">
        <f t="shared" si="1"/>
        <v>0</v>
      </c>
    </row>
    <row r="41" spans="1:6" ht="12.75">
      <c r="A41" s="68">
        <v>13</v>
      </c>
      <c r="B41" s="69"/>
      <c r="C41" s="556"/>
      <c r="D41" s="556"/>
      <c r="E41" s="556"/>
      <c r="F41" s="558">
        <f t="shared" si="1"/>
        <v>0</v>
      </c>
    </row>
    <row r="42" spans="1:6" ht="12" customHeight="1">
      <c r="A42" s="68">
        <v>14</v>
      </c>
      <c r="B42" s="69"/>
      <c r="C42" s="556"/>
      <c r="D42" s="556"/>
      <c r="E42" s="556"/>
      <c r="F42" s="558">
        <f t="shared" si="1"/>
        <v>0</v>
      </c>
    </row>
    <row r="43" spans="1:6" ht="12.75">
      <c r="A43" s="68">
        <v>15</v>
      </c>
      <c r="B43" s="69"/>
      <c r="C43" s="556"/>
      <c r="D43" s="556"/>
      <c r="E43" s="556"/>
      <c r="F43" s="558">
        <f t="shared" si="1"/>
        <v>0</v>
      </c>
    </row>
    <row r="44" spans="1:16" ht="15" customHeight="1">
      <c r="A44" s="70" t="s">
        <v>582</v>
      </c>
      <c r="B44" s="71" t="s">
        <v>837</v>
      </c>
      <c r="C44" s="542">
        <f>SUM(C29:C43)</f>
        <v>0</v>
      </c>
      <c r="D44" s="542"/>
      <c r="E44" s="542">
        <f>SUM(E29:E43)</f>
        <v>0</v>
      </c>
      <c r="F44" s="557">
        <f>SUM(F29:F43)</f>
        <v>0</v>
      </c>
      <c r="G44" s="532"/>
      <c r="H44" s="532"/>
      <c r="I44" s="532"/>
      <c r="J44" s="532"/>
      <c r="K44" s="532"/>
      <c r="L44" s="532"/>
      <c r="M44" s="532"/>
      <c r="N44" s="532"/>
      <c r="O44" s="532"/>
      <c r="P44" s="532"/>
    </row>
    <row r="45" spans="1:6" ht="12.75" customHeight="1">
      <c r="A45" s="68" t="s">
        <v>838</v>
      </c>
      <c r="B45" s="72"/>
      <c r="C45" s="542"/>
      <c r="D45" s="542"/>
      <c r="E45" s="542"/>
      <c r="F45" s="557"/>
    </row>
    <row r="46" spans="1:6" ht="12.75">
      <c r="A46" s="68" t="s">
        <v>544</v>
      </c>
      <c r="B46" s="72"/>
      <c r="C46" s="556"/>
      <c r="D46" s="556"/>
      <c r="E46" s="556"/>
      <c r="F46" s="558">
        <f>C46-E46</f>
        <v>0</v>
      </c>
    </row>
    <row r="47" spans="1:6" ht="12.75">
      <c r="A47" s="68" t="s">
        <v>547</v>
      </c>
      <c r="B47" s="72"/>
      <c r="C47" s="556"/>
      <c r="D47" s="556"/>
      <c r="E47" s="556"/>
      <c r="F47" s="558">
        <f aca="true" t="shared" si="2" ref="F47:F60">C47-E47</f>
        <v>0</v>
      </c>
    </row>
    <row r="48" spans="1:6" ht="12.75">
      <c r="A48" s="68" t="s">
        <v>550</v>
      </c>
      <c r="B48" s="72"/>
      <c r="C48" s="556"/>
      <c r="D48" s="556"/>
      <c r="E48" s="556"/>
      <c r="F48" s="558">
        <f t="shared" si="2"/>
        <v>0</v>
      </c>
    </row>
    <row r="49" spans="1:6" ht="12.75">
      <c r="A49" s="68" t="s">
        <v>553</v>
      </c>
      <c r="B49" s="72"/>
      <c r="C49" s="556"/>
      <c r="D49" s="556"/>
      <c r="E49" s="556"/>
      <c r="F49" s="558">
        <f t="shared" si="2"/>
        <v>0</v>
      </c>
    </row>
    <row r="50" spans="1:6" ht="12.75">
      <c r="A50" s="68">
        <v>5</v>
      </c>
      <c r="B50" s="69"/>
      <c r="C50" s="556"/>
      <c r="D50" s="556"/>
      <c r="E50" s="556"/>
      <c r="F50" s="558">
        <f t="shared" si="2"/>
        <v>0</v>
      </c>
    </row>
    <row r="51" spans="1:6" ht="12.75">
      <c r="A51" s="68">
        <v>6</v>
      </c>
      <c r="B51" s="69"/>
      <c r="C51" s="556"/>
      <c r="D51" s="556"/>
      <c r="E51" s="556"/>
      <c r="F51" s="558">
        <f t="shared" si="2"/>
        <v>0</v>
      </c>
    </row>
    <row r="52" spans="1:6" ht="12.75">
      <c r="A52" s="68">
        <v>7</v>
      </c>
      <c r="B52" s="69"/>
      <c r="C52" s="556"/>
      <c r="D52" s="556"/>
      <c r="E52" s="556"/>
      <c r="F52" s="558">
        <f t="shared" si="2"/>
        <v>0</v>
      </c>
    </row>
    <row r="53" spans="1:6" ht="12.75">
      <c r="A53" s="68">
        <v>8</v>
      </c>
      <c r="B53" s="69"/>
      <c r="C53" s="556"/>
      <c r="D53" s="556"/>
      <c r="E53" s="556"/>
      <c r="F53" s="558">
        <f t="shared" si="2"/>
        <v>0</v>
      </c>
    </row>
    <row r="54" spans="1:6" ht="12.75">
      <c r="A54" s="68">
        <v>9</v>
      </c>
      <c r="B54" s="69"/>
      <c r="C54" s="556"/>
      <c r="D54" s="556"/>
      <c r="E54" s="556"/>
      <c r="F54" s="558">
        <f t="shared" si="2"/>
        <v>0</v>
      </c>
    </row>
    <row r="55" spans="1:6" ht="12.75">
      <c r="A55" s="68">
        <v>10</v>
      </c>
      <c r="B55" s="69"/>
      <c r="C55" s="556"/>
      <c r="D55" s="556"/>
      <c r="E55" s="556"/>
      <c r="F55" s="558">
        <f t="shared" si="2"/>
        <v>0</v>
      </c>
    </row>
    <row r="56" spans="1:6" ht="12.75">
      <c r="A56" s="68">
        <v>11</v>
      </c>
      <c r="B56" s="69"/>
      <c r="C56" s="556"/>
      <c r="D56" s="556"/>
      <c r="E56" s="556"/>
      <c r="F56" s="558">
        <f t="shared" si="2"/>
        <v>0</v>
      </c>
    </row>
    <row r="57" spans="1:6" ht="12.75">
      <c r="A57" s="68">
        <v>12</v>
      </c>
      <c r="B57" s="69"/>
      <c r="C57" s="556"/>
      <c r="D57" s="556"/>
      <c r="E57" s="556"/>
      <c r="F57" s="558">
        <f t="shared" si="2"/>
        <v>0</v>
      </c>
    </row>
    <row r="58" spans="1:6" ht="12.75">
      <c r="A58" s="68">
        <v>13</v>
      </c>
      <c r="B58" s="69"/>
      <c r="C58" s="556"/>
      <c r="D58" s="556"/>
      <c r="E58" s="556"/>
      <c r="F58" s="558">
        <f t="shared" si="2"/>
        <v>0</v>
      </c>
    </row>
    <row r="59" spans="1:6" ht="12" customHeight="1">
      <c r="A59" s="68">
        <v>14</v>
      </c>
      <c r="B59" s="69"/>
      <c r="C59" s="556"/>
      <c r="D59" s="556"/>
      <c r="E59" s="556"/>
      <c r="F59" s="558">
        <f t="shared" si="2"/>
        <v>0</v>
      </c>
    </row>
    <row r="60" spans="1:6" ht="12.75">
      <c r="A60" s="68">
        <v>15</v>
      </c>
      <c r="B60" s="69"/>
      <c r="C60" s="556"/>
      <c r="D60" s="556"/>
      <c r="E60" s="556"/>
      <c r="F60" s="558">
        <f t="shared" si="2"/>
        <v>0</v>
      </c>
    </row>
    <row r="61" spans="1:16" ht="12" customHeight="1">
      <c r="A61" s="70" t="s">
        <v>601</v>
      </c>
      <c r="B61" s="71" t="s">
        <v>839</v>
      </c>
      <c r="C61" s="542">
        <f>SUM(C46:C60)</f>
        <v>0</v>
      </c>
      <c r="D61" s="542"/>
      <c r="E61" s="542">
        <f>SUM(E46:E60)</f>
        <v>0</v>
      </c>
      <c r="F61" s="557">
        <f>SUM(F46:F60)</f>
        <v>0</v>
      </c>
      <c r="G61" s="532"/>
      <c r="H61" s="532"/>
      <c r="I61" s="532"/>
      <c r="J61" s="532"/>
      <c r="K61" s="532"/>
      <c r="L61" s="532"/>
      <c r="M61" s="532"/>
      <c r="N61" s="532"/>
      <c r="O61" s="532"/>
      <c r="P61" s="532"/>
    </row>
    <row r="62" spans="1:6" ht="18.75" customHeight="1">
      <c r="A62" s="68" t="s">
        <v>840</v>
      </c>
      <c r="B62" s="72"/>
      <c r="C62" s="542"/>
      <c r="D62" s="542"/>
      <c r="E62" s="542"/>
      <c r="F62" s="557"/>
    </row>
    <row r="63" spans="1:6" ht="12.75">
      <c r="A63" s="68" t="s">
        <v>870</v>
      </c>
      <c r="B63" s="72"/>
      <c r="C63" s="556"/>
      <c r="D63" s="556"/>
      <c r="E63" s="556"/>
      <c r="F63" s="558">
        <f>C63-E63</f>
        <v>0</v>
      </c>
    </row>
    <row r="64" spans="1:6" ht="12.75">
      <c r="A64" s="68" t="s">
        <v>871</v>
      </c>
      <c r="B64" s="72"/>
      <c r="C64" s="556"/>
      <c r="D64" s="556"/>
      <c r="E64" s="556"/>
      <c r="F64" s="558">
        <f aca="true" t="shared" si="3" ref="F64:F77">C64-E64</f>
        <v>0</v>
      </c>
    </row>
    <row r="65" spans="1:6" ht="12.75">
      <c r="A65" s="68" t="s">
        <v>872</v>
      </c>
      <c r="B65" s="72"/>
      <c r="C65" s="556">
        <v>6</v>
      </c>
      <c r="D65" s="556"/>
      <c r="E65" s="556"/>
      <c r="F65" s="558">
        <f t="shared" si="3"/>
        <v>6</v>
      </c>
    </row>
    <row r="66" spans="1:6" ht="12.75">
      <c r="A66" s="68" t="s">
        <v>553</v>
      </c>
      <c r="B66" s="72"/>
      <c r="C66" s="556"/>
      <c r="D66" s="556"/>
      <c r="E66" s="556"/>
      <c r="F66" s="558">
        <f t="shared" si="3"/>
        <v>0</v>
      </c>
    </row>
    <row r="67" spans="1:6" ht="12.75">
      <c r="A67" s="68">
        <v>5</v>
      </c>
      <c r="B67" s="69"/>
      <c r="C67" s="556"/>
      <c r="D67" s="556"/>
      <c r="E67" s="556"/>
      <c r="F67" s="558">
        <f t="shared" si="3"/>
        <v>0</v>
      </c>
    </row>
    <row r="68" spans="1:6" ht="12.75">
      <c r="A68" s="68">
        <v>6</v>
      </c>
      <c r="B68" s="69"/>
      <c r="C68" s="556"/>
      <c r="D68" s="556"/>
      <c r="E68" s="556"/>
      <c r="F68" s="558">
        <f t="shared" si="3"/>
        <v>0</v>
      </c>
    </row>
    <row r="69" spans="1:6" ht="12.75">
      <c r="A69" s="68">
        <v>7</v>
      </c>
      <c r="B69" s="69"/>
      <c r="C69" s="556"/>
      <c r="D69" s="556"/>
      <c r="E69" s="556"/>
      <c r="F69" s="558">
        <f t="shared" si="3"/>
        <v>0</v>
      </c>
    </row>
    <row r="70" spans="1:6" ht="12.75">
      <c r="A70" s="68">
        <v>8</v>
      </c>
      <c r="B70" s="69"/>
      <c r="C70" s="556"/>
      <c r="D70" s="556"/>
      <c r="E70" s="556"/>
      <c r="F70" s="558">
        <f t="shared" si="3"/>
        <v>0</v>
      </c>
    </row>
    <row r="71" spans="1:6" ht="12.75">
      <c r="A71" s="68">
        <v>9</v>
      </c>
      <c r="B71" s="69"/>
      <c r="C71" s="556"/>
      <c r="D71" s="556"/>
      <c r="E71" s="556"/>
      <c r="F71" s="558">
        <f t="shared" si="3"/>
        <v>0</v>
      </c>
    </row>
    <row r="72" spans="1:6" ht="12.75">
      <c r="A72" s="68">
        <v>10</v>
      </c>
      <c r="B72" s="69"/>
      <c r="C72" s="556"/>
      <c r="D72" s="556"/>
      <c r="E72" s="556"/>
      <c r="F72" s="558">
        <f t="shared" si="3"/>
        <v>0</v>
      </c>
    </row>
    <row r="73" spans="1:6" ht="12.75">
      <c r="A73" s="68">
        <v>11</v>
      </c>
      <c r="B73" s="69"/>
      <c r="C73" s="556"/>
      <c r="D73" s="556"/>
      <c r="E73" s="556"/>
      <c r="F73" s="558">
        <f t="shared" si="3"/>
        <v>0</v>
      </c>
    </row>
    <row r="74" spans="1:6" ht="12.75">
      <c r="A74" s="68">
        <v>12</v>
      </c>
      <c r="B74" s="69"/>
      <c r="C74" s="556"/>
      <c r="D74" s="556"/>
      <c r="E74" s="556"/>
      <c r="F74" s="558">
        <f t="shared" si="3"/>
        <v>0</v>
      </c>
    </row>
    <row r="75" spans="1:6" ht="12.75">
      <c r="A75" s="68">
        <v>13</v>
      </c>
      <c r="B75" s="69"/>
      <c r="C75" s="556"/>
      <c r="D75" s="556"/>
      <c r="E75" s="556"/>
      <c r="F75" s="558">
        <f t="shared" si="3"/>
        <v>0</v>
      </c>
    </row>
    <row r="76" spans="1:6" ht="12" customHeight="1">
      <c r="A76" s="68">
        <v>14</v>
      </c>
      <c r="B76" s="69"/>
      <c r="C76" s="556"/>
      <c r="D76" s="556"/>
      <c r="E76" s="556"/>
      <c r="F76" s="558">
        <f t="shared" si="3"/>
        <v>0</v>
      </c>
    </row>
    <row r="77" spans="1:6" ht="12.75">
      <c r="A77" s="68">
        <v>15</v>
      </c>
      <c r="B77" s="69"/>
      <c r="C77" s="556"/>
      <c r="D77" s="556"/>
      <c r="E77" s="556"/>
      <c r="F77" s="558">
        <f t="shared" si="3"/>
        <v>0</v>
      </c>
    </row>
    <row r="78" spans="1:16" ht="14.25" customHeight="1">
      <c r="A78" s="70" t="s">
        <v>841</v>
      </c>
      <c r="B78" s="71" t="s">
        <v>842</v>
      </c>
      <c r="C78" s="542">
        <f>SUM(C63:C77)</f>
        <v>6</v>
      </c>
      <c r="D78" s="542"/>
      <c r="E78" s="542">
        <f>SUM(E63:E77)</f>
        <v>0</v>
      </c>
      <c r="F78" s="557">
        <f>SUM(F63:F77)</f>
        <v>6</v>
      </c>
      <c r="G78" s="532"/>
      <c r="H78" s="532"/>
      <c r="I78" s="532"/>
      <c r="J78" s="532"/>
      <c r="K78" s="532"/>
      <c r="L78" s="532"/>
      <c r="M78" s="532"/>
      <c r="N78" s="532"/>
      <c r="O78" s="532"/>
      <c r="P78" s="532"/>
    </row>
    <row r="79" spans="1:16" ht="20.25" customHeight="1">
      <c r="A79" s="73" t="s">
        <v>843</v>
      </c>
      <c r="B79" s="71" t="s">
        <v>844</v>
      </c>
      <c r="C79" s="542">
        <f>C78+C61+C44+C27</f>
        <v>6</v>
      </c>
      <c r="D79" s="542"/>
      <c r="E79" s="542">
        <f>E78+E61+E44+E27</f>
        <v>0</v>
      </c>
      <c r="F79" s="557">
        <f>F78+F61+F44+F27</f>
        <v>6</v>
      </c>
      <c r="G79" s="532"/>
      <c r="H79" s="532"/>
      <c r="I79" s="532"/>
      <c r="J79" s="532"/>
      <c r="K79" s="532"/>
      <c r="L79" s="532"/>
      <c r="M79" s="532"/>
      <c r="N79" s="532"/>
      <c r="O79" s="532"/>
      <c r="P79" s="532"/>
    </row>
    <row r="80" spans="1:6" ht="15" customHeight="1">
      <c r="A80" s="66" t="s">
        <v>845</v>
      </c>
      <c r="B80" s="71"/>
      <c r="C80" s="542"/>
      <c r="D80" s="542"/>
      <c r="E80" s="542"/>
      <c r="F80" s="557"/>
    </row>
    <row r="81" spans="1:6" ht="14.25" customHeight="1">
      <c r="A81" s="68" t="s">
        <v>832</v>
      </c>
      <c r="B81" s="72"/>
      <c r="C81" s="542"/>
      <c r="D81" s="542"/>
      <c r="E81" s="542"/>
      <c r="F81" s="557"/>
    </row>
    <row r="82" spans="1:6" ht="12.75">
      <c r="A82" s="68" t="s">
        <v>833</v>
      </c>
      <c r="B82" s="72"/>
      <c r="C82" s="556"/>
      <c r="D82" s="556"/>
      <c r="E82" s="556"/>
      <c r="F82" s="558">
        <f>C82-E82</f>
        <v>0</v>
      </c>
    </row>
    <row r="83" spans="1:6" ht="12.75">
      <c r="A83" s="68" t="s">
        <v>834</v>
      </c>
      <c r="B83" s="72"/>
      <c r="C83" s="556"/>
      <c r="D83" s="556"/>
      <c r="E83" s="556"/>
      <c r="F83" s="558">
        <f aca="true" t="shared" si="4" ref="F83:F96">C83-E83</f>
        <v>0</v>
      </c>
    </row>
    <row r="84" spans="1:6" ht="12.75">
      <c r="A84" s="68" t="s">
        <v>550</v>
      </c>
      <c r="B84" s="72"/>
      <c r="C84" s="556"/>
      <c r="D84" s="556"/>
      <c r="E84" s="556"/>
      <c r="F84" s="558">
        <f t="shared" si="4"/>
        <v>0</v>
      </c>
    </row>
    <row r="85" spans="1:6" ht="12.75">
      <c r="A85" s="68" t="s">
        <v>553</v>
      </c>
      <c r="B85" s="72"/>
      <c r="C85" s="556"/>
      <c r="D85" s="556"/>
      <c r="E85" s="556"/>
      <c r="F85" s="558">
        <f t="shared" si="4"/>
        <v>0</v>
      </c>
    </row>
    <row r="86" spans="1:6" ht="12.75">
      <c r="A86" s="68">
        <v>5</v>
      </c>
      <c r="B86" s="69"/>
      <c r="C86" s="556"/>
      <c r="D86" s="556"/>
      <c r="E86" s="556"/>
      <c r="F86" s="558">
        <f t="shared" si="4"/>
        <v>0</v>
      </c>
    </row>
    <row r="87" spans="1:6" ht="12.75">
      <c r="A87" s="68">
        <v>6</v>
      </c>
      <c r="B87" s="69"/>
      <c r="C87" s="556"/>
      <c r="D87" s="556"/>
      <c r="E87" s="556"/>
      <c r="F87" s="558">
        <f t="shared" si="4"/>
        <v>0</v>
      </c>
    </row>
    <row r="88" spans="1:6" ht="12.75">
      <c r="A88" s="68">
        <v>7</v>
      </c>
      <c r="B88" s="69"/>
      <c r="C88" s="556"/>
      <c r="D88" s="556"/>
      <c r="E88" s="556"/>
      <c r="F88" s="558">
        <f t="shared" si="4"/>
        <v>0</v>
      </c>
    </row>
    <row r="89" spans="1:6" ht="12.75">
      <c r="A89" s="68">
        <v>8</v>
      </c>
      <c r="B89" s="69"/>
      <c r="C89" s="556"/>
      <c r="D89" s="556"/>
      <c r="E89" s="556"/>
      <c r="F89" s="558">
        <f t="shared" si="4"/>
        <v>0</v>
      </c>
    </row>
    <row r="90" spans="1:6" ht="12" customHeight="1">
      <c r="A90" s="68">
        <v>9</v>
      </c>
      <c r="B90" s="69"/>
      <c r="C90" s="556"/>
      <c r="D90" s="556"/>
      <c r="E90" s="556"/>
      <c r="F90" s="558">
        <f t="shared" si="4"/>
        <v>0</v>
      </c>
    </row>
    <row r="91" spans="1:6" ht="12.75">
      <c r="A91" s="68">
        <v>10</v>
      </c>
      <c r="B91" s="69"/>
      <c r="C91" s="556"/>
      <c r="D91" s="556"/>
      <c r="E91" s="556"/>
      <c r="F91" s="558">
        <f t="shared" si="4"/>
        <v>0</v>
      </c>
    </row>
    <row r="92" spans="1:6" ht="12.75">
      <c r="A92" s="68">
        <v>11</v>
      </c>
      <c r="B92" s="69"/>
      <c r="C92" s="556"/>
      <c r="D92" s="556"/>
      <c r="E92" s="556"/>
      <c r="F92" s="558">
        <f t="shared" si="4"/>
        <v>0</v>
      </c>
    </row>
    <row r="93" spans="1:6" ht="12.75">
      <c r="A93" s="68">
        <v>12</v>
      </c>
      <c r="B93" s="69"/>
      <c r="C93" s="556"/>
      <c r="D93" s="556"/>
      <c r="E93" s="556"/>
      <c r="F93" s="558">
        <f t="shared" si="4"/>
        <v>0</v>
      </c>
    </row>
    <row r="94" spans="1:6" ht="12.75">
      <c r="A94" s="68">
        <v>13</v>
      </c>
      <c r="B94" s="69"/>
      <c r="C94" s="556"/>
      <c r="D94" s="556"/>
      <c r="E94" s="556"/>
      <c r="F94" s="558">
        <f t="shared" si="4"/>
        <v>0</v>
      </c>
    </row>
    <row r="95" spans="1:6" ht="12" customHeight="1">
      <c r="A95" s="68">
        <v>14</v>
      </c>
      <c r="B95" s="69"/>
      <c r="C95" s="556"/>
      <c r="D95" s="556"/>
      <c r="E95" s="556"/>
      <c r="F95" s="558">
        <f t="shared" si="4"/>
        <v>0</v>
      </c>
    </row>
    <row r="96" spans="1:6" ht="12.75">
      <c r="A96" s="68">
        <v>15</v>
      </c>
      <c r="B96" s="69"/>
      <c r="C96" s="556"/>
      <c r="D96" s="556"/>
      <c r="E96" s="556"/>
      <c r="F96" s="558">
        <f t="shared" si="4"/>
        <v>0</v>
      </c>
    </row>
    <row r="97" spans="1:16" ht="15" customHeight="1">
      <c r="A97" s="70" t="s">
        <v>565</v>
      </c>
      <c r="B97" s="71" t="s">
        <v>846</v>
      </c>
      <c r="C97" s="542">
        <f>SUM(C82:C96)</f>
        <v>0</v>
      </c>
      <c r="D97" s="542"/>
      <c r="E97" s="542">
        <f>SUM(E82:E96)</f>
        <v>0</v>
      </c>
      <c r="F97" s="557">
        <f>SUM(F82:F96)</f>
        <v>0</v>
      </c>
      <c r="G97" s="532"/>
      <c r="H97" s="532"/>
      <c r="I97" s="532"/>
      <c r="J97" s="532"/>
      <c r="K97" s="532"/>
      <c r="L97" s="532"/>
      <c r="M97" s="532"/>
      <c r="N97" s="532"/>
      <c r="O97" s="532"/>
      <c r="P97" s="532"/>
    </row>
    <row r="98" spans="1:6" ht="15.75" customHeight="1">
      <c r="A98" s="68" t="s">
        <v>836</v>
      </c>
      <c r="B98" s="72"/>
      <c r="C98" s="542"/>
      <c r="D98" s="542"/>
      <c r="E98" s="542"/>
      <c r="F98" s="557"/>
    </row>
    <row r="99" spans="1:6" ht="12.75">
      <c r="A99" s="68" t="s">
        <v>544</v>
      </c>
      <c r="B99" s="72"/>
      <c r="C99" s="556"/>
      <c r="D99" s="556"/>
      <c r="E99" s="556"/>
      <c r="F99" s="558">
        <f>C99-E99</f>
        <v>0</v>
      </c>
    </row>
    <row r="100" spans="1:6" ht="12.75">
      <c r="A100" s="68" t="s">
        <v>547</v>
      </c>
      <c r="B100" s="72"/>
      <c r="C100" s="556"/>
      <c r="D100" s="556"/>
      <c r="E100" s="556"/>
      <c r="F100" s="558">
        <f aca="true" t="shared" si="5" ref="F100:F113">C100-E100</f>
        <v>0</v>
      </c>
    </row>
    <row r="101" spans="1:6" ht="12.75">
      <c r="A101" s="68" t="s">
        <v>550</v>
      </c>
      <c r="B101" s="72"/>
      <c r="C101" s="556"/>
      <c r="D101" s="556"/>
      <c r="E101" s="556"/>
      <c r="F101" s="558">
        <f t="shared" si="5"/>
        <v>0</v>
      </c>
    </row>
    <row r="102" spans="1:6" ht="12.75">
      <c r="A102" s="68" t="s">
        <v>553</v>
      </c>
      <c r="B102" s="72"/>
      <c r="C102" s="556"/>
      <c r="D102" s="556"/>
      <c r="E102" s="556"/>
      <c r="F102" s="558">
        <f t="shared" si="5"/>
        <v>0</v>
      </c>
    </row>
    <row r="103" spans="1:6" ht="12.75">
      <c r="A103" s="68">
        <v>5</v>
      </c>
      <c r="B103" s="69"/>
      <c r="C103" s="556"/>
      <c r="D103" s="556"/>
      <c r="E103" s="556"/>
      <c r="F103" s="558">
        <f t="shared" si="5"/>
        <v>0</v>
      </c>
    </row>
    <row r="104" spans="1:6" ht="12.75">
      <c r="A104" s="68">
        <v>6</v>
      </c>
      <c r="B104" s="69"/>
      <c r="C104" s="556"/>
      <c r="D104" s="556"/>
      <c r="E104" s="556"/>
      <c r="F104" s="558">
        <f t="shared" si="5"/>
        <v>0</v>
      </c>
    </row>
    <row r="105" spans="1:6" ht="12.75">
      <c r="A105" s="68">
        <v>7</v>
      </c>
      <c r="B105" s="69"/>
      <c r="C105" s="556"/>
      <c r="D105" s="556"/>
      <c r="E105" s="556"/>
      <c r="F105" s="558">
        <f t="shared" si="5"/>
        <v>0</v>
      </c>
    </row>
    <row r="106" spans="1:6" ht="12.75">
      <c r="A106" s="68">
        <v>8</v>
      </c>
      <c r="B106" s="69"/>
      <c r="C106" s="556"/>
      <c r="D106" s="556"/>
      <c r="E106" s="556"/>
      <c r="F106" s="558">
        <f t="shared" si="5"/>
        <v>0</v>
      </c>
    </row>
    <row r="107" spans="1:6" ht="12" customHeight="1">
      <c r="A107" s="68">
        <v>9</v>
      </c>
      <c r="B107" s="69"/>
      <c r="C107" s="556"/>
      <c r="D107" s="556"/>
      <c r="E107" s="556"/>
      <c r="F107" s="558">
        <f t="shared" si="5"/>
        <v>0</v>
      </c>
    </row>
    <row r="108" spans="1:6" ht="12.75">
      <c r="A108" s="68">
        <v>10</v>
      </c>
      <c r="B108" s="69"/>
      <c r="C108" s="556"/>
      <c r="D108" s="556"/>
      <c r="E108" s="556"/>
      <c r="F108" s="558">
        <f t="shared" si="5"/>
        <v>0</v>
      </c>
    </row>
    <row r="109" spans="1:6" ht="12.75">
      <c r="A109" s="68">
        <v>11</v>
      </c>
      <c r="B109" s="69"/>
      <c r="C109" s="556"/>
      <c r="D109" s="556"/>
      <c r="E109" s="556"/>
      <c r="F109" s="558">
        <f t="shared" si="5"/>
        <v>0</v>
      </c>
    </row>
    <row r="110" spans="1:6" ht="12.75">
      <c r="A110" s="68">
        <v>12</v>
      </c>
      <c r="B110" s="69"/>
      <c r="C110" s="556"/>
      <c r="D110" s="556"/>
      <c r="E110" s="556"/>
      <c r="F110" s="558">
        <f t="shared" si="5"/>
        <v>0</v>
      </c>
    </row>
    <row r="111" spans="1:6" ht="12.75">
      <c r="A111" s="68">
        <v>13</v>
      </c>
      <c r="B111" s="69"/>
      <c r="C111" s="556"/>
      <c r="D111" s="556"/>
      <c r="E111" s="556"/>
      <c r="F111" s="558">
        <f t="shared" si="5"/>
        <v>0</v>
      </c>
    </row>
    <row r="112" spans="1:6" ht="12" customHeight="1">
      <c r="A112" s="68">
        <v>14</v>
      </c>
      <c r="B112" s="69"/>
      <c r="C112" s="556"/>
      <c r="D112" s="556"/>
      <c r="E112" s="556"/>
      <c r="F112" s="558">
        <f t="shared" si="5"/>
        <v>0</v>
      </c>
    </row>
    <row r="113" spans="1:6" ht="12.75">
      <c r="A113" s="68">
        <v>15</v>
      </c>
      <c r="B113" s="69"/>
      <c r="C113" s="556"/>
      <c r="D113" s="556"/>
      <c r="E113" s="556"/>
      <c r="F113" s="558">
        <f t="shared" si="5"/>
        <v>0</v>
      </c>
    </row>
    <row r="114" spans="1:16" ht="11.25" customHeight="1">
      <c r="A114" s="70" t="s">
        <v>582</v>
      </c>
      <c r="B114" s="71" t="s">
        <v>847</v>
      </c>
      <c r="C114" s="542">
        <f>SUM(C99:C113)</f>
        <v>0</v>
      </c>
      <c r="D114" s="542"/>
      <c r="E114" s="542">
        <f>SUM(E99:E113)</f>
        <v>0</v>
      </c>
      <c r="F114" s="557">
        <f>SUM(F99:F113)</f>
        <v>0</v>
      </c>
      <c r="G114" s="532"/>
      <c r="H114" s="532"/>
      <c r="I114" s="532"/>
      <c r="J114" s="532"/>
      <c r="K114" s="532"/>
      <c r="L114" s="532"/>
      <c r="M114" s="532"/>
      <c r="N114" s="532"/>
      <c r="O114" s="532"/>
      <c r="P114" s="532"/>
    </row>
    <row r="115" spans="1:6" ht="15" customHeight="1">
      <c r="A115" s="68" t="s">
        <v>838</v>
      </c>
      <c r="B115" s="72"/>
      <c r="C115" s="542"/>
      <c r="D115" s="542"/>
      <c r="E115" s="542"/>
      <c r="F115" s="557"/>
    </row>
    <row r="116" spans="1:6" ht="12.75">
      <c r="A116" s="68" t="s">
        <v>544</v>
      </c>
      <c r="B116" s="72"/>
      <c r="C116" s="556"/>
      <c r="D116" s="556"/>
      <c r="E116" s="556"/>
      <c r="F116" s="558">
        <f>C116-E116</f>
        <v>0</v>
      </c>
    </row>
    <row r="117" spans="1:6" ht="12.75">
      <c r="A117" s="68" t="s">
        <v>547</v>
      </c>
      <c r="B117" s="72"/>
      <c r="C117" s="556"/>
      <c r="D117" s="556"/>
      <c r="E117" s="556"/>
      <c r="F117" s="558">
        <f aca="true" t="shared" si="6" ref="F117:F130">C117-E117</f>
        <v>0</v>
      </c>
    </row>
    <row r="118" spans="1:6" ht="12.75">
      <c r="A118" s="68" t="s">
        <v>550</v>
      </c>
      <c r="B118" s="72"/>
      <c r="C118" s="556"/>
      <c r="D118" s="556"/>
      <c r="E118" s="556"/>
      <c r="F118" s="558">
        <f t="shared" si="6"/>
        <v>0</v>
      </c>
    </row>
    <row r="119" spans="1:6" ht="12.75">
      <c r="A119" s="68" t="s">
        <v>553</v>
      </c>
      <c r="B119" s="72"/>
      <c r="C119" s="556"/>
      <c r="D119" s="556"/>
      <c r="E119" s="556"/>
      <c r="F119" s="558">
        <f t="shared" si="6"/>
        <v>0</v>
      </c>
    </row>
    <row r="120" spans="1:6" ht="12.75">
      <c r="A120" s="68">
        <v>5</v>
      </c>
      <c r="B120" s="69"/>
      <c r="C120" s="556"/>
      <c r="D120" s="556"/>
      <c r="E120" s="556"/>
      <c r="F120" s="558">
        <f t="shared" si="6"/>
        <v>0</v>
      </c>
    </row>
    <row r="121" spans="1:6" ht="12.75">
      <c r="A121" s="68">
        <v>6</v>
      </c>
      <c r="B121" s="69"/>
      <c r="C121" s="556"/>
      <c r="D121" s="556"/>
      <c r="E121" s="556"/>
      <c r="F121" s="558">
        <f t="shared" si="6"/>
        <v>0</v>
      </c>
    </row>
    <row r="122" spans="1:6" ht="12.75">
      <c r="A122" s="68">
        <v>7</v>
      </c>
      <c r="B122" s="69"/>
      <c r="C122" s="556"/>
      <c r="D122" s="556"/>
      <c r="E122" s="556"/>
      <c r="F122" s="558">
        <f t="shared" si="6"/>
        <v>0</v>
      </c>
    </row>
    <row r="123" spans="1:6" ht="12.75">
      <c r="A123" s="68">
        <v>8</v>
      </c>
      <c r="B123" s="69"/>
      <c r="C123" s="556"/>
      <c r="D123" s="556"/>
      <c r="E123" s="556"/>
      <c r="F123" s="558">
        <f t="shared" si="6"/>
        <v>0</v>
      </c>
    </row>
    <row r="124" spans="1:6" ht="12" customHeight="1">
      <c r="A124" s="68">
        <v>9</v>
      </c>
      <c r="B124" s="69"/>
      <c r="C124" s="556"/>
      <c r="D124" s="556"/>
      <c r="E124" s="556"/>
      <c r="F124" s="558">
        <f t="shared" si="6"/>
        <v>0</v>
      </c>
    </row>
    <row r="125" spans="1:6" ht="12.75">
      <c r="A125" s="68">
        <v>10</v>
      </c>
      <c r="B125" s="69"/>
      <c r="C125" s="556"/>
      <c r="D125" s="556"/>
      <c r="E125" s="556"/>
      <c r="F125" s="558">
        <f t="shared" si="6"/>
        <v>0</v>
      </c>
    </row>
    <row r="126" spans="1:6" ht="12.75">
      <c r="A126" s="68">
        <v>11</v>
      </c>
      <c r="B126" s="69"/>
      <c r="C126" s="556"/>
      <c r="D126" s="556"/>
      <c r="E126" s="556"/>
      <c r="F126" s="558">
        <f t="shared" si="6"/>
        <v>0</v>
      </c>
    </row>
    <row r="127" spans="1:6" ht="12.75">
      <c r="A127" s="68">
        <v>12</v>
      </c>
      <c r="B127" s="69"/>
      <c r="C127" s="556"/>
      <c r="D127" s="556"/>
      <c r="E127" s="556"/>
      <c r="F127" s="558">
        <f t="shared" si="6"/>
        <v>0</v>
      </c>
    </row>
    <row r="128" spans="1:6" ht="12.75">
      <c r="A128" s="68">
        <v>13</v>
      </c>
      <c r="B128" s="69"/>
      <c r="C128" s="556"/>
      <c r="D128" s="556"/>
      <c r="E128" s="556"/>
      <c r="F128" s="558">
        <f t="shared" si="6"/>
        <v>0</v>
      </c>
    </row>
    <row r="129" spans="1:6" ht="12" customHeight="1">
      <c r="A129" s="68">
        <v>14</v>
      </c>
      <c r="B129" s="69"/>
      <c r="C129" s="556"/>
      <c r="D129" s="556"/>
      <c r="E129" s="556"/>
      <c r="F129" s="558">
        <f t="shared" si="6"/>
        <v>0</v>
      </c>
    </row>
    <row r="130" spans="1:6" ht="12.75">
      <c r="A130" s="68">
        <v>15</v>
      </c>
      <c r="B130" s="69"/>
      <c r="C130" s="556"/>
      <c r="D130" s="556"/>
      <c r="E130" s="556"/>
      <c r="F130" s="558">
        <f t="shared" si="6"/>
        <v>0</v>
      </c>
    </row>
    <row r="131" spans="1:16" ht="15.75" customHeight="1">
      <c r="A131" s="70" t="s">
        <v>601</v>
      </c>
      <c r="B131" s="71" t="s">
        <v>848</v>
      </c>
      <c r="C131" s="542">
        <f>SUM(C116:C130)</f>
        <v>0</v>
      </c>
      <c r="D131" s="542"/>
      <c r="E131" s="542">
        <f>SUM(E116:E130)</f>
        <v>0</v>
      </c>
      <c r="F131" s="557">
        <f>SUM(F116:F130)</f>
        <v>0</v>
      </c>
      <c r="G131" s="532"/>
      <c r="H131" s="532"/>
      <c r="I131" s="532"/>
      <c r="J131" s="532"/>
      <c r="K131" s="532"/>
      <c r="L131" s="532"/>
      <c r="M131" s="532"/>
      <c r="N131" s="532"/>
      <c r="O131" s="532"/>
      <c r="P131" s="532"/>
    </row>
    <row r="132" spans="1:6" ht="12.75" customHeight="1">
      <c r="A132" s="68" t="s">
        <v>840</v>
      </c>
      <c r="B132" s="72"/>
      <c r="C132" s="542"/>
      <c r="D132" s="542"/>
      <c r="E132" s="542"/>
      <c r="F132" s="557"/>
    </row>
    <row r="133" spans="1:6" ht="12.75">
      <c r="A133" s="68" t="s">
        <v>544</v>
      </c>
      <c r="B133" s="72"/>
      <c r="C133" s="556"/>
      <c r="D133" s="556"/>
      <c r="E133" s="556"/>
      <c r="F133" s="558">
        <f>C133-E133</f>
        <v>0</v>
      </c>
    </row>
    <row r="134" spans="1:6" ht="12.75">
      <c r="A134" s="68" t="s">
        <v>547</v>
      </c>
      <c r="B134" s="72"/>
      <c r="C134" s="556"/>
      <c r="D134" s="556"/>
      <c r="E134" s="556"/>
      <c r="F134" s="558">
        <f aca="true" t="shared" si="7" ref="F134:F147">C134-E134</f>
        <v>0</v>
      </c>
    </row>
    <row r="135" spans="1:6" ht="12.75">
      <c r="A135" s="68" t="s">
        <v>550</v>
      </c>
      <c r="B135" s="72"/>
      <c r="C135" s="556"/>
      <c r="D135" s="556"/>
      <c r="E135" s="556"/>
      <c r="F135" s="558">
        <f t="shared" si="7"/>
        <v>0</v>
      </c>
    </row>
    <row r="136" spans="1:6" ht="12.75">
      <c r="A136" s="68" t="s">
        <v>553</v>
      </c>
      <c r="B136" s="72"/>
      <c r="C136" s="556"/>
      <c r="D136" s="556"/>
      <c r="E136" s="556"/>
      <c r="F136" s="558">
        <f t="shared" si="7"/>
        <v>0</v>
      </c>
    </row>
    <row r="137" spans="1:6" ht="12.75">
      <c r="A137" s="68">
        <v>5</v>
      </c>
      <c r="B137" s="69"/>
      <c r="C137" s="556"/>
      <c r="D137" s="556"/>
      <c r="E137" s="556"/>
      <c r="F137" s="558">
        <f t="shared" si="7"/>
        <v>0</v>
      </c>
    </row>
    <row r="138" spans="1:6" ht="12.75">
      <c r="A138" s="68">
        <v>6</v>
      </c>
      <c r="B138" s="69"/>
      <c r="C138" s="556"/>
      <c r="D138" s="556"/>
      <c r="E138" s="556"/>
      <c r="F138" s="558">
        <f t="shared" si="7"/>
        <v>0</v>
      </c>
    </row>
    <row r="139" spans="1:6" ht="12.75">
      <c r="A139" s="68">
        <v>7</v>
      </c>
      <c r="B139" s="69"/>
      <c r="C139" s="556"/>
      <c r="D139" s="556"/>
      <c r="E139" s="556"/>
      <c r="F139" s="558">
        <f t="shared" si="7"/>
        <v>0</v>
      </c>
    </row>
    <row r="140" spans="1:6" ht="12.75">
      <c r="A140" s="68">
        <v>8</v>
      </c>
      <c r="B140" s="69"/>
      <c r="C140" s="556"/>
      <c r="D140" s="556"/>
      <c r="E140" s="556"/>
      <c r="F140" s="558">
        <f t="shared" si="7"/>
        <v>0</v>
      </c>
    </row>
    <row r="141" spans="1:6" ht="12" customHeight="1">
      <c r="A141" s="68">
        <v>9</v>
      </c>
      <c r="B141" s="69"/>
      <c r="C141" s="556"/>
      <c r="D141" s="556"/>
      <c r="E141" s="556"/>
      <c r="F141" s="558">
        <f t="shared" si="7"/>
        <v>0</v>
      </c>
    </row>
    <row r="142" spans="1:6" ht="12.75">
      <c r="A142" s="68">
        <v>10</v>
      </c>
      <c r="B142" s="69"/>
      <c r="C142" s="556"/>
      <c r="D142" s="556"/>
      <c r="E142" s="556"/>
      <c r="F142" s="558">
        <f t="shared" si="7"/>
        <v>0</v>
      </c>
    </row>
    <row r="143" spans="1:6" ht="12.75">
      <c r="A143" s="68">
        <v>11</v>
      </c>
      <c r="B143" s="69"/>
      <c r="C143" s="556"/>
      <c r="D143" s="556"/>
      <c r="E143" s="556"/>
      <c r="F143" s="558">
        <f t="shared" si="7"/>
        <v>0</v>
      </c>
    </row>
    <row r="144" spans="1:6" ht="12.75">
      <c r="A144" s="68">
        <v>12</v>
      </c>
      <c r="B144" s="69"/>
      <c r="C144" s="556"/>
      <c r="D144" s="556"/>
      <c r="E144" s="556"/>
      <c r="F144" s="558">
        <f t="shared" si="7"/>
        <v>0</v>
      </c>
    </row>
    <row r="145" spans="1:6" ht="12.75">
      <c r="A145" s="68">
        <v>13</v>
      </c>
      <c r="B145" s="69"/>
      <c r="C145" s="556"/>
      <c r="D145" s="556"/>
      <c r="E145" s="556"/>
      <c r="F145" s="558">
        <f t="shared" si="7"/>
        <v>0</v>
      </c>
    </row>
    <row r="146" spans="1:6" ht="12" customHeight="1">
      <c r="A146" s="68">
        <v>14</v>
      </c>
      <c r="B146" s="69"/>
      <c r="C146" s="556"/>
      <c r="D146" s="556"/>
      <c r="E146" s="556"/>
      <c r="F146" s="558">
        <f t="shared" si="7"/>
        <v>0</v>
      </c>
    </row>
    <row r="147" spans="1:6" ht="12.75">
      <c r="A147" s="68">
        <v>15</v>
      </c>
      <c r="B147" s="69"/>
      <c r="C147" s="556"/>
      <c r="D147" s="556"/>
      <c r="E147" s="556"/>
      <c r="F147" s="558">
        <f t="shared" si="7"/>
        <v>0</v>
      </c>
    </row>
    <row r="148" spans="1:16" ht="17.25" customHeight="1">
      <c r="A148" s="70" t="s">
        <v>841</v>
      </c>
      <c r="B148" s="71" t="s">
        <v>849</v>
      </c>
      <c r="C148" s="542">
        <f>SUM(C133:C147)</f>
        <v>0</v>
      </c>
      <c r="D148" s="542"/>
      <c r="E148" s="542">
        <f>SUM(E133:E147)</f>
        <v>0</v>
      </c>
      <c r="F148" s="557">
        <f>SUM(F133:F147)</f>
        <v>0</v>
      </c>
      <c r="G148" s="532"/>
      <c r="H148" s="532"/>
      <c r="I148" s="532"/>
      <c r="J148" s="532"/>
      <c r="K148" s="532"/>
      <c r="L148" s="532"/>
      <c r="M148" s="532"/>
      <c r="N148" s="532"/>
      <c r="O148" s="532"/>
      <c r="P148" s="532"/>
    </row>
    <row r="149" spans="1:16" ht="19.5" customHeight="1">
      <c r="A149" s="73" t="s">
        <v>850</v>
      </c>
      <c r="B149" s="71" t="s">
        <v>851</v>
      </c>
      <c r="C149" s="542">
        <f>C148+C131+C114+C97</f>
        <v>0</v>
      </c>
      <c r="D149" s="542"/>
      <c r="E149" s="542">
        <f>E148+E131+E114+E97</f>
        <v>0</v>
      </c>
      <c r="F149" s="557">
        <f>F148+F131+F114+F97</f>
        <v>0</v>
      </c>
      <c r="G149" s="532"/>
      <c r="H149" s="532"/>
      <c r="I149" s="532"/>
      <c r="J149" s="532"/>
      <c r="K149" s="532"/>
      <c r="L149" s="532"/>
      <c r="M149" s="532"/>
      <c r="N149" s="532"/>
      <c r="O149" s="532"/>
      <c r="P149" s="532"/>
    </row>
    <row r="150" spans="1:6" ht="19.5" customHeight="1">
      <c r="A150" s="74"/>
      <c r="B150" s="75"/>
      <c r="C150" s="76"/>
      <c r="D150" s="76"/>
      <c r="E150" s="76"/>
      <c r="F150" s="76"/>
    </row>
    <row r="151" spans="1:6" ht="12.75">
      <c r="A151" s="568" t="s">
        <v>852</v>
      </c>
      <c r="B151" s="569" t="s">
        <v>881</v>
      </c>
      <c r="C151" s="631" t="s">
        <v>853</v>
      </c>
      <c r="D151" s="631"/>
      <c r="E151" s="631"/>
      <c r="F151" s="631"/>
    </row>
    <row r="152" spans="1:6" ht="12.75">
      <c r="A152" s="77"/>
      <c r="B152" s="78"/>
      <c r="C152" s="77"/>
      <c r="D152" s="77"/>
      <c r="E152" s="77"/>
      <c r="F152" s="77"/>
    </row>
    <row r="153" spans="1:6" ht="12.75">
      <c r="A153" s="77"/>
      <c r="B153" s="78"/>
      <c r="C153" s="631" t="s">
        <v>860</v>
      </c>
      <c r="D153" s="631"/>
      <c r="E153" s="631"/>
      <c r="F153" s="631"/>
    </row>
    <row r="154" spans="3:5" ht="12.75">
      <c r="C154" s="77"/>
      <c r="E154" s="7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Galia</cp:lastModifiedBy>
  <cp:lastPrinted>2012-01-30T12:05:01Z</cp:lastPrinted>
  <dcterms:created xsi:type="dcterms:W3CDTF">2000-06-29T12:02:40Z</dcterms:created>
  <dcterms:modified xsi:type="dcterms:W3CDTF">2012-01-30T12:05:36Z</dcterms:modified>
  <cp:category/>
  <cp:version/>
  <cp:contentType/>
  <cp:contentStatus/>
</cp:coreProperties>
</file>