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" windowWidth="19200" windowHeight="7095" tabRatio="601" activeTab="2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<sst xmlns="http://schemas.openxmlformats.org/spreadsheetml/2006/main" count="281" uniqueCount="195">
  <si>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</si>
  <si>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</si>
  <si>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</si>
  <si>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</si>
  <si>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</si>
  <si>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</si>
  <si>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</si>
  <si>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</si>
  <si>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</si>
  <si>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</si>
  <si>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</si>
  <si>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</si>
  <si>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</si>
  <si>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</si>
  <si>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</si>
  <si>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</si>
  <si>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</si>
  <si>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</si>
  <si>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</si>
  <si>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</si>
  <si>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</si>
  <si>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</si>
  <si>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</si>
  <si>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</si>
  <si>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</si>
  <si>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</si>
  <si>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</si>
  <si>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</si>
  <si>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</si>
  <si>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</si>
  <si>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</si>
  <si>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</si>
  <si>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</si>
  <si>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</si>
  <si>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</si>
  <si>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</si>
  <si>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</si>
  <si>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</si>
  <si>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</si>
  <si>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</si>
  <si>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</si>
  <si>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</si>
  <si>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</si>
  <si>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</si>
  <si>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</si>
  <si>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</si>
  <si>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</si>
  <si>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</si>
  <si>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</si>
  <si>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</si>
  <si>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</si>
  <si>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</si>
  <si>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</si>
  <si>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</si>
  <si>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</si>
  <si>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</si>
  <si>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</si>
  <si>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</si>
  <si>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</si>
  <si>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</si>
  <si>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</si>
  <si>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</si>
  <si>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</si>
  <si>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</si>
  <si>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</si>
  <si>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</si>
  <si>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</si>
  <si>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</si>
  <si>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</si>
  <si>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</si>
  <si>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</si>
  <si>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</si>
  <si>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</si>
  <si>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</si>
  <si>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</si>
  <si>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</si>
  <si>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</si>
  <si>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</si>
  <si>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</si>
  <si>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</si>
  <si>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</si>
  <si>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</si>
  <si>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</si>
  <si>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</si>
  <si>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</si>
  <si>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</si>
  <si>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</si>
  <si>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</si>
  <si>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</si>
  <si>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</si>
  <si>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</si>
  <si>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</si>
  <si>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</si>
  <si>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</si>
  <si>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</si>
  <si>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</si>
  <si>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</si>
  <si>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</si>
  <si>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</si>
  <si>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</si>
  <si>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</si>
  <si>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</si>
  <si>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</si>
  <si>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</si>
  <si>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</si>
  <si>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</si>
  <si>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</si>
  <si>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</si>
  <si>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</si>
  <si>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</si>
  <si>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</si>
  <si>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</si>
  <si>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</si>
  <si>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</si>
  <si>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</si>
  <si>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</si>
  <si>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</si>
  <si>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</si>
  <si>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</si>
  <si>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</si>
  <si>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</si>
  <si>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Други изменения</t>
  </si>
  <si>
    <t xml:space="preserve">                                      / Емилия Шопова /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</si>
  <si>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</si>
  <si>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</si>
  <si>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</si>
  <si>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</si>
  <si>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</si>
  <si>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</si>
  <si>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</si>
  <si>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</si>
  <si>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</si>
  <si>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</si>
  <si>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</si>
  <si>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</si>
  <si>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</si>
  <si>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</si>
  <si>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</si>
  <si>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</si>
  <si>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</si>
  <si>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</si>
  <si>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</si>
  <si>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</si>
  <si>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</si>
  <si>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</si>
  <si>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</si>
  <si>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</si>
  <si>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</si>
  <si>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</si>
  <si>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</si>
  <si>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</si>
  <si>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</si>
  <si>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</si>
  <si>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</si>
  <si>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</si>
  <si>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</si>
  <si>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</si>
  <si>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</si>
  <si>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</si>
  <si>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</si>
  <si>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</si>
  <si>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</si>
  <si>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</si>
  <si>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</si>
  <si>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</si>
  <si>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2016          BGN '000</t>
  </si>
  <si>
    <t>2016                BGN '000</t>
  </si>
  <si>
    <t>Парични средства и парични еквиваленти на 30 юни</t>
  </si>
  <si>
    <t>498    &gt;ДР. ДЕБИТОРИ -</t>
  </si>
  <si>
    <t>692    &gt;ПЛАТЕНИ ГЛОБИ НЕУСТОЙКИ</t>
  </si>
  <si>
    <t>в т.ч. за резерви</t>
  </si>
  <si>
    <t>в т.ч. за покриване на загуба от мин. години</t>
  </si>
  <si>
    <t>Приложенията на страници от 5 до 42 са неразделна част от финансовия отчет.</t>
  </si>
  <si>
    <t>31.12.2016г.</t>
  </si>
  <si>
    <t>Парични потоци, свързани с получени заеми</t>
  </si>
  <si>
    <t>Салдо на 31 декември 2016</t>
  </si>
  <si>
    <t>496    &gt;РАЗЧЕТИ ЗА ЛИХВИ</t>
  </si>
  <si>
    <t>621    &gt;РАЗХОДИ ЗА ЛИХВИ</t>
  </si>
  <si>
    <t>Регистриран одитор:</t>
  </si>
  <si>
    <t>Дата одит:  31.03.2017г.</t>
  </si>
  <si>
    <t>/ Янка Диманчева /</t>
  </si>
  <si>
    <t>2017          BGN '000</t>
  </si>
  <si>
    <t>2017                BGN '000</t>
  </si>
  <si>
    <t>Салдо на 01 януари 2016</t>
  </si>
  <si>
    <t>121     &gt;ЗАГУБИ МИН Г.</t>
  </si>
  <si>
    <t>412    &gt; КЛИЕНТИ ПО АВАНСИ</t>
  </si>
  <si>
    <t>624    &gt;ОТР.КУРС.РАЗЛ.</t>
  </si>
  <si>
    <t>към 30 септември 2017 година</t>
  </si>
  <si>
    <t>30.09.2017г.</t>
  </si>
  <si>
    <t>Дата: 13.10.2017г.</t>
  </si>
  <si>
    <t>за периозда 01.01.2017-30.09.2017 година</t>
  </si>
  <si>
    <t>за периода 01.01-30.09.2017 година</t>
  </si>
  <si>
    <t>Салдо на 30 септември 2017</t>
  </si>
  <si>
    <t>Оборотна ведомост Дружество Турин Имоти АДСИЦ От дата 01/01/2017 До дата 30/09/2017</t>
  </si>
  <si>
    <t>609     &gt; РДИ ЗДРУГИ 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</si>
</sst>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5" fillId="0" borderId="0" xfId="61" applyNumberFormat="1" applyFont="1" applyFill="1" applyBorder="1" applyAlignment="1" applyProtection="1">
      <alignment vertical="center" wrapText="1"/>
      <protection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6" t="s">
        <v>35</v>
      </c>
      <c r="B1" s="287"/>
      <c r="C1" s="287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8"/>
      <c r="B7" s="289"/>
      <c r="C7" s="289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SheetLayoutView="100" zoomScalePageLayoutView="0" workbookViewId="0" topLeftCell="A14">
      <selection activeCell="D23" sqref="D23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1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2"/>
      <c r="E1" s="1"/>
      <c r="F1" s="1"/>
      <c r="G1" s="1"/>
    </row>
    <row r="2" spans="1:7" s="7" customFormat="1" ht="18.75">
      <c r="A2" s="117" t="s">
        <v>85</v>
      </c>
      <c r="B2" s="6"/>
      <c r="C2" s="6"/>
      <c r="D2" s="233"/>
      <c r="E2" s="2"/>
      <c r="F2" s="2"/>
      <c r="G2" s="2"/>
    </row>
    <row r="3" spans="1:7" ht="15" customHeight="1">
      <c r="A3" s="8" t="s">
        <v>187</v>
      </c>
      <c r="B3" s="9"/>
      <c r="C3" s="9"/>
      <c r="D3" s="234"/>
      <c r="E3" s="8"/>
      <c r="F3" s="8"/>
      <c r="G3" s="8"/>
    </row>
    <row r="4" spans="1:7" ht="15" customHeight="1">
      <c r="A4" s="10"/>
      <c r="B4" s="11"/>
      <c r="C4" s="11"/>
      <c r="D4" s="234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8" t="s">
        <v>188</v>
      </c>
      <c r="E5" s="118"/>
      <c r="F5" s="249" t="s">
        <v>173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5"/>
      <c r="E7" s="17"/>
      <c r="F7" s="235"/>
      <c r="G7" s="142"/>
    </row>
    <row r="8" spans="1:7" ht="9.75" customHeight="1">
      <c r="A8" s="36"/>
      <c r="B8" s="16"/>
      <c r="C8" s="16"/>
      <c r="D8" s="235"/>
      <c r="E8" s="17"/>
      <c r="F8" s="235"/>
      <c r="G8" s="142"/>
    </row>
    <row r="9" spans="1:7" ht="15">
      <c r="A9" s="125" t="s">
        <v>42</v>
      </c>
      <c r="B9" s="143"/>
      <c r="C9" s="143"/>
      <c r="D9" s="236"/>
      <c r="E9" s="18"/>
      <c r="F9" s="236"/>
      <c r="G9" s="32"/>
    </row>
    <row r="10" spans="1:7" ht="15">
      <c r="A10" s="250" t="s">
        <v>107</v>
      </c>
      <c r="B10" s="143"/>
      <c r="C10" s="203">
        <v>7</v>
      </c>
      <c r="D10" s="225">
        <f>D11+D12</f>
        <v>1454</v>
      </c>
      <c r="E10" s="205"/>
      <c r="F10" s="225">
        <v>1746</v>
      </c>
      <c r="G10" s="32"/>
    </row>
    <row r="11" spans="1:9" ht="15">
      <c r="A11" s="121" t="s">
        <v>43</v>
      </c>
      <c r="B11" s="19">
        <v>10</v>
      </c>
      <c r="D11" s="243">
        <v>658</v>
      </c>
      <c r="E11" s="204"/>
      <c r="F11" s="243">
        <v>658</v>
      </c>
      <c r="G11" s="32">
        <v>1724</v>
      </c>
      <c r="H11" s="32"/>
      <c r="I11" s="32"/>
    </row>
    <row r="12" spans="1:9" ht="15">
      <c r="A12" s="121" t="s">
        <v>103</v>
      </c>
      <c r="D12" s="243">
        <v>796</v>
      </c>
      <c r="E12" s="204"/>
      <c r="F12" s="243">
        <v>1088</v>
      </c>
      <c r="G12" s="32"/>
      <c r="H12" s="32"/>
      <c r="I12" s="32"/>
    </row>
    <row r="13" spans="1:9" ht="30">
      <c r="A13" s="151" t="s">
        <v>104</v>
      </c>
      <c r="D13" s="243"/>
      <c r="E13" s="204"/>
      <c r="F13" s="243"/>
      <c r="G13" s="32"/>
      <c r="H13" s="32"/>
      <c r="I13" s="32"/>
    </row>
    <row r="14" spans="1:9" ht="15">
      <c r="A14" s="250" t="s">
        <v>114</v>
      </c>
      <c r="C14" s="19">
        <v>8</v>
      </c>
      <c r="D14" s="225"/>
      <c r="E14" s="32"/>
      <c r="F14" s="225"/>
      <c r="G14" s="32"/>
      <c r="H14" s="32"/>
      <c r="I14" s="32"/>
    </row>
    <row r="15" spans="1:9" ht="15">
      <c r="A15" s="2" t="s">
        <v>40</v>
      </c>
      <c r="D15" s="228">
        <f>SUM(D11:D14)</f>
        <v>1454</v>
      </c>
      <c r="E15" s="21"/>
      <c r="F15" s="228">
        <f>SUM(F11:F14)</f>
        <v>1746</v>
      </c>
      <c r="G15" s="126">
        <f>SUM(G11:G11)</f>
        <v>1724</v>
      </c>
      <c r="H15" s="21"/>
      <c r="I15" s="21"/>
    </row>
    <row r="16" spans="1:9" ht="15">
      <c r="A16" s="2"/>
      <c r="D16" s="236"/>
      <c r="E16" s="21"/>
      <c r="F16" s="236"/>
      <c r="G16" s="21"/>
      <c r="H16" s="21"/>
      <c r="I16" s="21"/>
    </row>
    <row r="17" spans="1:9" ht="19.5" customHeight="1">
      <c r="A17" s="2" t="s">
        <v>39</v>
      </c>
      <c r="B17" s="143"/>
      <c r="C17" s="143"/>
      <c r="D17" s="236"/>
      <c r="E17" s="18"/>
      <c r="F17" s="236"/>
      <c r="G17" s="21"/>
      <c r="I17" s="92"/>
    </row>
    <row r="18" spans="1:7" ht="15" hidden="1">
      <c r="A18" s="8" t="s">
        <v>44</v>
      </c>
      <c r="D18" s="144"/>
      <c r="F18" s="144"/>
      <c r="G18" s="32"/>
    </row>
    <row r="19" spans="1:8" ht="15" hidden="1">
      <c r="A19" s="121" t="s">
        <v>93</v>
      </c>
      <c r="B19" s="202">
        <v>13</v>
      </c>
      <c r="C19" s="202">
        <v>7</v>
      </c>
      <c r="D19" s="144"/>
      <c r="E19" s="93"/>
      <c r="F19" s="144"/>
      <c r="G19" s="32"/>
      <c r="H19" s="14"/>
    </row>
    <row r="20" spans="1:8" ht="15">
      <c r="A20" s="8" t="s">
        <v>31</v>
      </c>
      <c r="B20" s="19">
        <v>15</v>
      </c>
      <c r="C20" s="19">
        <v>9</v>
      </c>
      <c r="D20" s="225">
        <v>415</v>
      </c>
      <c r="F20" s="225">
        <v>2</v>
      </c>
      <c r="G20" s="32"/>
      <c r="H20" s="14"/>
    </row>
    <row r="21" spans="1:8" ht="15" hidden="1">
      <c r="A21" s="8" t="s">
        <v>44</v>
      </c>
      <c r="D21" s="225"/>
      <c r="F21" s="225"/>
      <c r="G21" s="32"/>
      <c r="H21" s="14"/>
    </row>
    <row r="22" spans="1:8" ht="15">
      <c r="A22" s="8" t="s">
        <v>44</v>
      </c>
      <c r="D22" s="225"/>
      <c r="F22" s="225"/>
      <c r="G22" s="32"/>
      <c r="H22" s="14"/>
    </row>
    <row r="23" spans="1:8" ht="15">
      <c r="A23" s="8" t="s">
        <v>79</v>
      </c>
      <c r="B23" s="19">
        <v>13</v>
      </c>
      <c r="C23" s="19">
        <v>11</v>
      </c>
      <c r="D23" s="225">
        <v>9</v>
      </c>
      <c r="F23" s="225">
        <v>4</v>
      </c>
      <c r="G23" s="32"/>
      <c r="H23" s="14"/>
    </row>
    <row r="24" spans="1:7" ht="15">
      <c r="A24" s="8" t="s">
        <v>162</v>
      </c>
      <c r="B24" s="19">
        <v>13</v>
      </c>
      <c r="C24" s="19">
        <v>10</v>
      </c>
      <c r="D24" s="225">
        <v>110</v>
      </c>
      <c r="F24" s="225">
        <v>110</v>
      </c>
      <c r="G24" s="32">
        <v>0</v>
      </c>
    </row>
    <row r="25" spans="1:7" ht="15">
      <c r="A25" s="2" t="s">
        <v>0</v>
      </c>
      <c r="D25" s="228">
        <f>SUM(D20:D24)</f>
        <v>534</v>
      </c>
      <c r="F25" s="228">
        <f>SUM(F20:F24)</f>
        <v>116</v>
      </c>
      <c r="G25" s="33">
        <f>SUM(G24:G24)</f>
        <v>0</v>
      </c>
    </row>
    <row r="26" spans="1:6" ht="15">
      <c r="A26" s="2"/>
      <c r="D26" s="24"/>
      <c r="F26" s="24"/>
    </row>
    <row r="27" spans="1:7" ht="15.75" thickBot="1">
      <c r="A27" s="36" t="s">
        <v>8</v>
      </c>
      <c r="B27" s="143"/>
      <c r="C27" s="143"/>
      <c r="D27" s="244">
        <f>D15+D25</f>
        <v>1988</v>
      </c>
      <c r="E27" s="18"/>
      <c r="F27" s="244">
        <f>F15+F25</f>
        <v>1862</v>
      </c>
      <c r="G27" s="34" t="e">
        <f>G25+#REF!</f>
        <v>#REF!</v>
      </c>
    </row>
    <row r="28" spans="1:7" ht="15.75" thickTop="1">
      <c r="A28" s="36"/>
      <c r="B28" s="143"/>
      <c r="C28" s="143"/>
      <c r="D28" s="195"/>
      <c r="E28" s="18"/>
      <c r="F28" s="195"/>
      <c r="G28" s="112"/>
    </row>
    <row r="29" spans="1:6" ht="15">
      <c r="A29" s="8"/>
      <c r="D29" s="24"/>
      <c r="F29" s="24"/>
    </row>
    <row r="30" spans="1:7" s="14" customFormat="1" ht="15">
      <c r="A30" s="36" t="s">
        <v>6</v>
      </c>
      <c r="B30" s="12"/>
      <c r="C30" s="12"/>
      <c r="D30" s="237"/>
      <c r="E30" s="13"/>
      <c r="F30" s="237"/>
      <c r="G30" s="12"/>
    </row>
    <row r="31" spans="1:8" ht="11.25" customHeight="1">
      <c r="A31" s="15"/>
      <c r="B31" s="16"/>
      <c r="C31" s="16"/>
      <c r="D31" s="235"/>
      <c r="E31" s="17"/>
      <c r="F31" s="235"/>
      <c r="G31" s="23"/>
      <c r="H31" s="23"/>
    </row>
    <row r="32" spans="1:7" ht="18" customHeight="1">
      <c r="A32" s="2" t="s">
        <v>1</v>
      </c>
      <c r="B32" s="19">
        <v>16</v>
      </c>
      <c r="D32" s="236"/>
      <c r="E32" s="18"/>
      <c r="F32" s="236"/>
      <c r="G32" s="21"/>
    </row>
    <row r="33" spans="1:7" ht="15">
      <c r="A33" s="8" t="s">
        <v>36</v>
      </c>
      <c r="D33" s="225">
        <v>650</v>
      </c>
      <c r="F33" s="225">
        <v>650</v>
      </c>
      <c r="G33" s="32">
        <v>0</v>
      </c>
    </row>
    <row r="34" spans="1:7" ht="15">
      <c r="A34" s="8" t="s">
        <v>61</v>
      </c>
      <c r="D34" s="225">
        <v>347</v>
      </c>
      <c r="F34" s="225">
        <v>347</v>
      </c>
      <c r="G34" s="32"/>
    </row>
    <row r="35" spans="1:7" ht="15">
      <c r="A35" s="8" t="s">
        <v>45</v>
      </c>
      <c r="D35" s="223">
        <v>-69</v>
      </c>
      <c r="E35" s="224"/>
      <c r="F35" s="223"/>
      <c r="G35" s="32"/>
    </row>
    <row r="36" spans="1:7" ht="16.5" customHeight="1">
      <c r="A36" s="8" t="s">
        <v>106</v>
      </c>
      <c r="D36" s="223">
        <v>8</v>
      </c>
      <c r="E36" s="224"/>
      <c r="F36" s="223">
        <v>-69</v>
      </c>
      <c r="G36" s="32">
        <v>0</v>
      </c>
    </row>
    <row r="37" spans="1:7" ht="15">
      <c r="A37" s="2" t="s">
        <v>40</v>
      </c>
      <c r="B37" s="143"/>
      <c r="C37" s="203">
        <v>12</v>
      </c>
      <c r="D37" s="228">
        <f>SUM(D33:D36)</f>
        <v>936</v>
      </c>
      <c r="E37" s="88"/>
      <c r="F37" s="228">
        <f>SUM(F33:F36)</f>
        <v>928</v>
      </c>
      <c r="G37" s="22">
        <f>SUM(G33:G36)</f>
        <v>0</v>
      </c>
    </row>
    <row r="38" spans="1:6" ht="15">
      <c r="A38" s="8"/>
      <c r="D38" s="24"/>
      <c r="F38" s="24"/>
    </row>
    <row r="39" spans="1:8" ht="14.25" customHeight="1" hidden="1">
      <c r="A39" s="125" t="s">
        <v>108</v>
      </c>
      <c r="B39" s="206"/>
      <c r="C39" s="20"/>
      <c r="D39" s="238"/>
      <c r="E39" s="127"/>
      <c r="F39" s="238"/>
      <c r="G39" s="24"/>
      <c r="H39" s="24"/>
    </row>
    <row r="40" spans="1:8" ht="15" hidden="1">
      <c r="A40" s="9" t="s">
        <v>46</v>
      </c>
      <c r="B40" s="206">
        <v>17</v>
      </c>
      <c r="C40" s="20">
        <v>8</v>
      </c>
      <c r="D40" s="144"/>
      <c r="E40" s="127"/>
      <c r="F40" s="144"/>
      <c r="G40" s="32"/>
      <c r="H40" s="32">
        <v>0</v>
      </c>
    </row>
    <row r="41" spans="1:8" ht="15" hidden="1">
      <c r="A41" s="2" t="s">
        <v>0</v>
      </c>
      <c r="B41" s="207"/>
      <c r="C41" s="18"/>
      <c r="D41" s="246" t="s">
        <v>75</v>
      </c>
      <c r="E41" s="208"/>
      <c r="F41" s="246" t="s">
        <v>75</v>
      </c>
      <c r="G41" s="21"/>
      <c r="H41" s="22">
        <f>SUM(H40:H40)</f>
        <v>0</v>
      </c>
    </row>
    <row r="42" spans="1:6" ht="15" hidden="1">
      <c r="A42" s="2"/>
      <c r="D42" s="24"/>
      <c r="F42" s="24"/>
    </row>
    <row r="43" spans="1:6" ht="17.25" customHeight="1">
      <c r="A43" s="2" t="s">
        <v>32</v>
      </c>
      <c r="B43" s="145"/>
      <c r="C43" s="145"/>
      <c r="D43" s="225"/>
      <c r="E43" s="25"/>
      <c r="F43" s="225"/>
    </row>
    <row r="44" spans="1:8" ht="18" customHeight="1">
      <c r="A44" s="9" t="s">
        <v>112</v>
      </c>
      <c r="C44" s="19">
        <v>13</v>
      </c>
      <c r="D44" s="225"/>
      <c r="E44" s="57"/>
      <c r="F44" s="225">
        <v>28</v>
      </c>
      <c r="G44" s="32">
        <v>0</v>
      </c>
      <c r="H44" s="14"/>
    </row>
    <row r="45" spans="1:8" ht="15" hidden="1">
      <c r="A45" s="9" t="s">
        <v>46</v>
      </c>
      <c r="D45" s="225"/>
      <c r="E45" s="57"/>
      <c r="F45" s="225"/>
      <c r="G45" s="32"/>
      <c r="H45" s="14"/>
    </row>
    <row r="46" spans="1:8" ht="15">
      <c r="A46" s="9" t="s">
        <v>46</v>
      </c>
      <c r="C46" s="19">
        <v>14</v>
      </c>
      <c r="D46" s="225">
        <v>218</v>
      </c>
      <c r="E46" s="57"/>
      <c r="F46" s="225">
        <v>71</v>
      </c>
      <c r="G46" s="32"/>
      <c r="H46" s="14"/>
    </row>
    <row r="47" spans="1:8" ht="15">
      <c r="A47" s="9" t="s">
        <v>94</v>
      </c>
      <c r="B47" s="11">
        <v>23</v>
      </c>
      <c r="C47" s="11">
        <v>15</v>
      </c>
      <c r="D47" s="225"/>
      <c r="E47" s="57"/>
      <c r="F47" s="225">
        <v>1</v>
      </c>
      <c r="G47" s="40">
        <v>0</v>
      </c>
      <c r="H47" s="24"/>
    </row>
    <row r="48" spans="1:8" ht="15">
      <c r="A48" s="9" t="s">
        <v>95</v>
      </c>
      <c r="B48" s="11"/>
      <c r="C48" s="11">
        <v>16</v>
      </c>
      <c r="D48" s="225">
        <v>828</v>
      </c>
      <c r="E48" s="57"/>
      <c r="F48" s="225">
        <v>828</v>
      </c>
      <c r="G48" s="40"/>
      <c r="H48" s="24"/>
    </row>
    <row r="49" spans="1:8" ht="15">
      <c r="A49" s="8" t="s">
        <v>58</v>
      </c>
      <c r="D49" s="225">
        <v>6</v>
      </c>
      <c r="F49" s="225">
        <v>6</v>
      </c>
      <c r="G49" s="32"/>
      <c r="H49" s="14"/>
    </row>
    <row r="50" spans="1:7" ht="15">
      <c r="A50" s="2" t="s">
        <v>0</v>
      </c>
      <c r="B50" s="143"/>
      <c r="C50" s="143"/>
      <c r="D50" s="228">
        <f>SUM(D44:D49)</f>
        <v>1052</v>
      </c>
      <c r="E50" s="88"/>
      <c r="F50" s="228">
        <f>SUM(F44:F49)</f>
        <v>934</v>
      </c>
      <c r="G50" s="22">
        <f>SUM(G44:G47)</f>
        <v>0</v>
      </c>
    </row>
    <row r="51" spans="1:6" ht="15">
      <c r="A51" s="8"/>
      <c r="D51" s="24"/>
      <c r="F51" s="24"/>
    </row>
    <row r="52" spans="1:7" ht="15">
      <c r="A52" s="36" t="s">
        <v>9</v>
      </c>
      <c r="D52" s="242">
        <f>D50+D40</f>
        <v>1052</v>
      </c>
      <c r="E52" s="127"/>
      <c r="F52" s="242">
        <f>F50+F40</f>
        <v>934</v>
      </c>
      <c r="G52" s="39" t="e">
        <f>G50+#REF!+#REF!</f>
        <v>#REF!</v>
      </c>
    </row>
    <row r="53" spans="1:6" ht="15">
      <c r="A53" s="8"/>
      <c r="D53" s="24"/>
      <c r="F53" s="24"/>
    </row>
    <row r="54" spans="1:7" ht="15.75" thickBot="1">
      <c r="A54" s="36" t="s">
        <v>7</v>
      </c>
      <c r="B54" s="143"/>
      <c r="C54" s="143"/>
      <c r="D54" s="244">
        <f>D52+D37</f>
        <v>1988</v>
      </c>
      <c r="E54" s="18"/>
      <c r="F54" s="244">
        <f>F52+F37</f>
        <v>1862</v>
      </c>
      <c r="G54" s="34" t="e">
        <f>G52+G37</f>
        <v>#REF!</v>
      </c>
    </row>
    <row r="55" spans="1:7" ht="15.75" thickTop="1">
      <c r="A55" s="36"/>
      <c r="B55" s="143"/>
      <c r="C55" s="143"/>
      <c r="D55" s="21"/>
      <c r="E55" s="88"/>
      <c r="F55" s="21"/>
      <c r="G55" s="112"/>
    </row>
    <row r="56" spans="1:4" ht="15">
      <c r="A56" s="122" t="s">
        <v>172</v>
      </c>
      <c r="D56" s="24"/>
    </row>
    <row r="57" spans="1:4" ht="15">
      <c r="A57" s="122"/>
      <c r="D57" s="24"/>
    </row>
    <row r="58" spans="1:4" ht="15">
      <c r="A58" s="124" t="s">
        <v>189</v>
      </c>
      <c r="D58" s="24"/>
    </row>
    <row r="59" spans="4:10" ht="15" customHeight="1">
      <c r="D59" s="290"/>
      <c r="E59" s="290"/>
      <c r="F59" s="290"/>
      <c r="G59" s="290"/>
      <c r="H59" s="290"/>
      <c r="I59" s="290"/>
      <c r="J59" s="290"/>
    </row>
    <row r="60" spans="1:10" ht="15">
      <c r="A60" s="3"/>
      <c r="D60" s="239"/>
      <c r="E60" s="212"/>
      <c r="F60" s="212"/>
      <c r="G60" s="213"/>
      <c r="H60" s="213"/>
      <c r="I60" s="213"/>
      <c r="J60" s="213"/>
    </row>
    <row r="61" spans="1:10" ht="15">
      <c r="A61" s="38" t="s">
        <v>4</v>
      </c>
      <c r="D61" s="38"/>
      <c r="E61" s="38"/>
      <c r="F61" s="38"/>
      <c r="G61" s="38"/>
      <c r="H61" s="38"/>
      <c r="I61" s="38"/>
      <c r="J61" s="38"/>
    </row>
    <row r="62" spans="1:10" ht="15.75" customHeight="1">
      <c r="A62" s="38" t="s">
        <v>33</v>
      </c>
      <c r="D62" s="38"/>
      <c r="E62" s="38"/>
      <c r="F62" s="38"/>
      <c r="G62" s="38"/>
      <c r="H62" s="38"/>
      <c r="I62" s="38"/>
      <c r="J62" s="38"/>
    </row>
    <row r="63" spans="1:10" ht="15">
      <c r="A63" s="38"/>
      <c r="D63" s="38"/>
      <c r="E63" s="38"/>
      <c r="F63" s="38"/>
      <c r="G63" s="38"/>
      <c r="H63" s="38"/>
      <c r="I63" s="38"/>
      <c r="J63" s="38"/>
    </row>
    <row r="64" spans="1:10" ht="15">
      <c r="A64" s="38" t="s">
        <v>34</v>
      </c>
      <c r="D64" s="38"/>
      <c r="E64" s="38"/>
      <c r="F64" s="38"/>
      <c r="G64" s="38"/>
      <c r="H64" s="38"/>
      <c r="I64" s="38"/>
      <c r="J64" s="38"/>
    </row>
    <row r="65" spans="1:10" ht="15">
      <c r="A65" s="89" t="s">
        <v>122</v>
      </c>
      <c r="D65" s="38"/>
      <c r="E65" s="38"/>
      <c r="F65" s="38"/>
      <c r="G65" s="38"/>
      <c r="H65" s="38"/>
      <c r="I65" s="38"/>
      <c r="J65" s="38"/>
    </row>
    <row r="66" spans="4:10" ht="15" customHeight="1">
      <c r="D66" s="38"/>
      <c r="E66" s="38"/>
      <c r="F66" s="38"/>
      <c r="G66" s="38"/>
      <c r="H66" s="38"/>
      <c r="I66" s="38"/>
      <c r="J66" s="38"/>
    </row>
    <row r="67" spans="4:10" ht="15">
      <c r="D67" s="292"/>
      <c r="E67" s="292"/>
      <c r="F67" s="292"/>
      <c r="G67" s="219"/>
      <c r="H67" s="220"/>
      <c r="I67" s="220"/>
      <c r="J67" s="220"/>
    </row>
    <row r="68" spans="4:10" ht="15">
      <c r="D68" s="240"/>
      <c r="E68" s="210"/>
      <c r="F68" s="215"/>
      <c r="G68" s="216"/>
      <c r="H68" s="216"/>
      <c r="I68" s="216"/>
      <c r="J68" s="216"/>
    </row>
    <row r="69" spans="4:10" ht="15">
      <c r="D69" s="290"/>
      <c r="E69" s="291"/>
      <c r="F69" s="291"/>
      <c r="G69" s="291"/>
      <c r="H69" s="291"/>
      <c r="I69" s="291"/>
      <c r="J69" s="291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3">
    <mergeCell ref="D59:J59"/>
    <mergeCell ref="D69:J69"/>
    <mergeCell ref="D67:F67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8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6" t="s">
        <v>86</v>
      </c>
      <c r="B2" s="296"/>
      <c r="C2" s="297"/>
      <c r="D2" s="297"/>
      <c r="F2" s="199"/>
    </row>
    <row r="3" spans="1:6" s="5" customFormat="1" ht="15.75" customHeight="1">
      <c r="A3" s="8" t="s">
        <v>190</v>
      </c>
      <c r="B3" s="119"/>
      <c r="C3" s="90"/>
      <c r="D3" s="91"/>
      <c r="F3" s="200"/>
    </row>
    <row r="4" spans="1:6" s="5" customFormat="1" ht="15.75" customHeight="1">
      <c r="A4" s="8"/>
      <c r="B4" s="119"/>
      <c r="C4" s="90"/>
      <c r="D4" s="91"/>
      <c r="F4" s="200"/>
    </row>
    <row r="5" spans="1:6" s="5" customFormat="1" ht="15" customHeight="1">
      <c r="A5" s="298" t="s">
        <v>3</v>
      </c>
      <c r="B5" s="299"/>
      <c r="C5" s="13"/>
      <c r="D5" s="293" t="s">
        <v>181</v>
      </c>
      <c r="F5" s="300" t="s">
        <v>165</v>
      </c>
    </row>
    <row r="6" spans="1:6" s="5" customFormat="1" ht="18.75" customHeight="1">
      <c r="A6" s="299"/>
      <c r="B6" s="299"/>
      <c r="C6" s="17"/>
      <c r="D6" s="294"/>
      <c r="F6" s="301"/>
    </row>
    <row r="7" spans="1:6" s="5" customFormat="1" ht="22.5" customHeight="1">
      <c r="A7" s="94"/>
      <c r="B7" s="120"/>
      <c r="C7" s="17"/>
      <c r="D7" s="201"/>
      <c r="F7" s="225"/>
    </row>
    <row r="8" spans="1:6" s="5" customFormat="1" ht="15">
      <c r="A8" s="197" t="s">
        <v>99</v>
      </c>
      <c r="B8" s="205">
        <v>3</v>
      </c>
      <c r="C8" s="18"/>
      <c r="D8" s="225">
        <v>39</v>
      </c>
      <c r="F8" s="225">
        <v>40</v>
      </c>
    </row>
    <row r="9" spans="1:6" s="5" customFormat="1" ht="18" customHeight="1" hidden="1">
      <c r="A9" s="121" t="s">
        <v>100</v>
      </c>
      <c r="B9" s="20"/>
      <c r="C9" s="18"/>
      <c r="D9" s="225"/>
      <c r="F9" s="225"/>
    </row>
    <row r="10" spans="1:6" s="5" customFormat="1" ht="15" customHeight="1" hidden="1">
      <c r="A10" s="121" t="s">
        <v>118</v>
      </c>
      <c r="B10" s="20"/>
      <c r="C10" s="18"/>
      <c r="D10" s="251"/>
      <c r="F10" s="251"/>
    </row>
    <row r="11" spans="1:6" s="5" customFormat="1" ht="15" customHeight="1" hidden="1">
      <c r="A11" s="121" t="s">
        <v>119</v>
      </c>
      <c r="B11" s="20"/>
      <c r="C11" s="18"/>
      <c r="D11" s="226"/>
      <c r="F11" s="226"/>
    </row>
    <row r="12" spans="1:6" s="5" customFormat="1" ht="15" hidden="1">
      <c r="A12" s="121" t="s">
        <v>120</v>
      </c>
      <c r="B12" s="20"/>
      <c r="C12" s="18"/>
      <c r="D12" s="226"/>
      <c r="F12" s="226"/>
    </row>
    <row r="13" spans="1:6" s="5" customFormat="1" ht="15">
      <c r="A13" s="121" t="s">
        <v>100</v>
      </c>
      <c r="B13" s="20"/>
      <c r="C13" s="18"/>
      <c r="D13" s="226">
        <v>294</v>
      </c>
      <c r="F13" s="226">
        <v>426</v>
      </c>
    </row>
    <row r="14" spans="1:6" s="5" customFormat="1" ht="15" customHeight="1">
      <c r="A14" s="121" t="s">
        <v>161</v>
      </c>
      <c r="B14" s="273"/>
      <c r="C14" s="274"/>
      <c r="D14" s="226"/>
      <c r="E14" s="275"/>
      <c r="F14" s="226"/>
    </row>
    <row r="15" spans="1:6" s="5" customFormat="1" ht="15">
      <c r="A15" s="121"/>
      <c r="B15" s="20"/>
      <c r="C15" s="18"/>
      <c r="D15" s="266">
        <f>SUM(D8:D14)</f>
        <v>333</v>
      </c>
      <c r="E15" s="123"/>
      <c r="F15" s="266">
        <f>SUM(F8:F14)</f>
        <v>466</v>
      </c>
    </row>
    <row r="16" spans="1:6" s="5" customFormat="1" ht="15">
      <c r="A16" s="121"/>
      <c r="B16" s="20"/>
      <c r="C16" s="18"/>
      <c r="D16" s="226"/>
      <c r="F16" s="226"/>
    </row>
    <row r="17" spans="1:6" s="5" customFormat="1" ht="15">
      <c r="A17" s="8" t="s">
        <v>80</v>
      </c>
      <c r="B17" s="20">
        <v>4</v>
      </c>
      <c r="C17" s="20"/>
      <c r="D17" s="226">
        <v>-1</v>
      </c>
      <c r="F17" s="226">
        <v>-1</v>
      </c>
    </row>
    <row r="18" spans="1:6" s="5" customFormat="1" ht="15">
      <c r="A18" s="8" t="s">
        <v>11</v>
      </c>
      <c r="B18" s="20">
        <v>5</v>
      </c>
      <c r="C18" s="20"/>
      <c r="D18" s="226">
        <v>-25</v>
      </c>
      <c r="F18" s="226">
        <v>-44</v>
      </c>
    </row>
    <row r="19" spans="1:6" s="5" customFormat="1" ht="15">
      <c r="A19" s="8" t="s">
        <v>81</v>
      </c>
      <c r="B19" s="20"/>
      <c r="C19" s="20"/>
      <c r="D19" s="226"/>
      <c r="F19" s="226"/>
    </row>
    <row r="20" spans="1:6" s="5" customFormat="1" ht="15">
      <c r="A20" s="8" t="s">
        <v>51</v>
      </c>
      <c r="B20" s="20">
        <v>6</v>
      </c>
      <c r="C20" s="20"/>
      <c r="D20" s="226">
        <v>-5</v>
      </c>
      <c r="F20" s="226">
        <v>-5</v>
      </c>
    </row>
    <row r="21" spans="1:6" s="5" customFormat="1" ht="15">
      <c r="A21" s="8" t="s">
        <v>84</v>
      </c>
      <c r="B21" s="20">
        <v>8</v>
      </c>
      <c r="C21" s="20"/>
      <c r="D21" s="226">
        <v>-1</v>
      </c>
      <c r="F21" s="226"/>
    </row>
    <row r="22" spans="1:6" s="5" customFormat="1" ht="15">
      <c r="A22" s="8" t="s">
        <v>160</v>
      </c>
      <c r="B22" s="20">
        <v>9</v>
      </c>
      <c r="C22" s="20"/>
      <c r="D22" s="226">
        <v>-292</v>
      </c>
      <c r="F22" s="226">
        <v>-486</v>
      </c>
    </row>
    <row r="23" spans="1:6" s="5" customFormat="1" ht="15" hidden="1">
      <c r="A23" s="8" t="s">
        <v>101</v>
      </c>
      <c r="B23" s="20"/>
      <c r="C23" s="20"/>
      <c r="D23" s="226"/>
      <c r="F23" s="226"/>
    </row>
    <row r="24" spans="1:6" s="5" customFormat="1" ht="15" hidden="1">
      <c r="A24" s="8"/>
      <c r="B24" s="20"/>
      <c r="C24" s="20"/>
      <c r="D24" s="227"/>
      <c r="F24" s="227"/>
    </row>
    <row r="25" spans="1:6" s="5" customFormat="1" ht="15">
      <c r="A25" s="8"/>
      <c r="B25" s="20"/>
      <c r="C25" s="20"/>
      <c r="D25" s="267">
        <f>SUM(D17:D22)</f>
        <v>-324</v>
      </c>
      <c r="E25" s="268"/>
      <c r="F25" s="267">
        <f>SUM(F17:F22)</f>
        <v>-536</v>
      </c>
    </row>
    <row r="26" spans="1:6" s="5" customFormat="1" ht="15">
      <c r="A26" s="8"/>
      <c r="B26" s="20"/>
      <c r="C26" s="20"/>
      <c r="D26" s="227"/>
      <c r="F26" s="227"/>
    </row>
    <row r="27" spans="1:6" s="5" customFormat="1" ht="15">
      <c r="A27" s="8" t="s">
        <v>101</v>
      </c>
      <c r="B27" s="20">
        <v>10</v>
      </c>
      <c r="C27" s="20"/>
      <c r="D27" s="269">
        <v>-1</v>
      </c>
      <c r="F27" s="269">
        <v>-1</v>
      </c>
    </row>
    <row r="28" spans="1:6" s="5" customFormat="1" ht="15">
      <c r="A28" s="8"/>
      <c r="B28" s="20"/>
      <c r="C28" s="20"/>
      <c r="D28" s="227"/>
      <c r="F28" s="227"/>
    </row>
    <row r="29" spans="1:6" s="5" customFormat="1" ht="15">
      <c r="A29" s="2" t="s">
        <v>56</v>
      </c>
      <c r="B29" s="18"/>
      <c r="C29" s="18"/>
      <c r="D29" s="228">
        <f>D15+D25+D27</f>
        <v>8</v>
      </c>
      <c r="F29" s="228">
        <f>F15+F25+F27</f>
        <v>-71</v>
      </c>
    </row>
    <row r="30" spans="2:6" s="5" customFormat="1" ht="15">
      <c r="B30" s="20"/>
      <c r="C30" s="20"/>
      <c r="D30" s="227"/>
      <c r="F30" s="227"/>
    </row>
    <row r="31" spans="2:6" s="5" customFormat="1" ht="15" hidden="1">
      <c r="B31" s="20"/>
      <c r="C31" s="20"/>
      <c r="D31" s="227"/>
      <c r="F31" s="227"/>
    </row>
    <row r="32" spans="1:6" s="5" customFormat="1" ht="15">
      <c r="A32" s="123" t="s">
        <v>57</v>
      </c>
      <c r="B32" s="18"/>
      <c r="C32" s="18"/>
      <c r="D32" s="228">
        <f>D29</f>
        <v>8</v>
      </c>
      <c r="F32" s="228">
        <f>F29</f>
        <v>-71</v>
      </c>
    </row>
    <row r="33" spans="2:6" s="5" customFormat="1" ht="15">
      <c r="B33" s="20"/>
      <c r="C33" s="20"/>
      <c r="D33" s="225"/>
      <c r="F33" s="225"/>
    </row>
    <row r="34" spans="1:6" ht="28.5" customHeight="1" hidden="1">
      <c r="A34" s="194" t="s">
        <v>87</v>
      </c>
      <c r="B34" s="20"/>
      <c r="C34" s="20"/>
      <c r="D34" s="227">
        <v>0</v>
      </c>
      <c r="E34" s="5"/>
      <c r="F34" s="227">
        <v>0</v>
      </c>
    </row>
    <row r="35" spans="1:6" ht="15" customHeight="1" hidden="1">
      <c r="A35" s="5"/>
      <c r="B35" s="20"/>
      <c r="C35" s="20"/>
      <c r="D35" s="227"/>
      <c r="F35" s="227"/>
    </row>
    <row r="36" spans="1:6" ht="19.5" customHeight="1">
      <c r="A36" s="194" t="s">
        <v>88</v>
      </c>
      <c r="B36" s="20"/>
      <c r="C36" s="20"/>
      <c r="D36" s="229">
        <f>D29</f>
        <v>8</v>
      </c>
      <c r="E36" s="5"/>
      <c r="F36" s="229">
        <f>F32</f>
        <v>-71</v>
      </c>
    </row>
    <row r="37" spans="1:6" ht="15" hidden="1">
      <c r="A37" s="124" t="s">
        <v>102</v>
      </c>
      <c r="B37" s="20"/>
      <c r="C37" s="20"/>
      <c r="D37" s="227"/>
      <c r="F37" s="227"/>
    </row>
    <row r="38" spans="1:6" ht="15" hidden="1">
      <c r="A38" s="124" t="s">
        <v>113</v>
      </c>
      <c r="B38" s="20">
        <v>7</v>
      </c>
      <c r="C38" s="20"/>
      <c r="D38" s="230"/>
      <c r="E38" s="231"/>
      <c r="F38" s="230"/>
    </row>
    <row r="39" spans="1:4" ht="15">
      <c r="A39" s="124"/>
      <c r="B39" s="20"/>
      <c r="C39" s="20"/>
      <c r="D39" s="95"/>
    </row>
    <row r="40" spans="1:4" ht="15">
      <c r="A40" s="124"/>
      <c r="B40" s="20"/>
      <c r="C40" s="20"/>
      <c r="D40" s="95"/>
    </row>
    <row r="41" spans="1:4" ht="15">
      <c r="A41" s="124"/>
      <c r="B41" s="20"/>
      <c r="C41" s="20"/>
      <c r="D41" s="95"/>
    </row>
    <row r="42" spans="1:5" s="5" customFormat="1" ht="15">
      <c r="A42" s="122" t="s">
        <v>172</v>
      </c>
      <c r="B42" s="19"/>
      <c r="C42" s="19"/>
      <c r="D42" s="20"/>
      <c r="E42" s="20"/>
    </row>
    <row r="43" spans="1:5" s="5" customFormat="1" ht="15">
      <c r="A43" s="124" t="s">
        <v>189</v>
      </c>
      <c r="B43" s="19"/>
      <c r="C43" s="19"/>
      <c r="D43" s="20"/>
      <c r="E43" s="20"/>
    </row>
    <row r="44" spans="1:5" s="5" customFormat="1" ht="15">
      <c r="A44" s="124"/>
      <c r="B44" s="19"/>
      <c r="C44" s="19"/>
      <c r="D44" s="20"/>
      <c r="E44" s="20"/>
    </row>
    <row r="45" spans="2:8" ht="15" customHeight="1">
      <c r="B45" s="290"/>
      <c r="C45" s="290"/>
      <c r="D45" s="290"/>
      <c r="E45" s="290"/>
      <c r="F45" s="290"/>
      <c r="G45" s="290"/>
      <c r="H45" s="290"/>
    </row>
    <row r="46" spans="1:8" ht="15">
      <c r="A46" s="26"/>
      <c r="B46" s="211"/>
      <c r="C46" s="212"/>
      <c r="D46" s="212"/>
      <c r="E46" s="213"/>
      <c r="F46" s="213"/>
      <c r="G46" s="213"/>
      <c r="H46" s="213"/>
    </row>
    <row r="47" spans="1:8" ht="15">
      <c r="A47" s="38" t="s">
        <v>4</v>
      </c>
      <c r="B47" s="38"/>
      <c r="C47" s="38"/>
      <c r="D47" s="38"/>
      <c r="E47" s="38"/>
      <c r="F47" s="38"/>
      <c r="G47" s="38"/>
      <c r="H47" s="38"/>
    </row>
    <row r="48" spans="1:8" ht="15" customHeight="1">
      <c r="A48" s="38" t="s">
        <v>33</v>
      </c>
      <c r="B48" s="38"/>
      <c r="C48" s="38"/>
      <c r="D48" s="38"/>
      <c r="E48" s="38"/>
      <c r="F48" s="38"/>
      <c r="G48" s="38"/>
      <c r="H48" s="38"/>
    </row>
    <row r="49" spans="1:8" ht="15">
      <c r="A49" s="38"/>
      <c r="B49" s="38"/>
      <c r="C49" s="38"/>
      <c r="D49" s="38"/>
      <c r="E49" s="38"/>
      <c r="F49" s="38"/>
      <c r="G49" s="38"/>
      <c r="H49" s="38"/>
    </row>
    <row r="50" spans="1:8" ht="15" customHeight="1">
      <c r="A50" s="38" t="s">
        <v>34</v>
      </c>
      <c r="B50" s="38"/>
      <c r="C50" s="38"/>
      <c r="D50" s="38"/>
      <c r="E50" s="38"/>
      <c r="F50" s="38"/>
      <c r="G50" s="38"/>
      <c r="H50" s="38"/>
    </row>
    <row r="51" spans="1:8" ht="15">
      <c r="A51" s="89" t="s">
        <v>122</v>
      </c>
      <c r="B51" s="217"/>
      <c r="C51" s="218"/>
      <c r="D51" s="215"/>
      <c r="E51" s="216"/>
      <c r="F51" s="216"/>
      <c r="G51" s="216"/>
      <c r="H51" s="216"/>
    </row>
    <row r="52" spans="2:8" ht="12.75">
      <c r="B52" s="209"/>
      <c r="C52" s="210"/>
      <c r="D52" s="215"/>
      <c r="E52" s="216"/>
      <c r="F52" s="216"/>
      <c r="G52" s="216"/>
      <c r="H52" s="216"/>
    </row>
    <row r="53" spans="2:8" ht="12.75" customHeight="1">
      <c r="B53" s="290"/>
      <c r="C53" s="290"/>
      <c r="D53" s="290"/>
      <c r="E53" s="290"/>
      <c r="F53" s="290"/>
      <c r="G53" s="290"/>
      <c r="H53" s="290"/>
    </row>
    <row r="54" spans="2:8" ht="12.75">
      <c r="B54" s="292"/>
      <c r="C54" s="292"/>
      <c r="D54" s="292"/>
      <c r="E54" s="219"/>
      <c r="F54" s="220"/>
      <c r="G54" s="220"/>
      <c r="H54" s="220"/>
    </row>
    <row r="55" spans="2:8" ht="12.75">
      <c r="B55" s="209"/>
      <c r="C55" s="210"/>
      <c r="D55" s="215"/>
      <c r="E55" s="216"/>
      <c r="F55" s="216"/>
      <c r="G55" s="216"/>
      <c r="H55" s="216"/>
    </row>
    <row r="56" spans="2:8" ht="12.75">
      <c r="B56" s="290"/>
      <c r="C56" s="291"/>
      <c r="D56" s="291"/>
      <c r="E56" s="291"/>
      <c r="F56" s="291"/>
      <c r="G56" s="291"/>
      <c r="H56" s="291"/>
    </row>
    <row r="57" spans="2:8" ht="12.75">
      <c r="B57" s="292"/>
      <c r="C57" s="295"/>
      <c r="D57" s="295"/>
      <c r="E57" s="219"/>
      <c r="F57" s="220"/>
      <c r="G57" s="220"/>
      <c r="H57" s="220"/>
    </row>
    <row r="58" spans="2:8" ht="15">
      <c r="B58" s="20"/>
      <c r="C58" s="20"/>
      <c r="D58" s="5"/>
      <c r="E58" s="5"/>
      <c r="F58" s="5"/>
      <c r="G58" s="5"/>
      <c r="H58" s="5"/>
    </row>
  </sheetData>
  <sheetProtection/>
  <mergeCells count="9">
    <mergeCell ref="D5:D6"/>
    <mergeCell ref="B53:H53"/>
    <mergeCell ref="B54:D54"/>
    <mergeCell ref="B56:H56"/>
    <mergeCell ref="B57:D57"/>
    <mergeCell ref="A2:D2"/>
    <mergeCell ref="A5:B6"/>
    <mergeCell ref="F5:F6"/>
    <mergeCell ref="B45:H45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75" sqref="A75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6" t="s">
        <v>12</v>
      </c>
      <c r="B2" s="297"/>
      <c r="C2" s="297"/>
      <c r="D2" s="297"/>
      <c r="E2" s="297"/>
      <c r="F2" s="297"/>
      <c r="G2" s="66"/>
    </row>
    <row r="3" spans="1:7" s="68" customFormat="1" ht="15">
      <c r="A3" s="8" t="s">
        <v>191</v>
      </c>
      <c r="B3" s="58"/>
      <c r="C3" s="58"/>
      <c r="D3" s="58"/>
      <c r="E3" s="66"/>
      <c r="F3" s="58"/>
      <c r="G3" s="66"/>
    </row>
    <row r="4" spans="1:8" ht="28.5" customHeight="1">
      <c r="A4" s="298"/>
      <c r="B4" s="302"/>
      <c r="C4" s="99" t="s">
        <v>182</v>
      </c>
      <c r="D4" s="221"/>
      <c r="E4" s="99" t="s">
        <v>166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6">
        <v>42</v>
      </c>
      <c r="D7" s="69"/>
      <c r="E7" s="226">
        <v>40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6">
        <v>-21</v>
      </c>
      <c r="D8" s="69"/>
      <c r="E8" s="226">
        <v>-43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6">
        <v>-5</v>
      </c>
      <c r="D9" s="69"/>
      <c r="E9" s="226">
        <v>-5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6"/>
      <c r="D10" s="146"/>
      <c r="E10" s="226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6">
        <v>-100</v>
      </c>
      <c r="D11" s="146"/>
      <c r="E11" s="226">
        <v>-106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6"/>
      <c r="D12" s="146"/>
      <c r="E12" s="226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6"/>
      <c r="D13" s="146"/>
      <c r="E13" s="226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6">
        <v>-1</v>
      </c>
      <c r="D14" s="69"/>
      <c r="E14" s="226"/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6"/>
      <c r="D15" s="69"/>
      <c r="E15" s="226"/>
      <c r="F15" s="72"/>
      <c r="G15" s="128"/>
      <c r="H15" s="72"/>
      <c r="I15" s="73"/>
    </row>
    <row r="16" spans="1:9" ht="27" customHeight="1">
      <c r="A16" s="196" t="s">
        <v>89</v>
      </c>
      <c r="B16" s="69"/>
      <c r="C16" s="228">
        <f>SUM(C7:C15)</f>
        <v>-85</v>
      </c>
      <c r="D16" s="5"/>
      <c r="E16" s="228">
        <f>SUM(E7:E15)</f>
        <v>-114</v>
      </c>
      <c r="F16" s="72"/>
      <c r="G16" s="222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26">
        <v>527</v>
      </c>
      <c r="D19" s="146"/>
      <c r="E19" s="226">
        <v>519</v>
      </c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26"/>
      <c r="D20" s="75"/>
      <c r="E20" s="226">
        <v>-21</v>
      </c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6"/>
      <c r="D21" s="69"/>
      <c r="E21" s="226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8"/>
      <c r="D22" s="69"/>
      <c r="E22" s="2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6"/>
      <c r="D23" s="75"/>
      <c r="E23" s="226"/>
      <c r="F23" s="129"/>
      <c r="G23" s="128"/>
      <c r="H23" s="71"/>
      <c r="I23" s="76"/>
    </row>
    <row r="24" spans="1:7" ht="15" customHeight="1" hidden="1">
      <c r="A24" s="77"/>
      <c r="C24" s="228"/>
      <c r="E24" s="228"/>
      <c r="F24" s="133"/>
      <c r="G24" s="130"/>
    </row>
    <row r="25" spans="1:7" ht="15" customHeight="1" hidden="1">
      <c r="A25" s="77"/>
      <c r="C25" s="226"/>
      <c r="E25" s="226"/>
      <c r="F25" s="133"/>
      <c r="G25" s="130"/>
    </row>
    <row r="26" spans="1:10" ht="15" hidden="1">
      <c r="A26" s="105" t="s">
        <v>16</v>
      </c>
      <c r="B26" s="75"/>
      <c r="C26" s="228"/>
      <c r="D26" s="75"/>
      <c r="E26" s="2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6"/>
      <c r="D27" s="69"/>
      <c r="E27" s="226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8"/>
      <c r="D28" s="69"/>
      <c r="E28" s="228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6"/>
      <c r="D29" s="69"/>
      <c r="E29" s="226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8"/>
      <c r="D30" s="69"/>
      <c r="E30" s="228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6"/>
      <c r="D31" s="69"/>
      <c r="E31" s="226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8"/>
      <c r="D32" s="69"/>
      <c r="E32" s="228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6"/>
      <c r="D33" s="69"/>
      <c r="E33" s="226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8"/>
      <c r="E34" s="228"/>
      <c r="F34" s="133"/>
      <c r="G34" s="130"/>
    </row>
    <row r="35" spans="1:9" ht="28.5" customHeight="1">
      <c r="A35" s="196" t="s">
        <v>90</v>
      </c>
      <c r="B35" s="69"/>
      <c r="C35" s="228">
        <f>SUM(C19:C33)</f>
        <v>527</v>
      </c>
      <c r="D35" s="5"/>
      <c r="E35" s="228">
        <f>SUM(E19:E34)</f>
        <v>498</v>
      </c>
      <c r="F35" s="131"/>
      <c r="G35" s="222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174</v>
      </c>
      <c r="B56" s="69"/>
      <c r="C56" s="226">
        <v>-29</v>
      </c>
      <c r="D56" s="69"/>
      <c r="E56" s="128"/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6"/>
      <c r="D57" s="82"/>
      <c r="E57" s="226">
        <v>-383</v>
      </c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>
        <v>0</v>
      </c>
      <c r="F59" s="133"/>
      <c r="G59" s="149"/>
    </row>
    <row r="60" spans="1:7" ht="24.75" customHeight="1">
      <c r="A60" s="196" t="s">
        <v>91</v>
      </c>
      <c r="B60" s="69"/>
      <c r="C60" s="228">
        <f>SUM(C56:C59)</f>
        <v>-29</v>
      </c>
      <c r="D60" s="5"/>
      <c r="E60" s="228">
        <f>SUM(E56:E57)</f>
        <v>-383</v>
      </c>
      <c r="F60" s="133"/>
      <c r="G60" s="222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6" t="s">
        <v>92</v>
      </c>
      <c r="B62" s="85"/>
      <c r="C62" s="228">
        <f>SUM(C35,C16,C60)</f>
        <v>413</v>
      </c>
      <c r="D62" s="5"/>
      <c r="E62" s="228">
        <f>E16+E35+E60</f>
        <v>1</v>
      </c>
      <c r="F62" s="138"/>
      <c r="G62" s="222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6">
        <v>2</v>
      </c>
      <c r="D64" s="146"/>
      <c r="E64" s="226">
        <v>6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167</v>
      </c>
      <c r="B66" s="19"/>
      <c r="C66" s="228">
        <f>SUM(C62,C64)</f>
        <v>415</v>
      </c>
      <c r="D66" s="5"/>
      <c r="E66" s="228">
        <f>SUM(E62,E64)</f>
        <v>7</v>
      </c>
      <c r="F66" s="134"/>
      <c r="G66" s="222"/>
    </row>
    <row r="67" spans="1:5" ht="19.5" customHeight="1">
      <c r="A67" s="110"/>
      <c r="B67" s="69"/>
      <c r="C67" s="69"/>
      <c r="D67" s="69"/>
      <c r="E67" s="87"/>
    </row>
    <row r="68" spans="1:7" s="5" customFormat="1" ht="15">
      <c r="A68" s="122" t="s">
        <v>172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">
        <v>189</v>
      </c>
    </row>
    <row r="75" spans="1:10" ht="14.25" customHeight="1">
      <c r="A75" s="124"/>
      <c r="B75" s="290"/>
      <c r="C75" s="290"/>
      <c r="D75" s="290"/>
      <c r="E75" s="290"/>
      <c r="F75" s="290"/>
      <c r="G75" s="290"/>
      <c r="H75" s="290"/>
      <c r="I75" s="290"/>
      <c r="J75" s="290"/>
    </row>
    <row r="76" spans="1:10" ht="14.25" customHeight="1">
      <c r="A76" s="124"/>
      <c r="B76" s="211"/>
      <c r="C76" s="211"/>
      <c r="D76" s="211"/>
      <c r="E76" s="212"/>
      <c r="F76" s="212"/>
      <c r="G76" s="213"/>
      <c r="H76" s="213"/>
      <c r="I76" s="213"/>
      <c r="J76" s="213"/>
    </row>
    <row r="77" spans="1:10" ht="14.25" customHeight="1">
      <c r="A77" s="35"/>
      <c r="B77" s="211"/>
      <c r="C77" s="211"/>
      <c r="D77" s="211"/>
      <c r="E77" s="212"/>
      <c r="F77" s="212"/>
      <c r="G77" s="213"/>
      <c r="H77" s="213"/>
      <c r="I77" s="213"/>
      <c r="J77" s="213"/>
    </row>
    <row r="78" spans="1:10" ht="14.25" customHeight="1">
      <c r="A78" s="35"/>
      <c r="B78" s="211"/>
      <c r="C78" s="209"/>
      <c r="D78" s="209"/>
      <c r="E78" s="210"/>
      <c r="F78" s="210"/>
      <c r="G78" s="210"/>
      <c r="H78" s="210"/>
      <c r="I78" s="210"/>
      <c r="J78" s="210"/>
    </row>
    <row r="79" spans="1:10" ht="13.5" customHeight="1">
      <c r="A79" s="38" t="s">
        <v>4</v>
      </c>
      <c r="B79" s="38"/>
      <c r="C79" s="38"/>
      <c r="D79" s="38"/>
      <c r="E79" s="38"/>
      <c r="F79" s="38"/>
      <c r="G79" s="38"/>
      <c r="H79" s="38" t="s">
        <v>178</v>
      </c>
      <c r="I79" s="38"/>
      <c r="J79" s="38"/>
    </row>
    <row r="80" spans="1:10" ht="13.5" customHeight="1">
      <c r="A80" s="38" t="s">
        <v>33</v>
      </c>
      <c r="B80" s="38"/>
      <c r="C80" s="38"/>
      <c r="D80" s="38"/>
      <c r="E80" s="38"/>
      <c r="F80" s="38"/>
      <c r="G80" s="38"/>
      <c r="H80" s="38"/>
      <c r="I80" s="38" t="s">
        <v>180</v>
      </c>
      <c r="J80" s="38"/>
    </row>
    <row r="81" spans="1:10" ht="13.5" customHeight="1">
      <c r="A81" s="3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3.5" customHeight="1">
      <c r="A82" s="38" t="s">
        <v>34</v>
      </c>
      <c r="B82" s="38"/>
      <c r="C82" s="38"/>
      <c r="D82" s="38"/>
      <c r="E82" s="38"/>
      <c r="F82" s="38"/>
      <c r="G82" s="38"/>
      <c r="H82" s="38" t="s">
        <v>179</v>
      </c>
      <c r="I82" s="38"/>
      <c r="J82" s="38"/>
    </row>
    <row r="83" spans="1:10" ht="16.5" customHeight="1">
      <c r="A83" s="89" t="s">
        <v>122</v>
      </c>
      <c r="B83" s="292"/>
      <c r="C83" s="292"/>
      <c r="D83" s="292"/>
      <c r="E83" s="295"/>
      <c r="F83" s="295"/>
      <c r="G83" s="219"/>
      <c r="H83" s="220"/>
      <c r="I83" s="220"/>
      <c r="J83" s="220"/>
    </row>
  </sheetData>
  <sheetProtection/>
  <mergeCells count="4"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zoomScaleSheetLayoutView="100" zoomScalePageLayoutView="0" workbookViewId="0" topLeftCell="A1">
      <selection activeCell="A74" sqref="A74"/>
    </sheetView>
  </sheetViews>
  <sheetFormatPr defaultColWidth="9.140625" defaultRowHeight="12.75"/>
  <cols>
    <col min="1" max="1" width="39.7109375" style="245" customWidth="1"/>
    <col min="2" max="2" width="9.140625" style="245" customWidth="1"/>
    <col min="3" max="3" width="4.8515625" style="245" customWidth="1"/>
    <col min="4" max="4" width="7.57421875" style="245" customWidth="1"/>
    <col min="5" max="5" width="3.57421875" style="245" customWidth="1"/>
    <col min="6" max="6" width="11.00390625" style="245" customWidth="1"/>
    <col min="7" max="7" width="11.8515625" style="245" customWidth="1"/>
    <col min="8" max="8" width="4.8515625" style="245" customWidth="1"/>
    <col min="9" max="9" width="11.140625" style="245" customWidth="1"/>
    <col min="10" max="12" width="9.140625" style="245" customWidth="1"/>
    <col min="13" max="13" width="9.140625" style="265" customWidth="1"/>
    <col min="14" max="16384" width="9.140625" style="245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6" t="s">
        <v>164</v>
      </c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s="28" customFormat="1" ht="16.5" customHeight="1">
      <c r="A3" s="303" t="s">
        <v>187</v>
      </c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8" customFormat="1" ht="16.5" customHeight="1" hidden="1">
      <c r="A4" s="152"/>
      <c r="B4" s="152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7" ht="15.75" hidden="1" thickBot="1">
      <c r="A5" s="153"/>
      <c r="B5" s="154"/>
      <c r="C5" s="154"/>
      <c r="D5" s="155"/>
      <c r="E5" s="154"/>
      <c r="F5" s="154"/>
      <c r="G5" s="156" t="s">
        <v>62</v>
      </c>
    </row>
    <row r="6" spans="1:7" ht="14.25" customHeight="1" hidden="1">
      <c r="A6" s="279"/>
      <c r="B6" s="280"/>
      <c r="C6" s="264"/>
      <c r="E6" s="281"/>
      <c r="F6" s="281"/>
      <c r="G6" s="157" t="s">
        <v>0</v>
      </c>
    </row>
    <row r="7" spans="1:7" ht="14.25" hidden="1">
      <c r="A7" s="268" t="s">
        <v>63</v>
      </c>
      <c r="B7" s="264" t="s">
        <v>64</v>
      </c>
      <c r="C7" s="264"/>
      <c r="D7" s="282" t="s">
        <v>65</v>
      </c>
      <c r="E7" s="283"/>
      <c r="F7" s="283"/>
      <c r="G7" s="18" t="s">
        <v>66</v>
      </c>
    </row>
    <row r="8" spans="1:7" ht="42.75" hidden="1">
      <c r="A8" s="158"/>
      <c r="B8" s="159" t="s">
        <v>67</v>
      </c>
      <c r="C8" s="254"/>
      <c r="D8" s="159" t="s">
        <v>68</v>
      </c>
      <c r="E8" s="159" t="s">
        <v>69</v>
      </c>
      <c r="F8" s="159"/>
      <c r="G8" s="159" t="s">
        <v>67</v>
      </c>
    </row>
    <row r="9" spans="1:7" ht="15.75" hidden="1" thickBot="1">
      <c r="A9" s="160"/>
      <c r="B9" s="161">
        <v>1</v>
      </c>
      <c r="C9" s="162"/>
      <c r="D9" s="161">
        <v>3</v>
      </c>
      <c r="E9" s="161">
        <f>D9+1</f>
        <v>4</v>
      </c>
      <c r="F9" s="161"/>
      <c r="G9" s="161">
        <f>E9+1</f>
        <v>5</v>
      </c>
    </row>
    <row r="10" spans="1:7" ht="19.5" customHeight="1" hidden="1">
      <c r="A10" s="163" t="s">
        <v>70</v>
      </c>
      <c r="B10" s="164">
        <v>500</v>
      </c>
      <c r="C10" s="165"/>
      <c r="D10" s="164"/>
      <c r="E10" s="166"/>
      <c r="F10" s="166"/>
      <c r="G10" s="164">
        <f>B10+D10+E10</f>
        <v>500</v>
      </c>
    </row>
    <row r="11" spans="1:7" ht="7.5" customHeight="1" hidden="1">
      <c r="A11" s="163"/>
      <c r="B11" s="165"/>
      <c r="C11" s="165"/>
      <c r="D11" s="165"/>
      <c r="E11" s="168"/>
      <c r="F11" s="167"/>
      <c r="G11" s="165"/>
    </row>
    <row r="12" spans="1:13" s="30" customFormat="1" ht="31.5" customHeight="1" hidden="1" thickBot="1">
      <c r="A12" s="163" t="s">
        <v>71</v>
      </c>
      <c r="B12" s="169"/>
      <c r="C12" s="170"/>
      <c r="D12" s="171"/>
      <c r="E12" s="169"/>
      <c r="F12" s="169"/>
      <c r="G12" s="164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70"/>
      <c r="C13" s="170"/>
      <c r="D13" s="170"/>
      <c r="E13" s="170"/>
      <c r="F13" s="170"/>
      <c r="G13" s="170"/>
      <c r="J13" s="139"/>
      <c r="K13" s="140"/>
      <c r="L13" s="140"/>
      <c r="M13" s="140"/>
    </row>
    <row r="14" spans="1:13" s="30" customFormat="1" ht="11.25" customHeight="1" hidden="1">
      <c r="A14" s="172" t="s">
        <v>72</v>
      </c>
      <c r="B14" s="173"/>
      <c r="C14" s="170"/>
      <c r="D14" s="170"/>
      <c r="E14" s="170"/>
      <c r="F14" s="170"/>
      <c r="G14" s="173">
        <f>SUM(B14:C14)</f>
        <v>0</v>
      </c>
      <c r="J14" s="139"/>
      <c r="K14" s="140"/>
      <c r="L14" s="140"/>
      <c r="M14" s="140"/>
    </row>
    <row r="15" spans="1:7" ht="35.25" customHeight="1" hidden="1">
      <c r="A15" s="174" t="s">
        <v>73</v>
      </c>
      <c r="B15" s="175">
        <v>0</v>
      </c>
      <c r="C15" s="176"/>
      <c r="D15" s="164"/>
      <c r="E15" s="166">
        <v>-10</v>
      </c>
      <c r="F15" s="166"/>
      <c r="G15" s="166">
        <f>SUM(B15:E15)</f>
        <v>-10</v>
      </c>
    </row>
    <row r="16" spans="1:7" ht="24" customHeight="1" hidden="1">
      <c r="A16" s="177" t="s">
        <v>38</v>
      </c>
      <c r="B16" s="178">
        <f>B15+B10+B14</f>
        <v>500</v>
      </c>
      <c r="C16" s="179"/>
      <c r="D16" s="178"/>
      <c r="E16" s="180">
        <f>E15+E10+E14</f>
        <v>-10</v>
      </c>
      <c r="F16" s="284"/>
      <c r="G16" s="182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3"/>
      <c r="B18" s="154"/>
      <c r="C18" s="154"/>
      <c r="D18" s="154"/>
      <c r="E18" s="154"/>
      <c r="F18" s="154"/>
      <c r="G18" s="154"/>
      <c r="H18" s="154"/>
      <c r="I18" s="156" t="s">
        <v>62</v>
      </c>
    </row>
    <row r="19" spans="1:9" ht="14.25" customHeight="1" hidden="1">
      <c r="A19" s="279"/>
      <c r="B19" s="280"/>
      <c r="C19" s="264"/>
      <c r="D19" s="280"/>
      <c r="E19" s="264"/>
      <c r="F19" s="264"/>
      <c r="G19" s="281"/>
      <c r="H19" s="283"/>
      <c r="I19" s="157" t="s">
        <v>0</v>
      </c>
    </row>
    <row r="20" spans="1:9" ht="14.25" hidden="1">
      <c r="A20" s="268" t="s">
        <v>63</v>
      </c>
      <c r="B20" s="264" t="s">
        <v>64</v>
      </c>
      <c r="C20" s="264"/>
      <c r="D20" s="264" t="s">
        <v>61</v>
      </c>
      <c r="E20" s="264"/>
      <c r="F20" s="264"/>
      <c r="G20" s="283"/>
      <c r="H20" s="283"/>
      <c r="I20" s="18" t="s">
        <v>66</v>
      </c>
    </row>
    <row r="21" spans="1:9" ht="14.25" hidden="1">
      <c r="A21" s="158"/>
      <c r="B21" s="159" t="s">
        <v>67</v>
      </c>
      <c r="C21" s="254"/>
      <c r="D21" s="159"/>
      <c r="E21" s="254"/>
      <c r="F21" s="254"/>
      <c r="G21" s="159" t="s">
        <v>69</v>
      </c>
      <c r="H21" s="254"/>
      <c r="I21" s="159" t="s">
        <v>67</v>
      </c>
    </row>
    <row r="22" spans="1:9" ht="15.75" hidden="1" thickBot="1">
      <c r="A22" s="160"/>
      <c r="B22" s="161">
        <v>1</v>
      </c>
      <c r="C22" s="162"/>
      <c r="D22" s="161">
        <v>2</v>
      </c>
      <c r="E22" s="162"/>
      <c r="F22" s="162"/>
      <c r="G22" s="161" t="e">
        <f>#REF!+1</f>
        <v>#REF!</v>
      </c>
      <c r="H22" s="162"/>
      <c r="I22" s="161" t="e">
        <f>G22+1</f>
        <v>#REF!</v>
      </c>
    </row>
    <row r="23" spans="1:9" ht="19.5" customHeight="1" hidden="1">
      <c r="A23" s="163" t="s">
        <v>74</v>
      </c>
      <c r="B23" s="164">
        <v>500</v>
      </c>
      <c r="C23" s="165"/>
      <c r="D23" s="164" t="s">
        <v>75</v>
      </c>
      <c r="E23" s="165"/>
      <c r="F23" s="165"/>
      <c r="G23" s="166">
        <v>-10</v>
      </c>
      <c r="H23" s="167"/>
      <c r="I23" s="164" t="e">
        <f>B23+#REF!+G23</f>
        <v>#REF!</v>
      </c>
    </row>
    <row r="24" spans="1:9" ht="7.5" customHeight="1" hidden="1">
      <c r="A24" s="163"/>
      <c r="B24" s="165"/>
      <c r="C24" s="165"/>
      <c r="D24" s="165"/>
      <c r="E24" s="165"/>
      <c r="F24" s="165"/>
      <c r="G24" s="168"/>
      <c r="H24" s="167"/>
      <c r="I24" s="165"/>
    </row>
    <row r="25" spans="1:13" s="30" customFormat="1" ht="31.5" customHeight="1" hidden="1">
      <c r="A25" s="163" t="s">
        <v>71</v>
      </c>
      <c r="B25" s="169">
        <v>150</v>
      </c>
      <c r="C25" s="170"/>
      <c r="D25" s="169">
        <v>1</v>
      </c>
      <c r="E25" s="170"/>
      <c r="F25" s="170"/>
      <c r="G25" s="169"/>
      <c r="H25" s="170"/>
      <c r="I25" s="164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70"/>
      <c r="C26" s="170"/>
      <c r="D26" s="170"/>
      <c r="E26" s="170"/>
      <c r="F26" s="170"/>
      <c r="G26" s="170"/>
      <c r="H26" s="170"/>
      <c r="I26" s="170"/>
      <c r="J26" s="139"/>
      <c r="K26" s="140"/>
      <c r="L26" s="140"/>
      <c r="M26" s="140"/>
    </row>
    <row r="27" spans="1:13" s="30" customFormat="1" ht="11.25" customHeight="1" hidden="1">
      <c r="A27" s="172" t="s">
        <v>72</v>
      </c>
      <c r="B27" s="173">
        <v>150</v>
      </c>
      <c r="C27" s="170"/>
      <c r="D27" s="173">
        <v>1</v>
      </c>
      <c r="E27" s="170"/>
      <c r="F27" s="170"/>
      <c r="G27" s="170"/>
      <c r="H27" s="170"/>
      <c r="I27" s="173">
        <f>SUM(B27:D27)</f>
        <v>151</v>
      </c>
      <c r="J27" s="139"/>
      <c r="K27" s="140"/>
      <c r="L27" s="140"/>
      <c r="M27" s="140"/>
    </row>
    <row r="28" spans="1:9" ht="35.25" customHeight="1" hidden="1">
      <c r="A28" s="174" t="s">
        <v>73</v>
      </c>
      <c r="B28" s="175">
        <v>0</v>
      </c>
      <c r="C28" s="176"/>
      <c r="D28" s="175"/>
      <c r="E28" s="176"/>
      <c r="F28" s="176"/>
      <c r="G28" s="183"/>
      <c r="H28" s="176"/>
      <c r="I28" s="164">
        <f>SUM(B28:G28)</f>
        <v>0</v>
      </c>
    </row>
    <row r="29" spans="1:9" ht="24" customHeight="1" hidden="1" thickBot="1">
      <c r="A29" s="177" t="s">
        <v>60</v>
      </c>
      <c r="B29" s="178">
        <f>B28+B23+B27</f>
        <v>650</v>
      </c>
      <c r="C29" s="179"/>
      <c r="D29" s="178">
        <f>D21+D24+D27</f>
        <v>1</v>
      </c>
      <c r="E29" s="179"/>
      <c r="F29" s="179"/>
      <c r="G29" s="180">
        <f>G28+G23+G27</f>
        <v>-10</v>
      </c>
      <c r="H29" s="181"/>
      <c r="I29" s="182" t="e">
        <f>I28+I23+I27</f>
        <v>#REF!</v>
      </c>
    </row>
    <row r="30" spans="1:9" ht="24" customHeight="1" hidden="1">
      <c r="A30" s="184"/>
      <c r="B30" s="165"/>
      <c r="C30" s="179"/>
      <c r="D30" s="165"/>
      <c r="E30" s="179"/>
      <c r="F30" s="179"/>
      <c r="G30" s="167"/>
      <c r="H30" s="181"/>
      <c r="I30" s="181"/>
    </row>
    <row r="31" spans="1:9" ht="14.25" hidden="1">
      <c r="A31" s="184"/>
      <c r="B31" s="185"/>
      <c r="C31" s="185"/>
      <c r="D31" s="185"/>
      <c r="E31" s="185"/>
      <c r="F31" s="185"/>
      <c r="G31" s="186"/>
      <c r="H31" s="186"/>
      <c r="I31" s="185"/>
    </row>
    <row r="32" spans="1:9" ht="14.25" hidden="1">
      <c r="A32" s="184"/>
      <c r="B32" s="185"/>
      <c r="C32" s="185"/>
      <c r="D32" s="185"/>
      <c r="E32" s="185"/>
      <c r="F32" s="185"/>
      <c r="G32" s="186"/>
      <c r="H32" s="186"/>
      <c r="I32" s="185"/>
    </row>
    <row r="33" spans="1:9" ht="15" hidden="1">
      <c r="A33" s="153"/>
      <c r="B33" s="154"/>
      <c r="C33" s="154"/>
      <c r="D33" s="154"/>
      <c r="E33" s="154"/>
      <c r="F33" s="154"/>
      <c r="G33" s="154"/>
      <c r="H33" s="154"/>
      <c r="I33" s="156" t="s">
        <v>62</v>
      </c>
    </row>
    <row r="34" spans="1:9" ht="14.25" customHeight="1" hidden="1">
      <c r="A34" s="279"/>
      <c r="B34" s="280"/>
      <c r="C34" s="264"/>
      <c r="D34" s="280"/>
      <c r="E34" s="264"/>
      <c r="F34" s="264"/>
      <c r="G34" s="281"/>
      <c r="H34" s="283"/>
      <c r="I34" s="157" t="s">
        <v>0</v>
      </c>
    </row>
    <row r="35" spans="1:9" ht="14.25" hidden="1">
      <c r="A35" s="268" t="s">
        <v>63</v>
      </c>
      <c r="B35" s="264" t="s">
        <v>64</v>
      </c>
      <c r="C35" s="264"/>
      <c r="D35" s="264" t="s">
        <v>61</v>
      </c>
      <c r="E35" s="264"/>
      <c r="F35" s="264"/>
      <c r="G35" s="283"/>
      <c r="H35" s="283"/>
      <c r="I35" s="18" t="s">
        <v>66</v>
      </c>
    </row>
    <row r="36" spans="1:9" ht="14.25" hidden="1">
      <c r="A36" s="158"/>
      <c r="B36" s="159" t="s">
        <v>67</v>
      </c>
      <c r="C36" s="254"/>
      <c r="D36" s="159"/>
      <c r="E36" s="254"/>
      <c r="F36" s="254"/>
      <c r="G36" s="159" t="s">
        <v>69</v>
      </c>
      <c r="H36" s="254"/>
      <c r="I36" s="159" t="s">
        <v>67</v>
      </c>
    </row>
    <row r="37" spans="1:9" ht="15.75" hidden="1" thickBot="1">
      <c r="A37" s="160"/>
      <c r="B37" s="161">
        <v>1</v>
      </c>
      <c r="C37" s="162"/>
      <c r="D37" s="161">
        <v>2</v>
      </c>
      <c r="E37" s="162"/>
      <c r="F37" s="162"/>
      <c r="G37" s="161" t="e">
        <f>#REF!+1</f>
        <v>#REF!</v>
      </c>
      <c r="H37" s="162"/>
      <c r="I37" s="161" t="e">
        <f>G37+1</f>
        <v>#REF!</v>
      </c>
    </row>
    <row r="38" spans="1:9" ht="19.5" customHeight="1" hidden="1">
      <c r="A38" s="163" t="s">
        <v>97</v>
      </c>
      <c r="B38" s="164">
        <v>650</v>
      </c>
      <c r="C38" s="165"/>
      <c r="D38" s="164">
        <v>240</v>
      </c>
      <c r="E38" s="165"/>
      <c r="F38" s="165"/>
      <c r="G38" s="166">
        <v>-49</v>
      </c>
      <c r="H38" s="167"/>
      <c r="I38" s="164">
        <f>SUM(B38:G38)</f>
        <v>841</v>
      </c>
    </row>
    <row r="39" spans="1:9" ht="13.5" customHeight="1" hidden="1">
      <c r="A39" s="163"/>
      <c r="B39" s="165"/>
      <c r="C39" s="165"/>
      <c r="D39" s="165"/>
      <c r="E39" s="165"/>
      <c r="F39" s="165"/>
      <c r="G39" s="168"/>
      <c r="H39" s="167"/>
      <c r="I39" s="165"/>
    </row>
    <row r="40" spans="1:13" s="30" customFormat="1" ht="31.5" customHeight="1" hidden="1">
      <c r="A40" s="163" t="s">
        <v>82</v>
      </c>
      <c r="B40" s="169"/>
      <c r="C40" s="170"/>
      <c r="D40" s="164"/>
      <c r="E40" s="170"/>
      <c r="F40" s="170"/>
      <c r="G40" s="164"/>
      <c r="H40" s="170"/>
      <c r="I40" s="166"/>
      <c r="J40" s="139"/>
      <c r="K40" s="140"/>
      <c r="L40" s="140"/>
      <c r="M40" s="140"/>
    </row>
    <row r="41" spans="2:13" s="30" customFormat="1" ht="9.75" customHeight="1" hidden="1">
      <c r="B41" s="170"/>
      <c r="C41" s="170"/>
      <c r="D41" s="170"/>
      <c r="E41" s="170"/>
      <c r="F41" s="170"/>
      <c r="G41" s="170"/>
      <c r="H41" s="170"/>
      <c r="I41" s="170"/>
      <c r="J41" s="139"/>
      <c r="K41" s="140"/>
      <c r="L41" s="140"/>
      <c r="M41" s="140"/>
    </row>
    <row r="42" spans="1:13" s="30" customFormat="1" ht="7.5" customHeight="1" hidden="1">
      <c r="A42" s="172" t="s">
        <v>83</v>
      </c>
      <c r="B42" s="173"/>
      <c r="C42" s="170"/>
      <c r="D42" s="173"/>
      <c r="E42" s="170"/>
      <c r="F42" s="170"/>
      <c r="G42" s="170"/>
      <c r="H42" s="170"/>
      <c r="I42" s="191"/>
      <c r="J42" s="139"/>
      <c r="K42" s="140"/>
      <c r="L42" s="140"/>
      <c r="M42" s="140"/>
    </row>
    <row r="43" spans="1:9" ht="35.25" customHeight="1" hidden="1">
      <c r="A43" s="174" t="s">
        <v>105</v>
      </c>
      <c r="B43" s="175"/>
      <c r="C43" s="176"/>
      <c r="D43" s="175"/>
      <c r="E43" s="176"/>
      <c r="F43" s="176"/>
      <c r="G43" s="166"/>
      <c r="H43" s="176"/>
      <c r="I43" s="166"/>
    </row>
    <row r="44" spans="1:9" ht="11.25" customHeight="1" hidden="1">
      <c r="A44" s="174"/>
      <c r="B44" s="192"/>
      <c r="C44" s="176"/>
      <c r="D44" s="192"/>
      <c r="E44" s="176"/>
      <c r="F44" s="176"/>
      <c r="G44" s="193"/>
      <c r="H44" s="176"/>
      <c r="I44" s="164"/>
    </row>
    <row r="45" spans="1:9" ht="24" customHeight="1" hidden="1" thickBot="1">
      <c r="A45" s="177" t="s">
        <v>98</v>
      </c>
      <c r="B45" s="178">
        <f>B43+B38+B42</f>
        <v>650</v>
      </c>
      <c r="C45" s="179"/>
      <c r="D45" s="178">
        <f>D43+D38+D40</f>
        <v>240</v>
      </c>
      <c r="E45" s="179"/>
      <c r="F45" s="179"/>
      <c r="G45" s="180" t="e">
        <f>G43+#REF!+G38+G40</f>
        <v>#REF!</v>
      </c>
      <c r="H45" s="181"/>
      <c r="I45" s="178" t="e">
        <f>SUM(B45:G45)</f>
        <v>#REF!</v>
      </c>
    </row>
    <row r="46" spans="1:9" ht="15.75" customHeight="1" hidden="1">
      <c r="A46" s="184"/>
      <c r="B46" s="185"/>
      <c r="C46" s="185"/>
      <c r="D46" s="185"/>
      <c r="E46" s="185"/>
      <c r="F46" s="185"/>
      <c r="G46" s="186"/>
      <c r="H46" s="186"/>
      <c r="I46" s="185"/>
    </row>
    <row r="47" spans="1:9" ht="15">
      <c r="A47" s="153"/>
      <c r="B47" s="154"/>
      <c r="C47" s="154"/>
      <c r="D47" s="154"/>
      <c r="E47" s="154"/>
      <c r="F47" s="154"/>
      <c r="G47" s="154"/>
      <c r="H47" s="154"/>
      <c r="I47" s="156"/>
    </row>
    <row r="48" spans="1:9" ht="14.25" customHeight="1">
      <c r="A48" s="268"/>
      <c r="B48" s="264"/>
      <c r="C48" s="264"/>
      <c r="D48" s="264"/>
      <c r="E48" s="264"/>
      <c r="F48" s="264" t="s">
        <v>116</v>
      </c>
      <c r="G48" s="264" t="s">
        <v>116</v>
      </c>
      <c r="H48" s="283"/>
      <c r="I48" s="18" t="s">
        <v>0</v>
      </c>
    </row>
    <row r="49" spans="1:9" ht="14.25">
      <c r="A49" s="268"/>
      <c r="B49" s="264" t="s">
        <v>64</v>
      </c>
      <c r="C49" s="264"/>
      <c r="D49" s="264" t="s">
        <v>61</v>
      </c>
      <c r="E49" s="264"/>
      <c r="F49" s="264" t="s">
        <v>117</v>
      </c>
      <c r="G49" s="264" t="s">
        <v>117</v>
      </c>
      <c r="H49" s="283"/>
      <c r="I49" s="18" t="s">
        <v>66</v>
      </c>
    </row>
    <row r="50" spans="1:9" ht="14.25">
      <c r="A50" s="253"/>
      <c r="B50" s="254" t="s">
        <v>67</v>
      </c>
      <c r="C50" s="254"/>
      <c r="D50" s="254"/>
      <c r="E50" s="254"/>
      <c r="F50" s="254" t="s">
        <v>68</v>
      </c>
      <c r="G50" s="254" t="s">
        <v>69</v>
      </c>
      <c r="H50" s="254"/>
      <c r="I50" s="254" t="s">
        <v>67</v>
      </c>
    </row>
    <row r="51" spans="1:9" ht="15">
      <c r="A51" s="255"/>
      <c r="B51" s="256" t="s">
        <v>115</v>
      </c>
      <c r="C51" s="256"/>
      <c r="D51" s="256" t="s">
        <v>115</v>
      </c>
      <c r="E51" s="256"/>
      <c r="F51" s="256" t="s">
        <v>115</v>
      </c>
      <c r="G51" s="256" t="s">
        <v>115</v>
      </c>
      <c r="H51" s="256"/>
      <c r="I51" s="256" t="s">
        <v>115</v>
      </c>
    </row>
    <row r="52" spans="1:9" ht="19.5" customHeight="1">
      <c r="A52" s="163" t="s">
        <v>183</v>
      </c>
      <c r="B52" s="247">
        <v>650</v>
      </c>
      <c r="C52" s="165"/>
      <c r="D52" s="247">
        <v>240</v>
      </c>
      <c r="E52" s="165"/>
      <c r="F52" s="247">
        <v>1206</v>
      </c>
      <c r="G52" s="260">
        <v>-134</v>
      </c>
      <c r="H52" s="167"/>
      <c r="I52" s="247">
        <f>SUM(B52:G52)</f>
        <v>1962</v>
      </c>
    </row>
    <row r="53" spans="1:13" s="30" customFormat="1" ht="31.5" customHeight="1" hidden="1">
      <c r="A53" s="163" t="s">
        <v>109</v>
      </c>
      <c r="B53" s="170"/>
      <c r="C53" s="170"/>
      <c r="D53" s="165"/>
      <c r="E53" s="170"/>
      <c r="F53" s="170"/>
      <c r="G53" s="260"/>
      <c r="H53" s="170"/>
      <c r="I53" s="167"/>
      <c r="J53" s="139"/>
      <c r="K53" s="140"/>
      <c r="L53" s="140"/>
      <c r="M53" s="140"/>
    </row>
    <row r="54" spans="2:13" s="30" customFormat="1" ht="5.25" customHeight="1" hidden="1">
      <c r="B54" s="170"/>
      <c r="C54" s="170"/>
      <c r="D54" s="170"/>
      <c r="E54" s="170"/>
      <c r="F54" s="170"/>
      <c r="G54" s="263"/>
      <c r="H54" s="170"/>
      <c r="I54" s="170"/>
      <c r="J54" s="139"/>
      <c r="K54" s="140"/>
      <c r="L54" s="140"/>
      <c r="M54" s="140"/>
    </row>
    <row r="55" spans="1:13" s="30" customFormat="1" ht="12.75" customHeight="1" hidden="1">
      <c r="A55" s="172"/>
      <c r="B55" s="173"/>
      <c r="C55" s="170"/>
      <c r="D55" s="173"/>
      <c r="E55" s="170"/>
      <c r="F55" s="170"/>
      <c r="G55" s="263"/>
      <c r="H55" s="170"/>
      <c r="I55" s="191"/>
      <c r="J55" s="139"/>
      <c r="K55" s="140"/>
      <c r="L55" s="140"/>
      <c r="M55" s="140"/>
    </row>
    <row r="56" spans="1:13" s="30" customFormat="1" ht="12.75" customHeight="1">
      <c r="A56" s="172" t="s">
        <v>121</v>
      </c>
      <c r="B56" s="173"/>
      <c r="C56" s="170"/>
      <c r="D56" s="173"/>
      <c r="E56" s="170"/>
      <c r="F56" s="170"/>
      <c r="G56" s="261">
        <v>-1</v>
      </c>
      <c r="H56" s="170"/>
      <c r="I56" s="191"/>
      <c r="J56" s="139"/>
      <c r="K56" s="140"/>
      <c r="L56" s="140"/>
      <c r="M56" s="140"/>
    </row>
    <row r="57" spans="1:13" s="30" customFormat="1" ht="12.75" customHeight="1">
      <c r="A57" s="163" t="s">
        <v>109</v>
      </c>
      <c r="B57" s="170"/>
      <c r="C57" s="170"/>
      <c r="D57" s="165">
        <v>107</v>
      </c>
      <c r="E57" s="170"/>
      <c r="F57" s="247">
        <v>-1206</v>
      </c>
      <c r="G57" s="260">
        <v>135</v>
      </c>
      <c r="H57" s="170"/>
      <c r="I57" s="269">
        <f>SUM(B57:G57)</f>
        <v>-964</v>
      </c>
      <c r="J57" s="139"/>
      <c r="K57" s="140"/>
      <c r="L57" s="140"/>
      <c r="M57" s="140"/>
    </row>
    <row r="58" spans="1:9" ht="35.25" customHeight="1">
      <c r="A58" s="163" t="s">
        <v>170</v>
      </c>
      <c r="B58" s="170"/>
      <c r="C58" s="170"/>
      <c r="D58" s="165">
        <v>107</v>
      </c>
      <c r="E58" s="170"/>
      <c r="F58" s="260">
        <v>-107</v>
      </c>
      <c r="G58" s="260"/>
      <c r="H58" s="170"/>
      <c r="I58" s="269">
        <f>SUM(B58:G58)</f>
        <v>0</v>
      </c>
    </row>
    <row r="59" spans="1:9" ht="18" customHeight="1">
      <c r="A59" s="285" t="s">
        <v>83</v>
      </c>
      <c r="B59" s="173"/>
      <c r="C59" s="170"/>
      <c r="D59" s="173"/>
      <c r="E59" s="170"/>
      <c r="F59" s="260">
        <v>-964</v>
      </c>
      <c r="G59" s="261"/>
      <c r="H59" s="170"/>
      <c r="I59" s="191"/>
    </row>
    <row r="60" spans="1:9" ht="18" customHeight="1">
      <c r="A60" s="29" t="s">
        <v>171</v>
      </c>
      <c r="B60" s="173"/>
      <c r="C60" s="170"/>
      <c r="D60" s="173"/>
      <c r="E60" s="170"/>
      <c r="F60" s="260">
        <v>-135</v>
      </c>
      <c r="G60" s="260">
        <v>135</v>
      </c>
      <c r="H60" s="170"/>
      <c r="I60" s="269">
        <v>0</v>
      </c>
    </row>
    <row r="61" spans="1:13" s="30" customFormat="1" ht="27.75" customHeight="1">
      <c r="A61" s="257" t="s">
        <v>105</v>
      </c>
      <c r="B61" s="258"/>
      <c r="C61" s="259"/>
      <c r="D61" s="258"/>
      <c r="E61" s="259"/>
      <c r="F61" s="261"/>
      <c r="G61" s="277">
        <v>-69</v>
      </c>
      <c r="H61" s="259"/>
      <c r="I61" s="227">
        <f aca="true" t="shared" si="0" ref="I61:I69">SUM(B61:G61)</f>
        <v>-69</v>
      </c>
      <c r="J61" s="139"/>
      <c r="K61" s="140"/>
      <c r="L61" s="140"/>
      <c r="M61" s="140"/>
    </row>
    <row r="62" spans="1:13" s="30" customFormat="1" ht="27.75" customHeight="1">
      <c r="A62" s="184" t="s">
        <v>175</v>
      </c>
      <c r="B62" s="247">
        <f>B61+B52+B55</f>
        <v>650</v>
      </c>
      <c r="C62" s="179"/>
      <c r="D62" s="247">
        <f>D57+D52</f>
        <v>347</v>
      </c>
      <c r="E62" s="179"/>
      <c r="F62" s="247">
        <f>F61+F52+F53+F57</f>
        <v>0</v>
      </c>
      <c r="G62" s="260">
        <f>G56+G52+G57+G61</f>
        <v>-69</v>
      </c>
      <c r="H62" s="181"/>
      <c r="I62" s="247">
        <f t="shared" si="0"/>
        <v>928</v>
      </c>
      <c r="J62" s="139"/>
      <c r="K62" s="140"/>
      <c r="L62" s="140"/>
      <c r="M62" s="140"/>
    </row>
    <row r="63" spans="1:13" s="30" customFormat="1" ht="17.25" customHeight="1">
      <c r="A63" s="163" t="s">
        <v>109</v>
      </c>
      <c r="B63" s="170"/>
      <c r="C63" s="170"/>
      <c r="D63" s="165"/>
      <c r="E63" s="170"/>
      <c r="F63" s="247"/>
      <c r="G63" s="260"/>
      <c r="H63" s="170"/>
      <c r="I63" s="269">
        <f t="shared" si="0"/>
        <v>0</v>
      </c>
      <c r="J63" s="139"/>
      <c r="K63" s="140"/>
      <c r="L63" s="140"/>
      <c r="M63" s="140"/>
    </row>
    <row r="64" spans="1:13" s="30" customFormat="1" ht="19.5" customHeight="1">
      <c r="A64" s="163" t="s">
        <v>170</v>
      </c>
      <c r="B64" s="170"/>
      <c r="C64" s="170"/>
      <c r="D64" s="165"/>
      <c r="E64" s="170"/>
      <c r="F64" s="260"/>
      <c r="G64" s="260"/>
      <c r="H64" s="170"/>
      <c r="I64" s="269">
        <f t="shared" si="0"/>
        <v>0</v>
      </c>
      <c r="J64" s="139"/>
      <c r="K64" s="140"/>
      <c r="L64" s="140"/>
      <c r="M64" s="140"/>
    </row>
    <row r="65" spans="1:13" s="30" customFormat="1" ht="19.5" customHeight="1">
      <c r="A65" s="276" t="s">
        <v>83</v>
      </c>
      <c r="B65" s="170"/>
      <c r="C65" s="170"/>
      <c r="D65" s="170"/>
      <c r="E65" s="170"/>
      <c r="F65" s="260"/>
      <c r="G65" s="260"/>
      <c r="H65" s="170"/>
      <c r="I65" s="269">
        <f t="shared" si="0"/>
        <v>0</v>
      </c>
      <c r="J65" s="139"/>
      <c r="K65" s="140"/>
      <c r="L65" s="140"/>
      <c r="M65" s="140"/>
    </row>
    <row r="66" spans="1:9" ht="35.25" customHeight="1">
      <c r="A66" s="29" t="s">
        <v>171</v>
      </c>
      <c r="B66" s="173"/>
      <c r="C66" s="170"/>
      <c r="D66" s="173"/>
      <c r="E66" s="170"/>
      <c r="F66" s="260"/>
      <c r="G66" s="260"/>
      <c r="H66" s="170"/>
      <c r="I66" s="269">
        <f t="shared" si="0"/>
        <v>0</v>
      </c>
    </row>
    <row r="67" spans="1:9" ht="24" customHeight="1">
      <c r="A67" s="29" t="s">
        <v>121</v>
      </c>
      <c r="B67" s="173"/>
      <c r="C67" s="170"/>
      <c r="D67" s="173"/>
      <c r="E67" s="170"/>
      <c r="F67" s="260"/>
      <c r="G67" s="260"/>
      <c r="H67" s="170"/>
      <c r="I67" s="269"/>
    </row>
    <row r="68" spans="1:9" ht="20.25" customHeight="1">
      <c r="A68" s="257" t="s">
        <v>105</v>
      </c>
      <c r="B68" s="258"/>
      <c r="C68" s="259"/>
      <c r="D68" s="258"/>
      <c r="E68" s="259"/>
      <c r="F68" s="259"/>
      <c r="G68" s="277">
        <v>8</v>
      </c>
      <c r="H68" s="259"/>
      <c r="I68" s="269">
        <f t="shared" si="0"/>
        <v>8</v>
      </c>
    </row>
    <row r="69" spans="1:9" s="5" customFormat="1" ht="15.75" thickBot="1">
      <c r="A69" s="184" t="s">
        <v>192</v>
      </c>
      <c r="B69" s="252">
        <v>650</v>
      </c>
      <c r="C69" s="179"/>
      <c r="D69" s="252">
        <v>347</v>
      </c>
      <c r="E69" s="179"/>
      <c r="F69" s="262">
        <f>F62+F63+F68</f>
        <v>0</v>
      </c>
      <c r="G69" s="262">
        <f>G62+G63+G68+G67</f>
        <v>-61</v>
      </c>
      <c r="H69" s="181"/>
      <c r="I69" s="252">
        <f t="shared" si="0"/>
        <v>936</v>
      </c>
    </row>
    <row r="70" spans="1:9" ht="20.25" customHeight="1">
      <c r="A70" s="184"/>
      <c r="B70" s="165"/>
      <c r="C70" s="179"/>
      <c r="D70" s="165"/>
      <c r="E70" s="179"/>
      <c r="F70" s="179"/>
      <c r="G70" s="167"/>
      <c r="H70" s="181"/>
      <c r="I70" s="165"/>
    </row>
    <row r="71" spans="1:9" ht="20.25" customHeight="1">
      <c r="A71" s="122" t="s">
        <v>172</v>
      </c>
      <c r="B71" s="19"/>
      <c r="C71" s="19"/>
      <c r="D71" s="20"/>
      <c r="E71" s="20"/>
      <c r="F71" s="20"/>
      <c r="G71" s="5"/>
      <c r="H71" s="5"/>
      <c r="I71" s="5"/>
    </row>
    <row r="72" spans="1:9" ht="20.25" customHeight="1">
      <c r="A72" s="184"/>
      <c r="B72" s="165"/>
      <c r="C72" s="179"/>
      <c r="D72" s="165"/>
      <c r="E72" s="179"/>
      <c r="F72" s="179"/>
      <c r="G72" s="167"/>
      <c r="H72" s="181"/>
      <c r="I72" s="165"/>
    </row>
    <row r="73" spans="1:11" ht="14.25">
      <c r="A73" s="184"/>
      <c r="B73" s="165"/>
      <c r="C73" s="179"/>
      <c r="D73" s="165"/>
      <c r="E73" s="179"/>
      <c r="F73" s="179"/>
      <c r="G73" s="167"/>
      <c r="H73" s="181"/>
      <c r="I73" s="165"/>
      <c r="J73" s="210"/>
      <c r="K73" s="210"/>
    </row>
    <row r="74" spans="1:11" ht="15">
      <c r="A74" s="124" t="s">
        <v>189</v>
      </c>
      <c r="B74" s="188"/>
      <c r="C74" s="188"/>
      <c r="D74" s="188"/>
      <c r="E74" s="79"/>
      <c r="F74" s="79"/>
      <c r="G74" s="69"/>
      <c r="H74" s="69"/>
      <c r="I74" s="27"/>
      <c r="J74" s="213"/>
      <c r="K74" s="213"/>
    </row>
    <row r="75" spans="1:11" ht="15">
      <c r="A75" s="187"/>
      <c r="B75" s="188"/>
      <c r="C75" s="188"/>
      <c r="D75" s="188"/>
      <c r="E75" s="209"/>
      <c r="F75" s="209"/>
      <c r="G75" s="210"/>
      <c r="H75" s="210"/>
      <c r="I75" s="210"/>
      <c r="J75" s="213"/>
      <c r="K75" s="213"/>
    </row>
    <row r="76" spans="1:11" ht="15">
      <c r="A76" s="38" t="s">
        <v>4</v>
      </c>
      <c r="B76" s="189"/>
      <c r="C76" s="189"/>
      <c r="D76" s="189"/>
      <c r="E76" s="211"/>
      <c r="F76" s="38"/>
      <c r="G76" s="212"/>
      <c r="H76" s="213"/>
      <c r="I76" s="213"/>
      <c r="J76" s="210"/>
      <c r="K76" s="210"/>
    </row>
    <row r="77" spans="1:11" ht="15">
      <c r="A77" s="187" t="s">
        <v>96</v>
      </c>
      <c r="B77" s="189"/>
      <c r="C77" s="189"/>
      <c r="D77" s="189"/>
      <c r="E77" s="211"/>
      <c r="F77" s="211"/>
      <c r="G77" s="38"/>
      <c r="H77" s="213"/>
      <c r="I77" s="213"/>
      <c r="J77" s="216"/>
      <c r="K77" s="216"/>
    </row>
    <row r="78" spans="1:11" ht="15">
      <c r="A78" s="190"/>
      <c r="B78" s="189"/>
      <c r="C78" s="189"/>
      <c r="D78" s="189"/>
      <c r="E78" s="209"/>
      <c r="F78" s="209"/>
      <c r="G78" s="210"/>
      <c r="H78" s="210"/>
      <c r="I78" s="210"/>
      <c r="J78" s="210"/>
      <c r="K78" s="210"/>
    </row>
    <row r="79" spans="1:11" ht="15">
      <c r="A79" s="187" t="s">
        <v>34</v>
      </c>
      <c r="B79" s="154"/>
      <c r="C79" s="154"/>
      <c r="D79" s="154"/>
      <c r="E79" s="214"/>
      <c r="F79" s="38"/>
      <c r="G79" s="215"/>
      <c r="H79" s="216"/>
      <c r="I79" s="216"/>
      <c r="J79" s="216"/>
      <c r="K79" s="216"/>
    </row>
    <row r="80" spans="1:11" ht="15">
      <c r="A80" s="89" t="s">
        <v>122</v>
      </c>
      <c r="B80" s="154"/>
      <c r="C80" s="154"/>
      <c r="D80" s="154"/>
      <c r="E80" s="209"/>
      <c r="F80" s="209"/>
      <c r="G80" s="210"/>
      <c r="H80" s="210"/>
      <c r="I80" s="210"/>
      <c r="J80" s="216"/>
      <c r="K80" s="216"/>
    </row>
  </sheetData>
  <sheetProtection/>
  <mergeCells count="2">
    <mergeCell ref="A2:M2"/>
    <mergeCell ref="A3:M3"/>
  </mergeCells>
  <printOptions horizontalCentered="1"/>
  <pageMargins left="0.7480314960629921" right="0.35433070866141736" top="0.3937007874015748" bottom="0.5905511811023623" header="0.2362204724409449" footer="0.5118110236220472"/>
  <pageSetup blackAndWhite="1" firstPageNumber="2" useFirstPageNumber="1" horizontalDpi="600" verticalDpi="600" orientation="landscape" paperSize="9" scale="85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G25" sqref="G25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5">
      <c r="A1" s="270" t="s">
        <v>193</v>
      </c>
      <c r="B1" s="270"/>
      <c r="C1" s="270"/>
      <c r="D1" s="270"/>
      <c r="E1" s="270"/>
      <c r="F1" s="270"/>
      <c r="G1" s="270"/>
      <c r="H1" s="270"/>
      <c r="I1" s="270"/>
      <c r="J1" s="271"/>
      <c r="M1" s="305"/>
      <c r="N1" s="305"/>
      <c r="O1" s="305"/>
      <c r="P1" s="305"/>
      <c r="Q1" s="305"/>
      <c r="R1" s="305"/>
      <c r="S1" s="305"/>
      <c r="T1" s="305"/>
      <c r="U1" s="305"/>
    </row>
    <row r="2" spans="1:10" ht="15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1"/>
    </row>
    <row r="3" spans="1:10" ht="15">
      <c r="A3" s="270" t="s">
        <v>124</v>
      </c>
      <c r="B3" s="270" t="s">
        <v>125</v>
      </c>
      <c r="C3" s="270" t="s">
        <v>126</v>
      </c>
      <c r="D3" s="270" t="s">
        <v>127</v>
      </c>
      <c r="E3" s="270" t="s">
        <v>128</v>
      </c>
      <c r="F3" s="270" t="s">
        <v>129</v>
      </c>
      <c r="G3" s="270" t="s">
        <v>130</v>
      </c>
      <c r="H3" s="270" t="s">
        <v>131</v>
      </c>
      <c r="I3" s="270" t="s">
        <v>132</v>
      </c>
      <c r="J3" s="271"/>
    </row>
    <row r="4" spans="1:10" ht="15">
      <c r="A4" s="270">
        <v>101</v>
      </c>
      <c r="B4" s="270" t="s">
        <v>133</v>
      </c>
      <c r="C4" s="270">
        <v>0</v>
      </c>
      <c r="D4" s="270">
        <v>650000</v>
      </c>
      <c r="E4" s="270">
        <v>0</v>
      </c>
      <c r="F4" s="270">
        <v>0</v>
      </c>
      <c r="G4" s="270">
        <v>0</v>
      </c>
      <c r="H4" s="270">
        <v>650000</v>
      </c>
      <c r="I4" s="270">
        <v>101</v>
      </c>
      <c r="J4" s="271"/>
    </row>
    <row r="5" spans="1:10" ht="15">
      <c r="A5" s="270">
        <v>108</v>
      </c>
      <c r="B5" s="270" t="s">
        <v>134</v>
      </c>
      <c r="C5" s="270">
        <v>0</v>
      </c>
      <c r="D5" s="270">
        <v>1500</v>
      </c>
      <c r="E5" s="270">
        <v>0</v>
      </c>
      <c r="F5" s="270">
        <v>0</v>
      </c>
      <c r="G5" s="270">
        <v>0</v>
      </c>
      <c r="H5" s="270">
        <v>1500</v>
      </c>
      <c r="I5" s="270">
        <v>108</v>
      </c>
      <c r="J5" s="271"/>
    </row>
    <row r="6" spans="1:10" ht="15">
      <c r="A6" s="270">
        <v>111</v>
      </c>
      <c r="B6" s="270" t="s">
        <v>135</v>
      </c>
      <c r="C6" s="270">
        <v>0</v>
      </c>
      <c r="D6" s="270">
        <v>345803.01</v>
      </c>
      <c r="E6" s="270">
        <v>0</v>
      </c>
      <c r="F6" s="270">
        <v>0</v>
      </c>
      <c r="G6" s="270">
        <v>0</v>
      </c>
      <c r="H6" s="270">
        <v>345803.01</v>
      </c>
      <c r="I6" s="270">
        <v>111</v>
      </c>
      <c r="J6" s="271"/>
    </row>
    <row r="7" spans="1:10" ht="15">
      <c r="A7" s="270">
        <v>121</v>
      </c>
      <c r="B7" s="270" t="s">
        <v>184</v>
      </c>
      <c r="C7" s="270">
        <v>0</v>
      </c>
      <c r="D7" s="270">
        <v>0</v>
      </c>
      <c r="E7" s="270">
        <v>68599.22</v>
      </c>
      <c r="F7" s="270">
        <v>0</v>
      </c>
      <c r="G7" s="270">
        <v>68599.22</v>
      </c>
      <c r="H7" s="270">
        <v>0</v>
      </c>
      <c r="I7" s="270">
        <v>121</v>
      </c>
      <c r="J7" s="271"/>
    </row>
    <row r="8" spans="1:10" ht="15">
      <c r="A8" s="270">
        <v>123</v>
      </c>
      <c r="B8" s="270" t="s">
        <v>136</v>
      </c>
      <c r="C8" s="270">
        <v>68599.22</v>
      </c>
      <c r="D8" s="270">
        <v>0</v>
      </c>
      <c r="E8" s="270">
        <v>891.51</v>
      </c>
      <c r="F8" s="270">
        <v>77251.55</v>
      </c>
      <c r="G8" s="270">
        <v>0</v>
      </c>
      <c r="H8" s="270">
        <v>7760.82</v>
      </c>
      <c r="I8" s="270">
        <v>123</v>
      </c>
      <c r="J8" s="271"/>
    </row>
    <row r="9" spans="1:10" ht="15">
      <c r="A9" s="270">
        <v>206</v>
      </c>
      <c r="B9" s="270" t="s">
        <v>137</v>
      </c>
      <c r="C9" s="270">
        <v>20963.27</v>
      </c>
      <c r="D9" s="270">
        <v>0</v>
      </c>
      <c r="E9" s="270">
        <v>0</v>
      </c>
      <c r="F9" s="270">
        <v>0</v>
      </c>
      <c r="G9" s="270">
        <v>20963.27</v>
      </c>
      <c r="H9" s="270">
        <v>0</v>
      </c>
      <c r="I9" s="270">
        <v>206</v>
      </c>
      <c r="J9" s="271"/>
    </row>
    <row r="10" spans="1:10" ht="15">
      <c r="A10" s="270">
        <v>241</v>
      </c>
      <c r="B10" s="270" t="s">
        <v>138</v>
      </c>
      <c r="C10" s="270">
        <v>0</v>
      </c>
      <c r="D10" s="270">
        <v>20963.27</v>
      </c>
      <c r="E10" s="270">
        <v>0</v>
      </c>
      <c r="F10" s="270">
        <v>0</v>
      </c>
      <c r="G10" s="270">
        <v>0</v>
      </c>
      <c r="H10" s="270">
        <v>20963.27</v>
      </c>
      <c r="I10" s="270">
        <v>241</v>
      </c>
      <c r="J10" s="271"/>
    </row>
    <row r="11" spans="1:10" ht="15">
      <c r="A11" s="270">
        <v>299</v>
      </c>
      <c r="B11" s="270" t="s">
        <v>139</v>
      </c>
      <c r="C11" s="270">
        <v>1746346</v>
      </c>
      <c r="D11" s="270">
        <v>0</v>
      </c>
      <c r="E11" s="270">
        <v>0</v>
      </c>
      <c r="F11" s="270">
        <v>292928.75</v>
      </c>
      <c r="G11" s="270">
        <v>1453417.25</v>
      </c>
      <c r="H11" s="270">
        <v>0</v>
      </c>
      <c r="I11" s="270">
        <v>299</v>
      </c>
      <c r="J11" s="271"/>
    </row>
    <row r="12" spans="1:10" ht="15">
      <c r="A12" s="270">
        <v>304</v>
      </c>
      <c r="B12" s="270" t="s">
        <v>163</v>
      </c>
      <c r="C12" s="270">
        <v>110301.1</v>
      </c>
      <c r="D12" s="270">
        <v>0</v>
      </c>
      <c r="E12" s="270">
        <v>0</v>
      </c>
      <c r="F12" s="270">
        <v>0</v>
      </c>
      <c r="G12" s="270">
        <v>110301.1</v>
      </c>
      <c r="H12" s="270">
        <v>0</v>
      </c>
      <c r="I12" s="270">
        <v>304</v>
      </c>
      <c r="J12" s="271"/>
    </row>
    <row r="13" spans="1:10" ht="15">
      <c r="A13" s="270">
        <v>401</v>
      </c>
      <c r="B13" s="270" t="s">
        <v>140</v>
      </c>
      <c r="C13" s="270">
        <v>0</v>
      </c>
      <c r="D13" s="270">
        <v>71242.33</v>
      </c>
      <c r="E13" s="270">
        <v>25216.35</v>
      </c>
      <c r="F13" s="270">
        <v>25821.09</v>
      </c>
      <c r="G13" s="270">
        <v>0</v>
      </c>
      <c r="H13" s="272">
        <v>71847.07</v>
      </c>
      <c r="I13" s="270">
        <v>401</v>
      </c>
      <c r="J13" s="271"/>
    </row>
    <row r="14" spans="1:10" ht="15">
      <c r="A14" s="270">
        <v>411</v>
      </c>
      <c r="B14" s="270" t="s">
        <v>141</v>
      </c>
      <c r="C14" s="270">
        <v>0</v>
      </c>
      <c r="D14" s="270">
        <v>0</v>
      </c>
      <c r="E14" s="270">
        <v>574392.48</v>
      </c>
      <c r="F14" s="270">
        <v>568929.08</v>
      </c>
      <c r="G14" s="270">
        <v>5463.4</v>
      </c>
      <c r="H14" s="270">
        <v>0</v>
      </c>
      <c r="I14" s="270">
        <v>411</v>
      </c>
      <c r="J14" s="271"/>
    </row>
    <row r="15" spans="1:10" ht="15">
      <c r="A15" s="270">
        <v>412</v>
      </c>
      <c r="B15" s="270" t="s">
        <v>185</v>
      </c>
      <c r="C15" s="270">
        <v>0</v>
      </c>
      <c r="D15" s="270">
        <v>0</v>
      </c>
      <c r="E15" s="270">
        <v>0</v>
      </c>
      <c r="F15" s="270">
        <v>145867.76</v>
      </c>
      <c r="G15" s="270">
        <v>0</v>
      </c>
      <c r="H15" s="270">
        <v>145867.76</v>
      </c>
      <c r="I15" s="270">
        <v>412</v>
      </c>
      <c r="J15" s="271"/>
    </row>
    <row r="16" spans="1:10" ht="15">
      <c r="A16" s="270">
        <v>421</v>
      </c>
      <c r="B16" s="270" t="s">
        <v>142</v>
      </c>
      <c r="C16" s="270">
        <v>0</v>
      </c>
      <c r="D16" s="270">
        <v>423.42</v>
      </c>
      <c r="E16" s="270">
        <v>4033.9</v>
      </c>
      <c r="F16" s="270">
        <v>4030.85</v>
      </c>
      <c r="G16" s="270">
        <v>0</v>
      </c>
      <c r="H16" s="270">
        <v>420.37</v>
      </c>
      <c r="I16" s="270">
        <v>421</v>
      </c>
      <c r="J16" s="271"/>
    </row>
    <row r="17" spans="1:10" ht="15">
      <c r="A17" s="270">
        <v>425</v>
      </c>
      <c r="B17" s="270" t="s">
        <v>143</v>
      </c>
      <c r="C17" s="270">
        <v>0</v>
      </c>
      <c r="D17" s="270">
        <v>827458.38</v>
      </c>
      <c r="E17" s="270">
        <v>0</v>
      </c>
      <c r="F17" s="270">
        <v>0</v>
      </c>
      <c r="G17" s="270">
        <v>0</v>
      </c>
      <c r="H17" s="270">
        <v>827458.38</v>
      </c>
      <c r="I17" s="270">
        <v>425</v>
      </c>
      <c r="J17" s="271"/>
    </row>
    <row r="18" spans="1:10" ht="15">
      <c r="A18" s="270">
        <v>444</v>
      </c>
      <c r="B18" s="270" t="s">
        <v>144</v>
      </c>
      <c r="C18" s="270">
        <v>3715.26</v>
      </c>
      <c r="D18" s="270">
        <v>0</v>
      </c>
      <c r="E18" s="270">
        <v>0</v>
      </c>
      <c r="F18" s="270">
        <v>0</v>
      </c>
      <c r="G18" s="270">
        <v>3715.26</v>
      </c>
      <c r="H18" s="270">
        <v>0</v>
      </c>
      <c r="I18" s="270">
        <v>444</v>
      </c>
      <c r="J18" s="271"/>
    </row>
    <row r="19" spans="1:10" ht="15">
      <c r="A19" s="270">
        <v>453</v>
      </c>
      <c r="B19" s="270" t="s">
        <v>145</v>
      </c>
      <c r="C19" s="270">
        <v>0</v>
      </c>
      <c r="D19" s="270">
        <v>646.17</v>
      </c>
      <c r="E19" s="270">
        <v>193422.63</v>
      </c>
      <c r="F19" s="270">
        <v>193027.92</v>
      </c>
      <c r="G19" s="270">
        <v>0</v>
      </c>
      <c r="H19" s="270">
        <v>251.46</v>
      </c>
      <c r="I19" s="270">
        <v>453</v>
      </c>
      <c r="J19" s="271"/>
    </row>
    <row r="20" spans="1:10" ht="15">
      <c r="A20" s="270">
        <v>454</v>
      </c>
      <c r="B20" s="270" t="s">
        <v>146</v>
      </c>
      <c r="C20" s="270">
        <v>0</v>
      </c>
      <c r="D20" s="270">
        <v>70.28</v>
      </c>
      <c r="E20" s="270">
        <v>8048.21</v>
      </c>
      <c r="F20" s="270">
        <v>8843.09</v>
      </c>
      <c r="G20" s="270">
        <v>0</v>
      </c>
      <c r="H20" s="272">
        <v>865.16</v>
      </c>
      <c r="I20" s="270">
        <v>454</v>
      </c>
      <c r="J20" s="271"/>
    </row>
    <row r="21" spans="1:10" ht="15">
      <c r="A21" s="270">
        <v>455</v>
      </c>
      <c r="B21" s="270" t="s">
        <v>147</v>
      </c>
      <c r="C21" s="270">
        <v>0</v>
      </c>
      <c r="D21" s="270">
        <v>267.11</v>
      </c>
      <c r="E21" s="270">
        <v>2215.51</v>
      </c>
      <c r="F21" s="270">
        <v>2223.15</v>
      </c>
      <c r="G21" s="270">
        <v>0</v>
      </c>
      <c r="H21" s="270">
        <v>274.75</v>
      </c>
      <c r="I21" s="270">
        <v>455</v>
      </c>
      <c r="J21" s="271"/>
    </row>
    <row r="22" spans="1:10" ht="15">
      <c r="A22" s="270">
        <v>496</v>
      </c>
      <c r="B22" s="270" t="s">
        <v>176</v>
      </c>
      <c r="C22" s="270">
        <v>0</v>
      </c>
      <c r="D22" s="270">
        <v>15.6</v>
      </c>
      <c r="E22" s="270">
        <v>265.68</v>
      </c>
      <c r="F22" s="270">
        <v>250.08</v>
      </c>
      <c r="G22" s="270">
        <v>0</v>
      </c>
      <c r="H22" s="270">
        <v>0</v>
      </c>
      <c r="I22" s="270">
        <v>496</v>
      </c>
      <c r="J22" s="271"/>
    </row>
    <row r="23" spans="1:10" ht="15">
      <c r="A23" s="270">
        <v>498</v>
      </c>
      <c r="B23" s="270" t="s">
        <v>168</v>
      </c>
      <c r="C23" s="270">
        <v>27.86</v>
      </c>
      <c r="D23" s="270">
        <v>0</v>
      </c>
      <c r="E23" s="270">
        <v>0</v>
      </c>
      <c r="F23" s="270">
        <v>0</v>
      </c>
      <c r="G23" s="270">
        <v>27.86</v>
      </c>
      <c r="H23" s="270">
        <v>0</v>
      </c>
      <c r="I23" s="270">
        <v>498</v>
      </c>
      <c r="J23" s="271"/>
    </row>
    <row r="24" spans="1:10" ht="15">
      <c r="A24" s="270">
        <v>499</v>
      </c>
      <c r="B24" s="270" t="s">
        <v>148</v>
      </c>
      <c r="C24" s="270">
        <v>0</v>
      </c>
      <c r="D24" s="270">
        <v>33206.68</v>
      </c>
      <c r="E24" s="270">
        <v>29596.88</v>
      </c>
      <c r="F24" s="270">
        <v>980</v>
      </c>
      <c r="G24" s="270">
        <v>0</v>
      </c>
      <c r="H24" s="270">
        <v>4589.8</v>
      </c>
      <c r="I24" s="270">
        <v>499</v>
      </c>
      <c r="J24" s="271"/>
    </row>
    <row r="25" spans="1:10" ht="15">
      <c r="A25" s="270">
        <v>501</v>
      </c>
      <c r="B25" s="270" t="s">
        <v>149</v>
      </c>
      <c r="C25" s="270">
        <v>1047.5</v>
      </c>
      <c r="D25" s="270">
        <v>0</v>
      </c>
      <c r="E25" s="270">
        <v>280</v>
      </c>
      <c r="F25" s="270">
        <v>1263.07</v>
      </c>
      <c r="G25" s="270">
        <v>64.43</v>
      </c>
      <c r="H25" s="270">
        <v>0</v>
      </c>
      <c r="I25" s="270">
        <v>501</v>
      </c>
      <c r="J25" s="271"/>
    </row>
    <row r="26" spans="1:10" ht="15">
      <c r="A26" s="270">
        <v>503</v>
      </c>
      <c r="B26" s="270" t="s">
        <v>150</v>
      </c>
      <c r="C26" s="270">
        <v>483.89</v>
      </c>
      <c r="D26" s="270">
        <v>0</v>
      </c>
      <c r="E26" s="270">
        <v>153805.38</v>
      </c>
      <c r="F26" s="270">
        <v>154289.27</v>
      </c>
      <c r="G26" s="270">
        <v>0</v>
      </c>
      <c r="H26" s="270">
        <v>0</v>
      </c>
      <c r="I26" s="270">
        <v>503</v>
      </c>
      <c r="J26" s="271"/>
    </row>
    <row r="27" spans="1:10" ht="15">
      <c r="A27" s="270">
        <v>504</v>
      </c>
      <c r="B27" s="270" t="s">
        <v>151</v>
      </c>
      <c r="C27" s="270">
        <v>53.47</v>
      </c>
      <c r="D27" s="270">
        <v>0</v>
      </c>
      <c r="E27" s="270">
        <v>527243.88</v>
      </c>
      <c r="F27" s="270">
        <v>112247.29</v>
      </c>
      <c r="G27" s="270">
        <v>415050.06</v>
      </c>
      <c r="H27" s="270">
        <v>0</v>
      </c>
      <c r="I27" s="270">
        <v>504</v>
      </c>
      <c r="J27" s="271"/>
    </row>
    <row r="28" spans="1:10" ht="15">
      <c r="A28" s="270">
        <v>601</v>
      </c>
      <c r="B28" s="270" t="s">
        <v>152</v>
      </c>
      <c r="C28" s="270">
        <v>0</v>
      </c>
      <c r="D28" s="270">
        <v>0</v>
      </c>
      <c r="E28" s="270">
        <v>1114.93</v>
      </c>
      <c r="F28" s="270">
        <v>1114.93</v>
      </c>
      <c r="G28" s="270">
        <v>0</v>
      </c>
      <c r="H28" s="270">
        <v>0</v>
      </c>
      <c r="I28" s="270">
        <v>601</v>
      </c>
      <c r="J28" s="271"/>
    </row>
    <row r="29" spans="1:10" ht="15">
      <c r="A29" s="270">
        <v>602</v>
      </c>
      <c r="B29" s="270" t="s">
        <v>153</v>
      </c>
      <c r="C29" s="270">
        <v>0</v>
      </c>
      <c r="D29" s="270">
        <v>0</v>
      </c>
      <c r="E29" s="270">
        <v>24757.41</v>
      </c>
      <c r="F29" s="270">
        <v>24757.41</v>
      </c>
      <c r="G29" s="270">
        <v>0</v>
      </c>
      <c r="H29" s="270">
        <v>0</v>
      </c>
      <c r="I29" s="270">
        <v>602</v>
      </c>
      <c r="J29" s="271"/>
    </row>
    <row r="30" spans="1:10" ht="15">
      <c r="A30" s="270">
        <v>604</v>
      </c>
      <c r="B30" s="270" t="s">
        <v>154</v>
      </c>
      <c r="C30" s="270">
        <v>0</v>
      </c>
      <c r="D30" s="270">
        <v>0</v>
      </c>
      <c r="E30" s="270">
        <v>4030.85</v>
      </c>
      <c r="F30" s="270">
        <v>4030.85</v>
      </c>
      <c r="G30" s="270">
        <v>0</v>
      </c>
      <c r="H30" s="270">
        <v>0</v>
      </c>
      <c r="I30" s="270">
        <v>604</v>
      </c>
      <c r="J30" s="271"/>
    </row>
    <row r="31" spans="1:10" ht="15">
      <c r="A31" s="270">
        <v>605</v>
      </c>
      <c r="B31" s="270" t="s">
        <v>155</v>
      </c>
      <c r="C31" s="270">
        <v>0</v>
      </c>
      <c r="D31" s="270">
        <v>0</v>
      </c>
      <c r="E31" s="270">
        <v>1288.53</v>
      </c>
      <c r="F31" s="270">
        <v>1288.53</v>
      </c>
      <c r="G31" s="270">
        <v>0</v>
      </c>
      <c r="H31" s="270">
        <v>0</v>
      </c>
      <c r="I31" s="270">
        <v>605</v>
      </c>
      <c r="J31" s="271"/>
    </row>
    <row r="32" spans="1:10" ht="15">
      <c r="A32" s="270">
        <v>609</v>
      </c>
      <c r="B32" s="270" t="s">
        <v>194</v>
      </c>
      <c r="C32" s="270">
        <v>0</v>
      </c>
      <c r="D32" s="270">
        <v>0</v>
      </c>
      <c r="E32" s="270">
        <v>19.81</v>
      </c>
      <c r="F32" s="270">
        <v>19.81</v>
      </c>
      <c r="G32" s="270">
        <v>0</v>
      </c>
      <c r="H32" s="270">
        <v>0</v>
      </c>
      <c r="I32" s="270">
        <v>609</v>
      </c>
      <c r="J32" s="271"/>
    </row>
    <row r="33" spans="1:10" ht="15">
      <c r="A33" s="270">
        <v>613</v>
      </c>
      <c r="B33" s="270" t="s">
        <v>156</v>
      </c>
      <c r="C33" s="270">
        <v>58.68</v>
      </c>
      <c r="D33" s="270">
        <v>0</v>
      </c>
      <c r="E33" s="270">
        <v>0</v>
      </c>
      <c r="F33" s="270">
        <v>58.68</v>
      </c>
      <c r="G33" s="270">
        <v>0</v>
      </c>
      <c r="H33" s="270">
        <v>0</v>
      </c>
      <c r="I33" s="270">
        <v>613</v>
      </c>
      <c r="J33" s="271"/>
    </row>
    <row r="34" spans="1:10" ht="15">
      <c r="A34" s="270">
        <v>614</v>
      </c>
      <c r="B34" s="270" t="s">
        <v>157</v>
      </c>
      <c r="C34" s="270">
        <v>0</v>
      </c>
      <c r="D34" s="270">
        <v>0</v>
      </c>
      <c r="E34" s="270">
        <v>31211.53</v>
      </c>
      <c r="F34" s="270">
        <v>31211.53</v>
      </c>
      <c r="G34" s="270">
        <v>0</v>
      </c>
      <c r="H34" s="270">
        <v>0</v>
      </c>
      <c r="I34" s="270">
        <v>614</v>
      </c>
      <c r="J34" s="271"/>
    </row>
    <row r="35" spans="1:10" ht="15">
      <c r="A35" s="270">
        <v>621</v>
      </c>
      <c r="B35" s="270" t="s">
        <v>177</v>
      </c>
      <c r="C35" s="270">
        <v>0</v>
      </c>
      <c r="D35" s="270">
        <v>0</v>
      </c>
      <c r="E35" s="270">
        <v>250.08</v>
      </c>
      <c r="F35" s="270">
        <v>250.08</v>
      </c>
      <c r="G35" s="270">
        <v>0</v>
      </c>
      <c r="H35" s="270">
        <v>0</v>
      </c>
      <c r="I35" s="270">
        <v>621</v>
      </c>
      <c r="J35" s="271"/>
    </row>
    <row r="36" spans="1:10" ht="15">
      <c r="A36" s="270">
        <v>624</v>
      </c>
      <c r="B36" s="270" t="s">
        <v>186</v>
      </c>
      <c r="C36" s="270">
        <v>0</v>
      </c>
      <c r="D36" s="270">
        <v>0</v>
      </c>
      <c r="E36" s="270">
        <v>307.03</v>
      </c>
      <c r="F36" s="270">
        <v>307.03</v>
      </c>
      <c r="G36" s="270">
        <v>0</v>
      </c>
      <c r="H36" s="270">
        <v>0</v>
      </c>
      <c r="I36" s="270">
        <v>624</v>
      </c>
      <c r="J36" s="271"/>
    </row>
    <row r="37" spans="1:10" ht="15">
      <c r="A37" s="270">
        <v>629</v>
      </c>
      <c r="B37" s="270" t="s">
        <v>158</v>
      </c>
      <c r="C37" s="270">
        <v>0</v>
      </c>
      <c r="D37" s="270">
        <v>0</v>
      </c>
      <c r="E37" s="270">
        <v>313.96</v>
      </c>
      <c r="F37" s="270">
        <v>313.96</v>
      </c>
      <c r="G37" s="270">
        <v>0</v>
      </c>
      <c r="H37" s="270">
        <v>0</v>
      </c>
      <c r="I37" s="270">
        <v>629</v>
      </c>
      <c r="J37" s="271"/>
    </row>
    <row r="38" spans="1:10" ht="15">
      <c r="A38" s="270">
        <v>692</v>
      </c>
      <c r="B38" s="270" t="s">
        <v>169</v>
      </c>
      <c r="C38" s="270">
        <v>0</v>
      </c>
      <c r="D38" s="270">
        <v>0</v>
      </c>
      <c r="E38" s="270">
        <v>20.44</v>
      </c>
      <c r="F38" s="270">
        <v>20.44</v>
      </c>
      <c r="G38" s="270">
        <v>0</v>
      </c>
      <c r="H38" s="270">
        <v>0</v>
      </c>
      <c r="I38" s="270">
        <v>692</v>
      </c>
      <c r="J38" s="271"/>
    </row>
    <row r="39" spans="1:10" ht="15">
      <c r="A39" s="270">
        <v>709</v>
      </c>
      <c r="B39" s="270" t="s">
        <v>159</v>
      </c>
      <c r="C39" s="270">
        <v>0</v>
      </c>
      <c r="D39" s="270">
        <v>0</v>
      </c>
      <c r="E39" s="270">
        <v>332792.61</v>
      </c>
      <c r="F39" s="270">
        <v>332792.61</v>
      </c>
      <c r="G39" s="270">
        <v>0</v>
      </c>
      <c r="H39" s="270">
        <v>0</v>
      </c>
      <c r="I39" s="270">
        <v>709</v>
      </c>
      <c r="J39" s="271"/>
    </row>
    <row r="40" spans="1:10" ht="15">
      <c r="A40" s="270" t="s">
        <v>0</v>
      </c>
      <c r="B40" s="270"/>
      <c r="C40" s="270"/>
      <c r="D40" s="270"/>
      <c r="E40" s="270"/>
      <c r="F40" s="270"/>
      <c r="G40" s="270"/>
      <c r="H40" s="270"/>
      <c r="I40" s="270"/>
      <c r="J40" s="271"/>
    </row>
    <row r="41" spans="1:10" ht="12.75">
      <c r="A41" s="271"/>
      <c r="B41" s="271"/>
      <c r="C41" s="271">
        <v>1951596.25</v>
      </c>
      <c r="D41" s="271">
        <v>1951596.25</v>
      </c>
      <c r="E41" s="271">
        <v>1984118.81</v>
      </c>
      <c r="F41" s="271">
        <v>1984118.81</v>
      </c>
      <c r="G41" s="271">
        <v>2077601.85</v>
      </c>
      <c r="H41" s="271">
        <v>2077601.85</v>
      </c>
      <c r="I41" s="271"/>
      <c r="J41" s="271"/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Emiliya Shopova</cp:lastModifiedBy>
  <cp:lastPrinted>2017-10-13T09:07:42Z</cp:lastPrinted>
  <dcterms:created xsi:type="dcterms:W3CDTF">2003-02-07T14:36:34Z</dcterms:created>
  <dcterms:modified xsi:type="dcterms:W3CDTF">2017-10-27T13:00:05Z</dcterms:modified>
  <cp:category/>
  <cp:version/>
  <cp:contentType/>
  <cp:contentStatus/>
</cp:coreProperties>
</file>