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605" firstSheet="2" activeTab="5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бележки-баланс" sheetId="6" r:id="rId6"/>
  </sheets>
  <definedNames>
    <definedName name="_xlnm.Print_Area" localSheetId="0">'Баланс'!$B$1:$D$70</definedName>
  </definedNames>
  <calcPr fullCalcOnLoad="1"/>
</workbook>
</file>

<file path=xl/sharedStrings.xml><?xml version="1.0" encoding="utf-8"?>
<sst xmlns="http://schemas.openxmlformats.org/spreadsheetml/2006/main" count="292" uniqueCount="180">
  <si>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</si>
  <si>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</si>
  <si>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</si>
  <si>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</si>
  <si>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</si>
  <si>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</si>
  <si>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</si>
  <si>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</si>
  <si>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</si>
  <si>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</si>
  <si>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</si>
  <si>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</si>
  <si>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</si>
  <si>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</si>
  <si>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</si>
  <si>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</si>
  <si>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</si>
  <si>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</si>
  <si>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</si>
  <si>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</si>
  <si>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</si>
  <si>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</si>
  <si>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</si>
  <si>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</si>
  <si>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</si>
  <si>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</si>
  <si>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</si>
  <si>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</si>
  <si>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</si>
  <si>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</si>
  <si>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</si>
  <si>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</si>
  <si>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</si>
  <si>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</si>
  <si>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</si>
  <si>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</si>
  <si>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</si>
  <si>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</si>
  <si>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</si>
  <si>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</si>
  <si>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</si>
  <si>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</si>
  <si>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</si>
  <si>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</si>
  <si>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</si>
  <si>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</si>
  <si>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</si>
  <si>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</si>
  <si>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</si>
  <si>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</si>
  <si>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</si>
  <si>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</si>
  <si>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</si>
  <si>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</si>
  <si>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</si>
  <si>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</si>
  <si>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 Приходи  от продажби, в това число</t>
  </si>
  <si>
    <t>14.Финансови приходи/разходи</t>
  </si>
  <si>
    <t>16.Данък печалба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</si>
  <si>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</si>
  <si>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</si>
  <si>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</si>
  <si>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</si>
  <si>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</si>
  <si>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</si>
  <si>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</si>
  <si>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</si>
  <si>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</si>
  <si>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</si>
  <si>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</si>
  <si>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</si>
  <si>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</si>
  <si>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</si>
  <si>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</si>
  <si>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</si>
  <si>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</si>
  <si>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</si>
  <si>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</si>
  <si>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</si>
  <si>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</si>
  <si>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</si>
  <si>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</si>
  <si>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 xml:space="preserve">  1.Задължения към свързани предприятия</t>
  </si>
  <si>
    <t xml:space="preserve">  2.Други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</si>
  <si>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</si>
  <si>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</si>
  <si>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</si>
  <si>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</si>
  <si>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</si>
  <si>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</si>
  <si>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</si>
  <si>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</si>
  <si>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</si>
  <si>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</si>
  <si>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</si>
  <si>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 xml:space="preserve">   а) резерв</t>
  </si>
  <si>
    <t>1. Изплатени такси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</si>
  <si>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</si>
  <si>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</si>
  <si>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</si>
  <si>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</si>
  <si>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19.Разходи за данъци </t>
  </si>
  <si>
    <t>20.Нетна печалба/загуба за периода</t>
  </si>
  <si>
    <t>1.3 Машини и оборудване</t>
  </si>
  <si>
    <t xml:space="preserve">ОТЧЕТ ЗА ВСЕОБХВАТНИЯ ДОХОД </t>
  </si>
  <si>
    <t>13.Печалба</t>
  </si>
  <si>
    <t>15.Печалба преди облагане с данъци</t>
  </si>
  <si>
    <t>21. Друг всеобхватен доход</t>
  </si>
  <si>
    <t>22. Общо всеобхватен доход</t>
  </si>
  <si>
    <t xml:space="preserve">                                                 ОТЧЕТ ЗА ФИНАНСОВОТО СЪСТОЯНИЕ </t>
  </si>
  <si>
    <t xml:space="preserve">  1.Имоти, машини и съоръжения</t>
  </si>
  <si>
    <t xml:space="preserve">  1.Нематериални активи</t>
  </si>
  <si>
    <t>2. Търговски и други вземания</t>
  </si>
  <si>
    <t xml:space="preserve">  2. Търговски и други задължения</t>
  </si>
  <si>
    <t xml:space="preserve">  2.1.Задължения към доставчици и клиенти</t>
  </si>
  <si>
    <t xml:space="preserve">  3.Текущи  задължения за СО</t>
  </si>
  <si>
    <t xml:space="preserve">                      ОТЧЕТ ЗА ПРОМЕНИТЕ В СОБСТВЕНИЯ КАПИТАЛ </t>
  </si>
  <si>
    <t xml:space="preserve">                                            ОТЧЕТ ЗА ПАРИЧНИТЕ ПОТОЦИ </t>
  </si>
  <si>
    <t>2.Парични плащания на доставчици</t>
  </si>
  <si>
    <t xml:space="preserve">3.Парични плащания за персонал </t>
  </si>
  <si>
    <t>4.Други ппащания /постъпления от оперативна дейност</t>
  </si>
  <si>
    <t>5.Платени данъци  върху печалбата</t>
  </si>
  <si>
    <t>6.Платени други данъци  и такси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</si>
  <si>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</si>
  <si>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</si>
  <si>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</si>
  <si>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оператив.дейност</t>
  </si>
  <si>
    <t>Нетни парични наличности от инв. дейност</t>
  </si>
  <si>
    <t>Нетни парични наличности от финансова дейност</t>
  </si>
  <si>
    <t>Пояснителни приложения към годишния финансов отчет  представляват неразделна част от него.</t>
  </si>
  <si>
    <t>3. Получени лихви</t>
  </si>
  <si>
    <t xml:space="preserve">2. Изплатени лихви </t>
  </si>
  <si>
    <t xml:space="preserve">                   /Николай Генчев/</t>
  </si>
  <si>
    <r>
      <t>III.</t>
    </r>
    <r>
      <rPr>
        <b/>
        <i/>
        <sz val="10"/>
        <rFont val="Arial"/>
        <family val="2"/>
      </rPr>
      <t xml:space="preserve"> Разходи за бъдещи периоди</t>
    </r>
  </si>
  <si>
    <t>Всичко активи ( І + ІІ + III )</t>
  </si>
  <si>
    <t>1. Покупка на дълготрайни активи</t>
  </si>
  <si>
    <t>Нетни парични наличности от инвестиционна дейност</t>
  </si>
  <si>
    <t xml:space="preserve">                 /КИС М ООД/</t>
  </si>
  <si>
    <t>18.Нетна печалба/загуба от дейността</t>
  </si>
  <si>
    <t>17. Отсрочени данъци</t>
  </si>
  <si>
    <t xml:space="preserve">2.5 Обезценка на вземания и стоки </t>
  </si>
  <si>
    <t xml:space="preserve">   "ЕЛЕКТРОМЕТАЛ" АД , ЕИК: 822105225, ГР.ПАЗАРДЖИК, УЛ. "МИЛЬО ВОЙВОДА" 1</t>
  </si>
  <si>
    <t>2.Нетна печалба</t>
  </si>
  <si>
    <t xml:space="preserve">  Съдържание</t>
  </si>
  <si>
    <t xml:space="preserve">  3. Неразпределена печалба за мин.години</t>
  </si>
  <si>
    <t xml:space="preserve">Машини и </t>
  </si>
  <si>
    <t>Съоръжения</t>
  </si>
  <si>
    <t>Транспорнти</t>
  </si>
  <si>
    <t>оборудване</t>
  </si>
  <si>
    <t>средства</t>
  </si>
  <si>
    <t xml:space="preserve">                         СПРАВКА /БЕЛЕЖКИ/ КЪМ ОТЧЕТ ЗА ФИНАНСОВОТО СЪСТОЯНИЕ </t>
  </si>
  <si>
    <t xml:space="preserve"> ЗА ПЪРВО ПОЛУГОДИЕ НА 2018 година  
</t>
  </si>
  <si>
    <t>IІ. Отсрочени занъци</t>
  </si>
  <si>
    <t>1.Имоти, машини и съоръжения</t>
  </si>
  <si>
    <t>1.Нематериални активи</t>
  </si>
  <si>
    <t xml:space="preserve">  1.2 Сгради</t>
  </si>
  <si>
    <t xml:space="preserve">  1.1 Земи</t>
  </si>
  <si>
    <t xml:space="preserve">  1.3.Машини, производствено оборудване и апаратура</t>
  </si>
  <si>
    <t xml:space="preserve">  1.4 Съоръжения и други</t>
  </si>
  <si>
    <t xml:space="preserve">  1.5 Стопански инвентар</t>
  </si>
  <si>
    <t xml:space="preserve">  1.1 Материали</t>
  </si>
  <si>
    <t xml:space="preserve">  1.2 Продукция</t>
  </si>
  <si>
    <t xml:space="preserve">  1.3 Стока</t>
  </si>
  <si>
    <t xml:space="preserve">  2.1 Вземания от контрагенти</t>
  </si>
  <si>
    <t xml:space="preserve">  2.2 Други вземания</t>
  </si>
  <si>
    <t>Дата: 24.07.2018 г.</t>
  </si>
  <si>
    <t xml:space="preserve">  ЗА ПЪРВО ПОЛУГОДИЕ НА 2018 година  </t>
  </si>
  <si>
    <t>Съставител: .....................</t>
  </si>
  <si>
    <t>Ръководител: ......................</t>
  </si>
  <si>
    <t>А.Салдо на 1 януари 2018 г.</t>
  </si>
  <si>
    <t>Б.Салдо към 30 юни 2018 г.</t>
  </si>
  <si>
    <t xml:space="preserve"> ЗА ПЪРВО ПОЛУГОДИЕ НА 2018 година  </t>
  </si>
  <si>
    <t>Съставител: .......................</t>
  </si>
  <si>
    <t>Към 01.01.2017 година</t>
  </si>
  <si>
    <t>За предходната година - 2017г.</t>
  </si>
  <si>
    <t>Към 31.12.2017година</t>
  </si>
  <si>
    <t>За текущата година - 2018г</t>
  </si>
  <si>
    <t>Към 30.06.2018 година</t>
  </si>
  <si>
    <t>ЗА ПЪРВО ПОЛУГОДИЕ НА 2018 година</t>
  </si>
  <si>
    <t>Съставител: ........................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</si>
</sst>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\-_);_(@_)"/>
  </numFmts>
  <fonts count="2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18" borderId="10" xfId="0" applyFill="1" applyBorder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169" fontId="2" fillId="0" borderId="13" xfId="0" applyNumberFormat="1" applyFont="1" applyBorder="1" applyAlignment="1">
      <alignment/>
    </xf>
    <xf numFmtId="0" fontId="2" fillId="18" borderId="19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9" borderId="24" xfId="0" applyFont="1" applyFill="1" applyBorder="1" applyAlignment="1">
      <alignment/>
    </xf>
    <xf numFmtId="0" fontId="0" fillId="9" borderId="25" xfId="0" applyFill="1" applyBorder="1" applyAlignment="1">
      <alignment/>
    </xf>
    <xf numFmtId="0" fontId="2" fillId="0" borderId="19" xfId="0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169" fontId="5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2" fillId="0" borderId="11" xfId="0" applyNumberFormat="1" applyFont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69" fontId="2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9" fontId="2" fillId="0" borderId="10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169" fontId="2" fillId="0" borderId="11" xfId="0" applyNumberFormat="1" applyFont="1" applyFill="1" applyBorder="1" applyAlignment="1">
      <alignment horizontal="right"/>
    </xf>
    <xf numFmtId="169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0" fillId="0" borderId="10" xfId="0" applyNumberFormat="1" applyFill="1" applyBorder="1" applyAlignment="1">
      <alignment/>
    </xf>
    <xf numFmtId="169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/>
    </xf>
    <xf numFmtId="169" fontId="0" fillId="0" borderId="11" xfId="0" applyNumberFormat="1" applyFill="1" applyBorder="1" applyAlignment="1">
      <alignment horizontal="right"/>
    </xf>
    <xf numFmtId="169" fontId="0" fillId="0" borderId="11" xfId="0" applyNumberFormat="1" applyFill="1" applyBorder="1" applyAlignment="1">
      <alignment/>
    </xf>
    <xf numFmtId="169" fontId="5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0" xfId="0" applyBorder="1" applyAlignment="1">
      <alignment wrapText="1"/>
    </xf>
    <xf numFmtId="49" fontId="27" fillId="0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0"/>
  <sheetViews>
    <sheetView zoomScalePageLayoutView="0" workbookViewId="0" topLeftCell="A25">
      <selection activeCell="G62" sqref="G62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0" customFormat="1" ht="62.25" customHeight="1">
      <c r="B1" s="97" t="s">
        <v>141</v>
      </c>
      <c r="C1" s="97"/>
      <c r="D1" s="97"/>
    </row>
    <row r="3" spans="2:4" s="10" customFormat="1" ht="12.75">
      <c r="B3" s="97" t="s">
        <v>109</v>
      </c>
      <c r="C3" s="97"/>
      <c r="D3" s="97"/>
    </row>
    <row r="4" spans="2:4" s="10" customFormat="1" ht="12.75">
      <c r="B4" s="95" t="s">
        <v>151</v>
      </c>
      <c r="C4" s="96"/>
      <c r="D4" s="96"/>
    </row>
    <row r="5" ht="13.5" thickBot="1">
      <c r="D5" s="1" t="s">
        <v>4</v>
      </c>
    </row>
    <row r="6" spans="2:4" ht="12.75">
      <c r="B6" s="11" t="s">
        <v>0</v>
      </c>
      <c r="C6" s="12" t="s">
        <v>1</v>
      </c>
      <c r="D6" s="12" t="s">
        <v>3</v>
      </c>
    </row>
    <row r="7" spans="2:4" ht="12.75">
      <c r="B7" s="13"/>
      <c r="C7" s="14">
        <v>2018</v>
      </c>
      <c r="D7" s="14">
        <v>2017</v>
      </c>
    </row>
    <row r="8" spans="2:4" ht="12.75">
      <c r="B8" s="13"/>
      <c r="C8" s="14" t="s">
        <v>2</v>
      </c>
      <c r="D8" s="14" t="s">
        <v>2</v>
      </c>
    </row>
    <row r="9" spans="2:4" ht="12.75">
      <c r="B9" s="40" t="s">
        <v>7</v>
      </c>
      <c r="C9" s="30"/>
      <c r="D9" s="30"/>
    </row>
    <row r="10" spans="2:4" ht="12.75">
      <c r="B10" s="9" t="s">
        <v>51</v>
      </c>
      <c r="C10" s="2"/>
      <c r="D10" s="2"/>
    </row>
    <row r="11" spans="2:4" ht="12.75">
      <c r="B11" s="9" t="s">
        <v>153</v>
      </c>
      <c r="C11" s="2"/>
      <c r="D11" s="2"/>
    </row>
    <row r="12" spans="2:4" ht="12.75">
      <c r="B12" s="2" t="s">
        <v>156</v>
      </c>
      <c r="C12" s="2">
        <v>68</v>
      </c>
      <c r="D12" s="2">
        <v>68</v>
      </c>
    </row>
    <row r="13" spans="2:4" ht="12.75">
      <c r="B13" s="2" t="s">
        <v>155</v>
      </c>
      <c r="C13" s="2">
        <v>111</v>
      </c>
      <c r="D13" s="2">
        <v>121</v>
      </c>
    </row>
    <row r="14" spans="2:4" ht="12.75" hidden="1">
      <c r="B14" s="2" t="s">
        <v>103</v>
      </c>
      <c r="C14" s="2"/>
      <c r="D14" s="2"/>
    </row>
    <row r="15" spans="2:4" ht="25.5">
      <c r="B15" s="93" t="s">
        <v>157</v>
      </c>
      <c r="C15" s="2">
        <v>1</v>
      </c>
      <c r="D15" s="2">
        <v>1</v>
      </c>
    </row>
    <row r="16" spans="2:4" ht="12.75">
      <c r="B16" s="2" t="s">
        <v>158</v>
      </c>
      <c r="C16" s="2">
        <v>15</v>
      </c>
      <c r="D16" s="2">
        <v>17</v>
      </c>
    </row>
    <row r="17" spans="2:4" ht="12.75">
      <c r="B17" s="2" t="s">
        <v>159</v>
      </c>
      <c r="C17" s="2">
        <v>11</v>
      </c>
      <c r="D17" s="2">
        <v>12</v>
      </c>
    </row>
    <row r="18" spans="2:4" ht="12.75">
      <c r="B18" s="9" t="s">
        <v>154</v>
      </c>
      <c r="C18" s="2">
        <v>1</v>
      </c>
      <c r="D18" s="2">
        <v>1</v>
      </c>
    </row>
    <row r="19" spans="2:4" ht="12.75">
      <c r="B19" s="94" t="s">
        <v>152</v>
      </c>
      <c r="C19" s="2">
        <v>2</v>
      </c>
      <c r="D19" s="2">
        <v>2</v>
      </c>
    </row>
    <row r="20" spans="2:4" ht="12.75">
      <c r="B20" s="9" t="s">
        <v>6</v>
      </c>
      <c r="C20" s="9">
        <f>SUM(C11:C19)</f>
        <v>209</v>
      </c>
      <c r="D20" s="9">
        <f>SUM(D11:D19)</f>
        <v>222</v>
      </c>
    </row>
    <row r="21" spans="2:4" ht="12.75">
      <c r="B21" s="9" t="s">
        <v>52</v>
      </c>
      <c r="C21" s="2"/>
      <c r="D21" s="2"/>
    </row>
    <row r="22" spans="2:4" ht="12.75">
      <c r="B22" s="64" t="s">
        <v>8</v>
      </c>
      <c r="C22" s="2"/>
      <c r="D22" s="2"/>
    </row>
    <row r="23" spans="2:4" ht="12.75">
      <c r="B23" s="2" t="s">
        <v>160</v>
      </c>
      <c r="C23" s="2">
        <v>21</v>
      </c>
      <c r="D23" s="2">
        <v>21</v>
      </c>
    </row>
    <row r="24" spans="2:4" ht="12.75">
      <c r="B24" s="2" t="s">
        <v>161</v>
      </c>
      <c r="C24" s="2">
        <v>3</v>
      </c>
      <c r="D24" s="2">
        <v>3</v>
      </c>
    </row>
    <row r="25" spans="2:4" ht="12.75">
      <c r="B25" s="2" t="s">
        <v>162</v>
      </c>
      <c r="C25" s="2">
        <v>13</v>
      </c>
      <c r="D25" s="2">
        <v>13</v>
      </c>
    </row>
    <row r="26" spans="2:4" ht="12.75" hidden="1">
      <c r="B26" s="64" t="s">
        <v>9</v>
      </c>
      <c r="C26" s="2"/>
      <c r="D26" s="2"/>
    </row>
    <row r="27" spans="2:4" s="56" customFormat="1" ht="12.75">
      <c r="B27" s="7" t="s">
        <v>112</v>
      </c>
      <c r="C27" s="7"/>
      <c r="D27" s="7"/>
    </row>
    <row r="28" spans="2:4" ht="12.75">
      <c r="B28" s="2" t="s">
        <v>163</v>
      </c>
      <c r="C28" s="2">
        <v>111</v>
      </c>
      <c r="D28" s="2">
        <v>30</v>
      </c>
    </row>
    <row r="29" spans="2:4" ht="12.75">
      <c r="B29" s="2" t="s">
        <v>164</v>
      </c>
      <c r="C29" s="2">
        <v>5</v>
      </c>
      <c r="D29" s="2">
        <v>8</v>
      </c>
    </row>
    <row r="30" spans="2:4" ht="12.75">
      <c r="B30" s="64" t="s">
        <v>10</v>
      </c>
      <c r="C30" s="2">
        <v>701</v>
      </c>
      <c r="D30" s="2">
        <v>767</v>
      </c>
    </row>
    <row r="31" spans="2:4" ht="12.75" hidden="1">
      <c r="B31" s="43" t="s">
        <v>45</v>
      </c>
      <c r="C31" s="5"/>
      <c r="D31" s="5"/>
    </row>
    <row r="32" spans="2:4" ht="12.75" hidden="1">
      <c r="B32" s="43" t="s">
        <v>46</v>
      </c>
      <c r="C32" s="5"/>
      <c r="D32" s="5"/>
    </row>
    <row r="33" spans="2:4" ht="12.75">
      <c r="B33" s="41" t="s">
        <v>11</v>
      </c>
      <c r="C33" s="9">
        <f>SUM(C22:C32)</f>
        <v>854</v>
      </c>
      <c r="D33" s="9">
        <f>SUM(D22:D32)</f>
        <v>842</v>
      </c>
    </row>
    <row r="34" spans="2:4" ht="12.75">
      <c r="B34" s="42" t="s">
        <v>133</v>
      </c>
      <c r="C34" s="15"/>
      <c r="D34" s="15">
        <v>1</v>
      </c>
    </row>
    <row r="35" spans="2:4" ht="13.5" thickBot="1">
      <c r="B35" s="45" t="s">
        <v>134</v>
      </c>
      <c r="C35" s="46">
        <f>C20+C33+C34</f>
        <v>1063</v>
      </c>
      <c r="D35" s="46">
        <f>D20+D33+D34</f>
        <v>1065</v>
      </c>
    </row>
    <row r="36" s="3" customFormat="1" ht="12.75"/>
    <row r="37" spans="2:4" s="3" customFormat="1" ht="12.75">
      <c r="B37" s="24"/>
      <c r="C37" s="24"/>
      <c r="D37" s="24"/>
    </row>
    <row r="38" s="3" customFormat="1" ht="13.5" thickBot="1"/>
    <row r="39" spans="2:4" ht="12.75">
      <c r="B39" s="47" t="s">
        <v>16</v>
      </c>
      <c r="C39" s="48"/>
      <c r="D39" s="48"/>
    </row>
    <row r="40" spans="2:4" ht="12.75">
      <c r="B40" s="2" t="s">
        <v>17</v>
      </c>
      <c r="C40" s="65">
        <v>65</v>
      </c>
      <c r="D40" s="65">
        <v>65</v>
      </c>
    </row>
    <row r="41" spans="2:4" ht="12.75">
      <c r="B41" s="2" t="s">
        <v>47</v>
      </c>
      <c r="C41" s="65">
        <v>901</v>
      </c>
      <c r="D41" s="65">
        <v>901</v>
      </c>
    </row>
    <row r="42" spans="2:4" ht="12.75" hidden="1">
      <c r="B42" s="2" t="s">
        <v>48</v>
      </c>
      <c r="C42" s="66"/>
      <c r="D42" s="66"/>
    </row>
    <row r="43" spans="2:4" ht="12.75">
      <c r="B43" s="2" t="s">
        <v>144</v>
      </c>
      <c r="C43" s="66">
        <v>70</v>
      </c>
      <c r="D43" s="66"/>
    </row>
    <row r="44" spans="2:7" ht="12.75">
      <c r="B44" s="2" t="s">
        <v>49</v>
      </c>
      <c r="C44" s="65">
        <v>18</v>
      </c>
      <c r="D44" s="65">
        <v>70</v>
      </c>
      <c r="G44" s="31"/>
    </row>
    <row r="45" spans="2:4" ht="12.75">
      <c r="B45" s="41" t="s">
        <v>18</v>
      </c>
      <c r="C45" s="63">
        <f>SUM(C40:C44)</f>
        <v>1054</v>
      </c>
      <c r="D45" s="63">
        <f>SUM(D40:D44)</f>
        <v>1036</v>
      </c>
    </row>
    <row r="46" spans="2:4" ht="12.75">
      <c r="B46" s="49" t="s">
        <v>12</v>
      </c>
      <c r="C46" s="16"/>
      <c r="D46" s="16"/>
    </row>
    <row r="47" spans="2:4" ht="12.75" hidden="1">
      <c r="B47" s="42" t="s">
        <v>53</v>
      </c>
      <c r="C47" s="4"/>
      <c r="D47" s="4"/>
    </row>
    <row r="48" spans="2:4" ht="12.75" hidden="1">
      <c r="B48" s="44" t="s">
        <v>82</v>
      </c>
      <c r="C48" s="5"/>
      <c r="D48" s="5"/>
    </row>
    <row r="49" spans="2:4" ht="12.75" hidden="1">
      <c r="B49" s="44" t="s">
        <v>83</v>
      </c>
      <c r="C49" s="5"/>
      <c r="D49" s="5"/>
    </row>
    <row r="50" spans="2:4" ht="12.75" hidden="1">
      <c r="B50" s="41" t="s">
        <v>13</v>
      </c>
      <c r="C50" s="9">
        <f>SUM(C48:C49)</f>
        <v>0</v>
      </c>
      <c r="D50" s="9">
        <f>SUM(D48:D49)</f>
        <v>0</v>
      </c>
    </row>
    <row r="51" spans="2:4" ht="12.75">
      <c r="B51" s="42" t="s">
        <v>54</v>
      </c>
      <c r="C51" s="4"/>
      <c r="D51" s="4"/>
    </row>
    <row r="52" spans="2:4" ht="12.75" hidden="1">
      <c r="B52" s="44" t="s">
        <v>82</v>
      </c>
      <c r="C52" s="5">
        <v>0</v>
      </c>
      <c r="D52" s="5">
        <v>0</v>
      </c>
    </row>
    <row r="53" spans="2:4" ht="12.75">
      <c r="B53" s="34" t="s">
        <v>113</v>
      </c>
      <c r="C53" s="2"/>
      <c r="D53" s="2"/>
    </row>
    <row r="54" spans="2:4" ht="12.75">
      <c r="B54" s="34" t="s">
        <v>114</v>
      </c>
      <c r="C54" s="2"/>
      <c r="D54" s="2">
        <v>8</v>
      </c>
    </row>
    <row r="55" spans="2:4" ht="12.75">
      <c r="B55" s="34" t="s">
        <v>115</v>
      </c>
      <c r="C55" s="2">
        <v>1</v>
      </c>
      <c r="D55" s="2">
        <v>1</v>
      </c>
    </row>
    <row r="56" spans="2:4" ht="12.75">
      <c r="B56" s="2" t="s">
        <v>84</v>
      </c>
      <c r="C56" s="2"/>
      <c r="D56" s="2">
        <v>10</v>
      </c>
    </row>
    <row r="57" spans="2:4" ht="12.75">
      <c r="B57" s="2" t="s">
        <v>44</v>
      </c>
      <c r="C57" s="2">
        <v>6</v>
      </c>
      <c r="D57" s="2">
        <v>8</v>
      </c>
    </row>
    <row r="58" spans="2:7" ht="12.75">
      <c r="B58" s="2" t="s">
        <v>85</v>
      </c>
      <c r="C58" s="2">
        <v>2</v>
      </c>
      <c r="D58" s="2">
        <v>2</v>
      </c>
      <c r="G58" s="32"/>
    </row>
    <row r="59" spans="2:4" ht="12.75">
      <c r="B59" s="41" t="s">
        <v>14</v>
      </c>
      <c r="C59" s="9">
        <f>SUM(C54:C58,C52)</f>
        <v>9</v>
      </c>
      <c r="D59" s="9">
        <f>SUM(D54:D58,D52)</f>
        <v>29</v>
      </c>
    </row>
    <row r="60" spans="2:4" ht="12.75">
      <c r="B60" s="41" t="s">
        <v>15</v>
      </c>
      <c r="C60" s="9">
        <f>C50+C59</f>
        <v>9</v>
      </c>
      <c r="D60" s="9">
        <f>D50+D59</f>
        <v>29</v>
      </c>
    </row>
    <row r="61" spans="2:4" ht="13.5" thickBot="1">
      <c r="B61" s="45" t="s">
        <v>19</v>
      </c>
      <c r="C61" s="46">
        <f>SUM(C60,C45)</f>
        <v>1063</v>
      </c>
      <c r="D61" s="46">
        <f>SUM(D60,D45)</f>
        <v>1065</v>
      </c>
    </row>
    <row r="62" spans="2:4" ht="33" customHeight="1">
      <c r="B62" s="98" t="s">
        <v>129</v>
      </c>
      <c r="C62" s="98"/>
      <c r="D62" s="98"/>
    </row>
    <row r="63" ht="12" customHeight="1"/>
    <row r="64" spans="2:3" ht="12.75">
      <c r="B64" s="29" t="s">
        <v>165</v>
      </c>
      <c r="C64" t="s">
        <v>167</v>
      </c>
    </row>
    <row r="65" ht="12.75">
      <c r="C65" t="s">
        <v>137</v>
      </c>
    </row>
    <row r="67" ht="12.75">
      <c r="C67" t="s">
        <v>168</v>
      </c>
    </row>
    <row r="68" ht="12.75">
      <c r="C68" t="s">
        <v>132</v>
      </c>
    </row>
    <row r="69" ht="30" customHeight="1">
      <c r="B69" s="29"/>
    </row>
    <row r="70" ht="12.75">
      <c r="B70" s="83"/>
    </row>
  </sheetData>
  <sheetProtection/>
  <mergeCells count="4">
    <mergeCell ref="B4:D4"/>
    <mergeCell ref="B3:D3"/>
    <mergeCell ref="B1:D1"/>
    <mergeCell ref="B62:D62"/>
  </mergeCells>
  <printOptions/>
  <pageMargins left="1.141732283464567" right="0.5511811023622047" top="0.2362204724409449" bottom="0.5118110236220472" header="0.1574803149606299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2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1" spans="2:4" ht="27" customHeight="1">
      <c r="B1" s="97" t="s">
        <v>141</v>
      </c>
      <c r="C1" s="97"/>
      <c r="D1" s="97"/>
    </row>
    <row r="3" spans="2:4" ht="12.75">
      <c r="B3" s="96" t="s">
        <v>104</v>
      </c>
      <c r="C3" s="96"/>
      <c r="D3" s="96"/>
    </row>
    <row r="4" spans="2:4" ht="12.75" customHeight="1">
      <c r="B4" s="95" t="s">
        <v>151</v>
      </c>
      <c r="C4" s="96"/>
      <c r="D4" s="96"/>
    </row>
    <row r="5" ht="12.75">
      <c r="D5" s="1" t="s">
        <v>4</v>
      </c>
    </row>
    <row r="6" spans="2:4" ht="12.75">
      <c r="B6" s="99" t="s">
        <v>143</v>
      </c>
      <c r="C6" s="86" t="s">
        <v>1</v>
      </c>
      <c r="D6" s="84" t="s">
        <v>3</v>
      </c>
    </row>
    <row r="7" spans="2:4" ht="12.75">
      <c r="B7" s="100"/>
      <c r="C7" s="87">
        <v>2018</v>
      </c>
      <c r="D7" s="85">
        <v>2017</v>
      </c>
    </row>
    <row r="8" spans="2:4" ht="12.75">
      <c r="B8" s="101"/>
      <c r="C8" s="87" t="s">
        <v>2</v>
      </c>
      <c r="D8" s="85" t="s">
        <v>2</v>
      </c>
    </row>
    <row r="9" spans="2:4" ht="17.25" customHeight="1">
      <c r="B9" s="25" t="s">
        <v>56</v>
      </c>
      <c r="C9" s="25">
        <f>C10+C12+C13</f>
        <v>101</v>
      </c>
      <c r="D9" s="25">
        <f>D10+D12+D13</f>
        <v>95</v>
      </c>
    </row>
    <row r="10" spans="2:4" ht="17.25" customHeight="1">
      <c r="B10" s="26" t="s">
        <v>55</v>
      </c>
      <c r="C10" s="26">
        <v>3</v>
      </c>
      <c r="D10" s="26">
        <v>2</v>
      </c>
    </row>
    <row r="11" spans="2:4" ht="15" customHeight="1" hidden="1">
      <c r="B11" s="26" t="s">
        <v>86</v>
      </c>
      <c r="C11" s="26"/>
      <c r="D11" s="26"/>
    </row>
    <row r="12" spans="2:4" ht="18.75" customHeight="1">
      <c r="B12" s="26" t="s">
        <v>87</v>
      </c>
      <c r="C12" s="26">
        <v>98</v>
      </c>
      <c r="D12" s="26">
        <v>93</v>
      </c>
    </row>
    <row r="13" spans="2:4" ht="18" customHeight="1">
      <c r="B13" s="26" t="s">
        <v>88</v>
      </c>
      <c r="C13" s="26"/>
      <c r="D13" s="26"/>
    </row>
    <row r="14" spans="2:4" ht="22.5" customHeight="1">
      <c r="B14" s="27" t="s">
        <v>89</v>
      </c>
      <c r="C14" s="27">
        <f>SUM(C15:C21)</f>
        <v>83</v>
      </c>
      <c r="D14" s="27">
        <f>SUM(D15:D21)</f>
        <v>75</v>
      </c>
    </row>
    <row r="15" spans="2:4" ht="20.25" customHeight="1">
      <c r="B15" s="26" t="s">
        <v>90</v>
      </c>
      <c r="C15" s="26">
        <v>6</v>
      </c>
      <c r="D15" s="26">
        <v>12</v>
      </c>
    </row>
    <row r="16" spans="2:4" ht="20.25" customHeight="1">
      <c r="B16" s="26" t="s">
        <v>91</v>
      </c>
      <c r="C16" s="26">
        <v>26</v>
      </c>
      <c r="D16" s="26">
        <v>26</v>
      </c>
    </row>
    <row r="17" spans="2:4" ht="20.25" customHeight="1">
      <c r="B17" s="26" t="s">
        <v>92</v>
      </c>
      <c r="C17" s="26">
        <v>13</v>
      </c>
      <c r="D17" s="26">
        <v>9</v>
      </c>
    </row>
    <row r="18" spans="2:4" ht="20.25" customHeight="1">
      <c r="B18" s="26" t="s">
        <v>93</v>
      </c>
      <c r="C18" s="26">
        <v>38</v>
      </c>
      <c r="D18" s="26">
        <v>28</v>
      </c>
    </row>
    <row r="19" spans="2:4" ht="20.25" customHeight="1">
      <c r="B19" s="26" t="s">
        <v>140</v>
      </c>
      <c r="C19" s="26"/>
      <c r="D19" s="26"/>
    </row>
    <row r="20" spans="2:4" ht="20.25" customHeight="1">
      <c r="B20" s="26" t="s">
        <v>94</v>
      </c>
      <c r="C20" s="26"/>
      <c r="D20" s="26"/>
    </row>
    <row r="21" spans="2:4" ht="15.75" customHeight="1" hidden="1">
      <c r="B21" s="28" t="s">
        <v>100</v>
      </c>
      <c r="C21" s="26"/>
      <c r="D21" s="26"/>
    </row>
    <row r="22" spans="2:4" ht="18" customHeight="1">
      <c r="B22" s="25" t="s">
        <v>105</v>
      </c>
      <c r="C22" s="25">
        <f>C9-C14</f>
        <v>18</v>
      </c>
      <c r="D22" s="58">
        <f>D9-D14</f>
        <v>20</v>
      </c>
    </row>
    <row r="23" spans="2:4" ht="17.25" customHeight="1">
      <c r="B23" s="26" t="s">
        <v>57</v>
      </c>
      <c r="C23" s="26"/>
      <c r="D23" s="26"/>
    </row>
    <row r="24" spans="2:4" ht="18" customHeight="1">
      <c r="B24" s="25" t="s">
        <v>106</v>
      </c>
      <c r="C24" s="25">
        <f>C22+C23</f>
        <v>18</v>
      </c>
      <c r="D24" s="25">
        <f>D22+D23</f>
        <v>20</v>
      </c>
    </row>
    <row r="25" spans="2:4" ht="17.25" customHeight="1">
      <c r="B25" s="26" t="s">
        <v>58</v>
      </c>
      <c r="C25" s="26"/>
      <c r="D25" s="26"/>
    </row>
    <row r="26" spans="2:4" ht="17.25" customHeight="1">
      <c r="B26" s="26" t="s">
        <v>139</v>
      </c>
      <c r="C26" s="57"/>
      <c r="D26" s="26"/>
    </row>
    <row r="27" spans="2:4" ht="15" customHeight="1">
      <c r="B27" s="25" t="s">
        <v>138</v>
      </c>
      <c r="C27" s="25">
        <f>C24-C25-C26</f>
        <v>18</v>
      </c>
      <c r="D27" s="58">
        <f>D24-D25-D26</f>
        <v>20</v>
      </c>
    </row>
    <row r="28" spans="2:4" ht="19.5" customHeight="1" hidden="1">
      <c r="B28" s="26" t="s">
        <v>59</v>
      </c>
      <c r="C28" s="26"/>
      <c r="D28" s="26"/>
    </row>
    <row r="29" spans="2:4" ht="18.75" customHeight="1" hidden="1">
      <c r="B29" s="26" t="s">
        <v>101</v>
      </c>
      <c r="C29" s="26"/>
      <c r="D29" s="26"/>
    </row>
    <row r="30" spans="2:4" ht="21.75" customHeight="1">
      <c r="B30" s="25" t="s">
        <v>102</v>
      </c>
      <c r="C30" s="25">
        <f>C27+C28-C29</f>
        <v>18</v>
      </c>
      <c r="D30" s="58">
        <f>D27-D28-D29</f>
        <v>20</v>
      </c>
    </row>
    <row r="31" spans="2:4" ht="21.75" customHeight="1">
      <c r="B31" s="25" t="s">
        <v>107</v>
      </c>
      <c r="C31" s="25">
        <v>0</v>
      </c>
      <c r="D31" s="25">
        <v>0</v>
      </c>
    </row>
    <row r="32" spans="2:4" ht="21.75" customHeight="1">
      <c r="B32" s="25" t="s">
        <v>108</v>
      </c>
      <c r="C32" s="25">
        <v>18</v>
      </c>
      <c r="D32" s="25">
        <v>20</v>
      </c>
    </row>
    <row r="33" ht="15" customHeight="1"/>
    <row r="34" spans="2:4" ht="15">
      <c r="B34" s="98" t="s">
        <v>129</v>
      </c>
      <c r="C34" s="98"/>
      <c r="D34" s="98"/>
    </row>
    <row r="36" spans="2:3" ht="12.75">
      <c r="B36" s="29" t="s">
        <v>165</v>
      </c>
      <c r="C36" t="s">
        <v>167</v>
      </c>
    </row>
    <row r="37" ht="12.75">
      <c r="C37" t="s">
        <v>137</v>
      </c>
    </row>
    <row r="39" ht="12.75">
      <c r="C39" t="s">
        <v>168</v>
      </c>
    </row>
    <row r="40" ht="12.75">
      <c r="C40" t="s">
        <v>132</v>
      </c>
    </row>
    <row r="41" ht="30" customHeight="1">
      <c r="B41" s="29"/>
    </row>
    <row r="42" ht="12.75">
      <c r="B42" s="83"/>
    </row>
  </sheetData>
  <sheetProtection/>
  <mergeCells count="5">
    <mergeCell ref="B34:D34"/>
    <mergeCell ref="B1:D1"/>
    <mergeCell ref="B3:D3"/>
    <mergeCell ref="B4:D4"/>
    <mergeCell ref="B6:B8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7109375" style="0" customWidth="1"/>
    <col min="7" max="7" width="11.8515625" style="0" customWidth="1"/>
    <col min="8" max="9" width="11.421875" style="0" customWidth="1"/>
  </cols>
  <sheetData>
    <row r="4" spans="1:9" ht="15" customHeight="1">
      <c r="A4" s="102" t="s">
        <v>141</v>
      </c>
      <c r="B4" s="102"/>
      <c r="C4" s="102"/>
      <c r="D4" s="102"/>
      <c r="E4" s="102"/>
      <c r="F4" s="102"/>
      <c r="G4" s="102"/>
      <c r="H4" s="102"/>
      <c r="I4" s="102"/>
    </row>
    <row r="5" spans="2:9" ht="16.5" customHeight="1">
      <c r="B5" s="96" t="s">
        <v>116</v>
      </c>
      <c r="C5" s="96"/>
      <c r="D5" s="96"/>
      <c r="E5" s="96"/>
      <c r="F5" s="96"/>
      <c r="G5" s="96"/>
      <c r="H5" s="96"/>
      <c r="I5" s="96"/>
    </row>
    <row r="6" spans="2:9" s="10" customFormat="1" ht="16.5" customHeight="1">
      <c r="B6" s="96" t="s">
        <v>166</v>
      </c>
      <c r="C6" s="96"/>
      <c r="D6" s="96"/>
      <c r="E6" s="96"/>
      <c r="F6" s="96"/>
      <c r="G6" s="96"/>
      <c r="H6" s="96"/>
      <c r="I6" s="96"/>
    </row>
    <row r="7" s="10" customFormat="1" ht="12.75"/>
    <row r="8" ht="12.75">
      <c r="I8" t="s">
        <v>79</v>
      </c>
    </row>
    <row r="9" spans="2:9" ht="12.75">
      <c r="B9" s="15" t="s">
        <v>20</v>
      </c>
      <c r="C9" s="17" t="s">
        <v>21</v>
      </c>
      <c r="D9" s="17" t="s">
        <v>23</v>
      </c>
      <c r="E9" s="17" t="s">
        <v>25</v>
      </c>
      <c r="F9" s="17" t="s">
        <v>27</v>
      </c>
      <c r="G9" s="17" t="s">
        <v>29</v>
      </c>
      <c r="H9" s="17" t="s">
        <v>43</v>
      </c>
      <c r="I9" s="17" t="s">
        <v>30</v>
      </c>
    </row>
    <row r="10" spans="2:9" ht="13.5" customHeight="1">
      <c r="B10" s="18"/>
      <c r="C10" s="19" t="s">
        <v>22</v>
      </c>
      <c r="D10" s="19" t="s">
        <v>24</v>
      </c>
      <c r="E10" s="19" t="s">
        <v>26</v>
      </c>
      <c r="F10" s="19" t="s">
        <v>28</v>
      </c>
      <c r="G10" s="19" t="s">
        <v>28</v>
      </c>
      <c r="H10" s="19" t="s">
        <v>31</v>
      </c>
      <c r="I10" s="19"/>
    </row>
    <row r="11" spans="2:9" ht="19.5" customHeight="1">
      <c r="B11" s="7" t="s">
        <v>169</v>
      </c>
      <c r="C11" s="9">
        <v>65</v>
      </c>
      <c r="D11" s="9"/>
      <c r="E11" s="9"/>
      <c r="F11" s="9">
        <v>50</v>
      </c>
      <c r="G11" s="9">
        <v>851</v>
      </c>
      <c r="H11" s="33">
        <v>70</v>
      </c>
      <c r="I11" s="9">
        <f>C11+D11+E11+F11+G11+H11</f>
        <v>1036</v>
      </c>
    </row>
    <row r="12" spans="2:9" ht="18.75" customHeight="1">
      <c r="B12" s="2" t="s">
        <v>32</v>
      </c>
      <c r="C12" s="2"/>
      <c r="D12" s="2"/>
      <c r="E12" s="2"/>
      <c r="F12" s="2"/>
      <c r="G12" s="2"/>
      <c r="H12" s="81"/>
      <c r="I12" s="82">
        <f>C13+D13+E13+F13+G13+H12</f>
        <v>0</v>
      </c>
    </row>
    <row r="13" spans="2:9" ht="17.25" customHeight="1">
      <c r="B13" s="2" t="s">
        <v>95</v>
      </c>
      <c r="C13" s="2"/>
      <c r="D13" s="2"/>
      <c r="E13" s="2"/>
      <c r="F13" s="2"/>
      <c r="G13" s="2"/>
      <c r="H13" s="81"/>
      <c r="I13" s="82">
        <f>C14+D14+E14+F14+G14+H13</f>
        <v>0</v>
      </c>
    </row>
    <row r="14" spans="2:9" ht="16.5" customHeight="1">
      <c r="B14" s="34" t="s">
        <v>142</v>
      </c>
      <c r="C14" s="2"/>
      <c r="D14" s="2"/>
      <c r="E14" s="2"/>
      <c r="F14" s="2"/>
      <c r="G14" s="2"/>
      <c r="H14" s="2">
        <v>18</v>
      </c>
      <c r="I14" s="2">
        <f>H14</f>
        <v>18</v>
      </c>
    </row>
    <row r="15" spans="2:9" ht="18.75" customHeight="1">
      <c r="B15" s="9" t="s">
        <v>170</v>
      </c>
      <c r="C15" s="9">
        <f>C11+C12+C14</f>
        <v>65</v>
      </c>
      <c r="D15" s="9">
        <f>D11+D12+D14</f>
        <v>0</v>
      </c>
      <c r="E15" s="9">
        <f>E11+E12+E14</f>
        <v>0</v>
      </c>
      <c r="F15" s="9">
        <f>F11+F12+F14</f>
        <v>50</v>
      </c>
      <c r="G15" s="9">
        <f>SUM(G14,G12,G11)</f>
        <v>851</v>
      </c>
      <c r="H15" s="9">
        <f>SUM(H14,H12,H11)</f>
        <v>88</v>
      </c>
      <c r="I15" s="9">
        <f>SUM(I14,I12,I11)</f>
        <v>1054</v>
      </c>
    </row>
    <row r="18" spans="2:9" ht="15">
      <c r="B18" s="51" t="s">
        <v>129</v>
      </c>
      <c r="C18" s="51"/>
      <c r="D18" s="51"/>
      <c r="E18" s="52"/>
      <c r="F18" s="52"/>
      <c r="G18" s="52"/>
      <c r="H18" s="52"/>
      <c r="I18" s="52"/>
    </row>
    <row r="19" ht="12" customHeight="1"/>
    <row r="21" spans="2:7" ht="15" customHeight="1">
      <c r="B21" s="29" t="s">
        <v>165</v>
      </c>
      <c r="D21" t="s">
        <v>167</v>
      </c>
      <c r="G21" t="s">
        <v>168</v>
      </c>
    </row>
    <row r="22" spans="4:7" ht="12.75">
      <c r="D22" t="s">
        <v>137</v>
      </c>
      <c r="G22" t="s">
        <v>132</v>
      </c>
    </row>
    <row r="24" ht="14.25" customHeight="1">
      <c r="B24" s="29"/>
    </row>
    <row r="25" ht="12.75">
      <c r="C25" s="83"/>
    </row>
  </sheetData>
  <sheetProtection/>
  <mergeCells count="3">
    <mergeCell ref="B5:I5"/>
    <mergeCell ref="B6:I6"/>
    <mergeCell ref="A4:I4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8"/>
  <sheetViews>
    <sheetView zoomScalePageLayoutView="0" workbookViewId="0" topLeftCell="A10">
      <selection activeCell="I44" sqref="I44"/>
    </sheetView>
  </sheetViews>
  <sheetFormatPr defaultColWidth="9.140625" defaultRowHeight="12.75"/>
  <cols>
    <col min="1" max="1" width="2.7109375" style="0" customWidth="1"/>
    <col min="2" max="2" width="54.00390625" style="0" bestFit="1" customWidth="1"/>
    <col min="3" max="3" width="15.00390625" style="0" customWidth="1"/>
    <col min="4" max="4" width="14.28125" style="0" customWidth="1"/>
  </cols>
  <sheetData>
    <row r="1" spans="2:4" ht="15" customHeight="1">
      <c r="B1" s="96" t="s">
        <v>80</v>
      </c>
      <c r="C1" s="96"/>
      <c r="D1" s="96"/>
    </row>
    <row r="2" spans="2:4" ht="16.5" customHeight="1">
      <c r="B2" s="97" t="s">
        <v>117</v>
      </c>
      <c r="C2" s="97"/>
      <c r="D2" s="97"/>
    </row>
    <row r="3" spans="2:4" ht="15" customHeight="1">
      <c r="B3" s="96" t="s">
        <v>171</v>
      </c>
      <c r="C3" s="96"/>
      <c r="D3" s="96"/>
    </row>
    <row r="4" ht="12.75">
      <c r="D4" t="s">
        <v>78</v>
      </c>
    </row>
    <row r="5" spans="2:4" ht="12.75">
      <c r="B5" s="15"/>
      <c r="C5" s="20" t="s">
        <v>1</v>
      </c>
      <c r="D5" s="20" t="s">
        <v>1</v>
      </c>
    </row>
    <row r="6" spans="2:4" ht="12.75">
      <c r="B6" s="21" t="s">
        <v>33</v>
      </c>
      <c r="C6" s="22">
        <v>2018</v>
      </c>
      <c r="D6" s="22">
        <v>2017</v>
      </c>
    </row>
    <row r="7" spans="2:4" ht="12.75">
      <c r="B7" s="18"/>
      <c r="C7" s="23" t="s">
        <v>2</v>
      </c>
      <c r="D7" s="23" t="s">
        <v>2</v>
      </c>
    </row>
    <row r="8" spans="2:4" ht="12.75">
      <c r="B8" s="6" t="s">
        <v>5</v>
      </c>
      <c r="C8" s="8">
        <v>1</v>
      </c>
      <c r="D8" s="8">
        <v>1</v>
      </c>
    </row>
    <row r="9" spans="2:4" ht="16.5" customHeight="1">
      <c r="B9" s="67" t="s">
        <v>34</v>
      </c>
      <c r="C9" s="16"/>
      <c r="D9" s="16"/>
    </row>
    <row r="10" spans="2:4" ht="16.5" customHeight="1">
      <c r="B10" s="16" t="s">
        <v>35</v>
      </c>
      <c r="C10" s="60">
        <v>107</v>
      </c>
      <c r="D10" s="37">
        <v>114</v>
      </c>
    </row>
    <row r="11" spans="2:4" ht="16.5" customHeight="1">
      <c r="B11" s="16" t="s">
        <v>118</v>
      </c>
      <c r="C11" s="60">
        <v>-115</v>
      </c>
      <c r="D11" s="37">
        <v>-64</v>
      </c>
    </row>
    <row r="12" spans="2:4" ht="16.5" customHeight="1">
      <c r="B12" s="16" t="s">
        <v>119</v>
      </c>
      <c r="C12" s="60">
        <v>-28</v>
      </c>
      <c r="D12" s="37">
        <v>-26</v>
      </c>
    </row>
    <row r="13" spans="2:4" ht="16.5" customHeight="1">
      <c r="B13" s="16" t="s">
        <v>120</v>
      </c>
      <c r="C13" s="76">
        <v>-11</v>
      </c>
      <c r="D13" s="37">
        <v>-3</v>
      </c>
    </row>
    <row r="14" spans="2:4" ht="16.5" customHeight="1">
      <c r="B14" s="68" t="s">
        <v>121</v>
      </c>
      <c r="C14" s="60">
        <v>-8</v>
      </c>
      <c r="D14" s="37">
        <v>-6</v>
      </c>
    </row>
    <row r="15" spans="2:4" ht="16.5" customHeight="1">
      <c r="B15" s="68" t="s">
        <v>122</v>
      </c>
      <c r="C15" s="60">
        <v>-11</v>
      </c>
      <c r="D15" s="37">
        <v>-16</v>
      </c>
    </row>
    <row r="16" spans="2:4" ht="16.5" customHeight="1" hidden="1">
      <c r="B16" s="68" t="s">
        <v>123</v>
      </c>
      <c r="C16" s="60">
        <v>0</v>
      </c>
      <c r="D16" s="37">
        <v>0</v>
      </c>
    </row>
    <row r="17" spans="2:4" ht="16.5" customHeight="1">
      <c r="B17" s="35" t="s">
        <v>124</v>
      </c>
      <c r="C17" s="69">
        <f>SUM(C10:C16)</f>
        <v>-66</v>
      </c>
      <c r="D17" s="70">
        <f>SUM(D10:D16)</f>
        <v>-1</v>
      </c>
    </row>
    <row r="18" spans="2:4" ht="16.5" customHeight="1" hidden="1">
      <c r="B18" s="54" t="s">
        <v>125</v>
      </c>
      <c r="C18" s="60"/>
      <c r="D18" s="37"/>
    </row>
    <row r="19" spans="2:4" ht="16.5" customHeight="1">
      <c r="B19" s="71" t="s">
        <v>126</v>
      </c>
      <c r="C19" s="72">
        <f>C17+C18</f>
        <v>-66</v>
      </c>
      <c r="D19" s="73">
        <f>D17+D18</f>
        <v>-1</v>
      </c>
    </row>
    <row r="20" spans="2:4" ht="16.5" customHeight="1">
      <c r="B20" s="67" t="s">
        <v>36</v>
      </c>
      <c r="C20" s="60"/>
      <c r="D20" s="37"/>
    </row>
    <row r="21" spans="2:4" ht="16.5" customHeight="1" hidden="1">
      <c r="B21" s="16" t="s">
        <v>62</v>
      </c>
      <c r="C21" s="60"/>
      <c r="D21" s="37"/>
    </row>
    <row r="22" spans="2:4" ht="16.5" customHeight="1" hidden="1">
      <c r="B22" s="16" t="s">
        <v>63</v>
      </c>
      <c r="C22" s="60"/>
      <c r="D22" s="37"/>
    </row>
    <row r="23" spans="2:4" ht="16.5" customHeight="1" hidden="1">
      <c r="B23" s="16" t="s">
        <v>61</v>
      </c>
      <c r="C23" s="60"/>
      <c r="D23" s="37"/>
    </row>
    <row r="24" spans="2:4" ht="16.5" customHeight="1" hidden="1">
      <c r="B24" s="35" t="s">
        <v>127</v>
      </c>
      <c r="C24" s="69">
        <f>SUM(C21:C23)</f>
        <v>0</v>
      </c>
      <c r="D24" s="70">
        <f>SUM(D21:D23)</f>
        <v>0</v>
      </c>
    </row>
    <row r="25" spans="2:4" ht="16.5" customHeight="1">
      <c r="B25" s="74" t="s">
        <v>135</v>
      </c>
      <c r="C25" s="77"/>
      <c r="D25" s="78">
        <v>-72</v>
      </c>
    </row>
    <row r="26" spans="2:4" ht="16.5" customHeight="1">
      <c r="B26" s="75" t="s">
        <v>136</v>
      </c>
      <c r="C26" s="61">
        <f>SUM(C25)</f>
        <v>0</v>
      </c>
      <c r="D26" s="55">
        <f>SUM(D25)</f>
        <v>-72</v>
      </c>
    </row>
    <row r="27" spans="2:4" ht="16.5" customHeight="1">
      <c r="B27" s="67" t="s">
        <v>37</v>
      </c>
      <c r="C27" s="60"/>
      <c r="D27" s="37"/>
    </row>
    <row r="28" spans="2:4" ht="16.5" customHeight="1">
      <c r="B28" s="16" t="s">
        <v>96</v>
      </c>
      <c r="C28" s="60"/>
      <c r="D28" s="37"/>
    </row>
    <row r="29" spans="2:4" ht="16.5" customHeight="1">
      <c r="B29" s="68" t="s">
        <v>131</v>
      </c>
      <c r="C29" s="60"/>
      <c r="D29" s="37"/>
    </row>
    <row r="30" spans="2:4" ht="16.5" customHeight="1">
      <c r="B30" s="53" t="s">
        <v>130</v>
      </c>
      <c r="C30" s="79"/>
      <c r="D30" s="80"/>
    </row>
    <row r="31" spans="2:4" ht="16.5" customHeight="1">
      <c r="B31" s="15" t="s">
        <v>128</v>
      </c>
      <c r="C31" s="60">
        <f>C30+C28+C29</f>
        <v>0</v>
      </c>
      <c r="D31" s="37">
        <f>D30+D28+D29</f>
        <v>0</v>
      </c>
    </row>
    <row r="32" spans="2:4" ht="16.5" customHeight="1">
      <c r="B32" s="15" t="s">
        <v>38</v>
      </c>
      <c r="C32" s="59"/>
      <c r="D32" s="36"/>
    </row>
    <row r="33" spans="2:4" ht="16.5" customHeight="1">
      <c r="B33" s="18" t="s">
        <v>39</v>
      </c>
      <c r="C33" s="62">
        <f>C19+C31+C26</f>
        <v>-66</v>
      </c>
      <c r="D33" s="62">
        <f>D19+D31+D26</f>
        <v>-73</v>
      </c>
    </row>
    <row r="34" spans="2:4" ht="16.5" customHeight="1">
      <c r="B34" s="15" t="s">
        <v>40</v>
      </c>
      <c r="C34" s="59"/>
      <c r="D34" s="36"/>
    </row>
    <row r="35" spans="2:4" ht="16.5" customHeight="1">
      <c r="B35" s="18" t="s">
        <v>41</v>
      </c>
      <c r="C35" s="62">
        <v>767</v>
      </c>
      <c r="D35" s="39">
        <v>829</v>
      </c>
    </row>
    <row r="36" spans="2:4" ht="16.5" customHeight="1">
      <c r="B36" s="15" t="s">
        <v>40</v>
      </c>
      <c r="C36" s="59"/>
      <c r="D36" s="36"/>
    </row>
    <row r="37" spans="2:4" ht="16.5" customHeight="1">
      <c r="B37" s="18" t="s">
        <v>42</v>
      </c>
      <c r="C37" s="62">
        <f>SUM(C33:C35)</f>
        <v>701</v>
      </c>
      <c r="D37" s="39">
        <f>SUM(D33:D35)</f>
        <v>756</v>
      </c>
    </row>
    <row r="38" spans="2:4" ht="16.5" customHeight="1">
      <c r="B38" s="24"/>
      <c r="C38" s="24"/>
      <c r="D38" s="24"/>
    </row>
    <row r="39" spans="2:4" ht="16.5" customHeight="1">
      <c r="B39" s="24"/>
      <c r="C39" s="24"/>
      <c r="D39" s="24"/>
    </row>
    <row r="40" spans="2:4" ht="15">
      <c r="B40" s="98" t="s">
        <v>129</v>
      </c>
      <c r="C40" s="98"/>
      <c r="D40" s="98"/>
    </row>
    <row r="41" spans="2:4" ht="15">
      <c r="B41" s="50"/>
      <c r="C41" s="50"/>
      <c r="D41" s="50"/>
    </row>
    <row r="42" spans="2:3" ht="14.25" customHeight="1">
      <c r="B42" s="29" t="s">
        <v>165</v>
      </c>
      <c r="C42" t="s">
        <v>172</v>
      </c>
    </row>
    <row r="43" ht="12.75">
      <c r="C43" t="s">
        <v>137</v>
      </c>
    </row>
    <row r="45" ht="16.5" customHeight="1">
      <c r="C45" t="s">
        <v>168</v>
      </c>
    </row>
    <row r="46" ht="12.75">
      <c r="C46" t="s">
        <v>132</v>
      </c>
    </row>
    <row r="47" ht="12.75" customHeight="1">
      <c r="B47" s="29"/>
    </row>
    <row r="48" ht="12.75">
      <c r="B48" s="83"/>
    </row>
  </sheetData>
  <sheetProtection/>
  <mergeCells count="4">
    <mergeCell ref="B2:D2"/>
    <mergeCell ref="B3:D3"/>
    <mergeCell ref="B1:D1"/>
    <mergeCell ref="B40:D40"/>
  </mergeCells>
  <printOptions/>
  <pageMargins left="0.75" right="0.75" top="0.84" bottom="0.7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33.5742187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1.28125" style="0" customWidth="1"/>
    <col min="8" max="8" width="13.140625" style="0" customWidth="1"/>
    <col min="9" max="10" width="9.7109375" style="0" customWidth="1"/>
  </cols>
  <sheetData>
    <row r="1" spans="1:10" ht="15" customHeight="1">
      <c r="A1" s="103" t="s">
        <v>81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4.25" customHeight="1">
      <c r="A2" s="102" t="s">
        <v>98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.75" customHeight="1">
      <c r="A3" s="38"/>
      <c r="B3" s="38"/>
      <c r="C3" s="38"/>
      <c r="D3" s="38"/>
      <c r="E3" s="38"/>
      <c r="F3" s="38"/>
      <c r="G3" s="38"/>
      <c r="H3" s="38"/>
      <c r="I3" s="38" t="s">
        <v>64</v>
      </c>
      <c r="J3" s="38"/>
    </row>
    <row r="4" spans="1:10" ht="13.5" customHeight="1">
      <c r="A4" s="96" t="s">
        <v>178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12.75">
      <c r="A5" s="89" t="s">
        <v>65</v>
      </c>
      <c r="B5" s="89" t="s">
        <v>66</v>
      </c>
      <c r="C5" s="89" t="s">
        <v>67</v>
      </c>
      <c r="D5" s="89" t="s">
        <v>145</v>
      </c>
      <c r="E5" s="89" t="s">
        <v>146</v>
      </c>
      <c r="F5" s="89" t="s">
        <v>147</v>
      </c>
      <c r="G5" s="89" t="s">
        <v>29</v>
      </c>
      <c r="H5" s="89" t="s">
        <v>97</v>
      </c>
      <c r="I5" s="89" t="s">
        <v>29</v>
      </c>
      <c r="J5" s="89" t="s">
        <v>30</v>
      </c>
    </row>
    <row r="6" spans="1:10" ht="12.75">
      <c r="A6" s="90"/>
      <c r="B6" s="91"/>
      <c r="C6" s="91"/>
      <c r="D6" s="91" t="s">
        <v>148</v>
      </c>
      <c r="E6" s="91"/>
      <c r="F6" s="91" t="s">
        <v>149</v>
      </c>
      <c r="G6" s="91"/>
      <c r="H6" s="91" t="s">
        <v>68</v>
      </c>
      <c r="I6" s="91" t="s">
        <v>99</v>
      </c>
      <c r="J6" s="91"/>
    </row>
    <row r="7" spans="1:10" ht="12.75">
      <c r="A7" s="7" t="s">
        <v>173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 t="s">
        <v>69</v>
      </c>
      <c r="B8" s="2">
        <v>68</v>
      </c>
      <c r="C8" s="2">
        <v>453</v>
      </c>
      <c r="D8" s="2">
        <v>178</v>
      </c>
      <c r="E8" s="2">
        <v>46</v>
      </c>
      <c r="F8" s="2">
        <v>25</v>
      </c>
      <c r="G8" s="2">
        <v>7</v>
      </c>
      <c r="H8" s="2"/>
      <c r="I8" s="2">
        <v>5</v>
      </c>
      <c r="J8" s="2">
        <f>SUM(B8:I8)</f>
        <v>782</v>
      </c>
    </row>
    <row r="9" spans="1:10" ht="12.75">
      <c r="A9" s="2" t="s">
        <v>70</v>
      </c>
      <c r="B9" s="2"/>
      <c r="C9" s="2">
        <v>386</v>
      </c>
      <c r="D9" s="2">
        <v>178</v>
      </c>
      <c r="E9" s="2">
        <v>44</v>
      </c>
      <c r="F9" s="2">
        <v>25</v>
      </c>
      <c r="G9" s="2">
        <v>4</v>
      </c>
      <c r="H9" s="2"/>
      <c r="I9" s="2">
        <v>3</v>
      </c>
      <c r="J9" s="2">
        <f>SUM(B9:I9)</f>
        <v>640</v>
      </c>
    </row>
    <row r="10" spans="1:10" ht="12.75">
      <c r="A10" s="2" t="s">
        <v>71</v>
      </c>
      <c r="B10" s="2">
        <f>B8-B9</f>
        <v>68</v>
      </c>
      <c r="C10" s="2">
        <f aca="true" t="shared" si="0" ref="C10:I10">C8-C9</f>
        <v>67</v>
      </c>
      <c r="D10" s="2">
        <f t="shared" si="0"/>
        <v>0</v>
      </c>
      <c r="E10" s="2">
        <f t="shared" si="0"/>
        <v>2</v>
      </c>
      <c r="F10" s="2">
        <f t="shared" si="0"/>
        <v>0</v>
      </c>
      <c r="G10" s="2">
        <f t="shared" si="0"/>
        <v>3</v>
      </c>
      <c r="H10" s="2">
        <f t="shared" si="0"/>
        <v>0</v>
      </c>
      <c r="I10" s="2">
        <f t="shared" si="0"/>
        <v>2</v>
      </c>
      <c r="J10" s="2">
        <f>SUM(B10:I10)</f>
        <v>142</v>
      </c>
    </row>
    <row r="11" spans="1:10" ht="12.75">
      <c r="A11" s="7" t="s">
        <v>174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2.75">
      <c r="A12" s="2" t="s">
        <v>72</v>
      </c>
      <c r="B12" s="92">
        <f>B10</f>
        <v>68</v>
      </c>
      <c r="C12" s="92">
        <v>67</v>
      </c>
      <c r="D12" s="92">
        <v>0</v>
      </c>
      <c r="E12" s="92">
        <v>2</v>
      </c>
      <c r="F12" s="92">
        <v>0</v>
      </c>
      <c r="G12" s="92">
        <v>3</v>
      </c>
      <c r="H12" s="92">
        <f>H10</f>
        <v>0</v>
      </c>
      <c r="I12" s="92">
        <f>I10</f>
        <v>2</v>
      </c>
      <c r="J12" s="92">
        <f aca="true" t="shared" si="1" ref="J12:J18">SUM(B12:I12)</f>
        <v>142</v>
      </c>
    </row>
    <row r="13" spans="1:10" ht="12.75" customHeight="1" hidden="1">
      <c r="A13" s="2" t="s">
        <v>73</v>
      </c>
      <c r="B13" s="92"/>
      <c r="C13" s="92"/>
      <c r="D13" s="92"/>
      <c r="E13" s="92"/>
      <c r="F13" s="92"/>
      <c r="G13" s="92"/>
      <c r="H13" s="92"/>
      <c r="I13" s="92"/>
      <c r="J13" s="92">
        <f t="shared" si="1"/>
        <v>0</v>
      </c>
    </row>
    <row r="14" spans="1:10" ht="12.75" customHeight="1" hidden="1">
      <c r="A14" s="2" t="s">
        <v>74</v>
      </c>
      <c r="B14" s="92"/>
      <c r="C14" s="92"/>
      <c r="D14" s="92"/>
      <c r="E14" s="92"/>
      <c r="F14" s="92"/>
      <c r="G14" s="92"/>
      <c r="H14" s="92"/>
      <c r="I14" s="92"/>
      <c r="J14" s="92">
        <f t="shared" si="1"/>
        <v>0</v>
      </c>
    </row>
    <row r="15" spans="1:10" ht="12.75" customHeight="1" hidden="1">
      <c r="A15" s="2" t="s">
        <v>75</v>
      </c>
      <c r="B15" s="92"/>
      <c r="C15" s="92"/>
      <c r="D15" s="92"/>
      <c r="E15" s="92"/>
      <c r="F15" s="92"/>
      <c r="G15" s="92"/>
      <c r="H15" s="92"/>
      <c r="I15" s="92"/>
      <c r="J15" s="92">
        <f t="shared" si="1"/>
        <v>0</v>
      </c>
    </row>
    <row r="16" spans="1:10" ht="12.75">
      <c r="A16" s="2" t="s">
        <v>74</v>
      </c>
      <c r="B16" s="92"/>
      <c r="C16" s="92">
        <v>72</v>
      </c>
      <c r="D16" s="92">
        <v>1</v>
      </c>
      <c r="E16" s="92"/>
      <c r="F16" s="92">
        <v>16</v>
      </c>
      <c r="G16" s="92">
        <v>10</v>
      </c>
      <c r="H16" s="92"/>
      <c r="I16" s="92"/>
      <c r="J16" s="92">
        <f t="shared" si="1"/>
        <v>99</v>
      </c>
    </row>
    <row r="17" spans="1:10" ht="12.75">
      <c r="A17" s="2" t="s">
        <v>76</v>
      </c>
      <c r="B17" s="92"/>
      <c r="C17" s="92">
        <v>18</v>
      </c>
      <c r="D17" s="92"/>
      <c r="E17" s="92">
        <v>1</v>
      </c>
      <c r="F17" s="92"/>
      <c r="G17" s="92">
        <v>1</v>
      </c>
      <c r="H17" s="92"/>
      <c r="I17" s="92">
        <v>1</v>
      </c>
      <c r="J17" s="92">
        <f t="shared" si="1"/>
        <v>21</v>
      </c>
    </row>
    <row r="18" spans="1:10" ht="12.75">
      <c r="A18" s="2" t="s">
        <v>77</v>
      </c>
      <c r="B18" s="92">
        <f>B12+B13+B14-B15-B17</f>
        <v>68</v>
      </c>
      <c r="C18" s="92">
        <f>C12+C16-C17</f>
        <v>121</v>
      </c>
      <c r="D18" s="92">
        <f aca="true" t="shared" si="2" ref="D18:I18">D12+D16-D17</f>
        <v>1</v>
      </c>
      <c r="E18" s="92">
        <f t="shared" si="2"/>
        <v>1</v>
      </c>
      <c r="F18" s="92">
        <f t="shared" si="2"/>
        <v>16</v>
      </c>
      <c r="G18" s="92">
        <f t="shared" si="2"/>
        <v>12</v>
      </c>
      <c r="H18" s="92">
        <f t="shared" si="2"/>
        <v>0</v>
      </c>
      <c r="I18" s="92">
        <f t="shared" si="2"/>
        <v>1</v>
      </c>
      <c r="J18" s="92">
        <f t="shared" si="1"/>
        <v>220</v>
      </c>
    </row>
    <row r="19" spans="1:10" ht="12.75">
      <c r="A19" s="7" t="s">
        <v>175</v>
      </c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2" t="s">
        <v>69</v>
      </c>
      <c r="B20" s="92">
        <v>68</v>
      </c>
      <c r="C20" s="92">
        <v>525</v>
      </c>
      <c r="D20" s="92">
        <v>179</v>
      </c>
      <c r="E20" s="92">
        <v>46</v>
      </c>
      <c r="F20" s="92">
        <v>41</v>
      </c>
      <c r="G20" s="92">
        <v>17</v>
      </c>
      <c r="H20" s="92"/>
      <c r="I20" s="92">
        <v>5</v>
      </c>
      <c r="J20" s="92">
        <f>SUM(B20:I20)</f>
        <v>881</v>
      </c>
    </row>
    <row r="21" spans="1:10" ht="12.75">
      <c r="A21" s="2" t="s">
        <v>70</v>
      </c>
      <c r="B21" s="92"/>
      <c r="C21" s="92">
        <v>404</v>
      </c>
      <c r="D21" s="92">
        <v>178</v>
      </c>
      <c r="E21" s="92">
        <v>45</v>
      </c>
      <c r="F21" s="92">
        <v>25</v>
      </c>
      <c r="G21" s="92">
        <v>5</v>
      </c>
      <c r="H21" s="92"/>
      <c r="I21" s="92">
        <v>4</v>
      </c>
      <c r="J21" s="92">
        <f>SUM(B21:I21)</f>
        <v>661</v>
      </c>
    </row>
    <row r="22" spans="1:10" ht="12.75">
      <c r="A22" s="2" t="s">
        <v>71</v>
      </c>
      <c r="B22" s="92">
        <f>B20-B21</f>
        <v>68</v>
      </c>
      <c r="C22" s="92">
        <f aca="true" t="shared" si="3" ref="C22:I22">C20-C21</f>
        <v>121</v>
      </c>
      <c r="D22" s="92">
        <f t="shared" si="3"/>
        <v>1</v>
      </c>
      <c r="E22" s="92">
        <f t="shared" si="3"/>
        <v>1</v>
      </c>
      <c r="F22" s="92">
        <f t="shared" si="3"/>
        <v>16</v>
      </c>
      <c r="G22" s="92">
        <f t="shared" si="3"/>
        <v>12</v>
      </c>
      <c r="H22" s="92">
        <f t="shared" si="3"/>
        <v>0</v>
      </c>
      <c r="I22" s="92">
        <f t="shared" si="3"/>
        <v>1</v>
      </c>
      <c r="J22" s="92">
        <f>SUM(B22:I22)</f>
        <v>220</v>
      </c>
    </row>
    <row r="23" spans="1:10" ht="12.75">
      <c r="A23" s="7" t="s">
        <v>176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 t="s">
        <v>72</v>
      </c>
      <c r="B24" s="2">
        <f aca="true" t="shared" si="4" ref="B24:I24">B22</f>
        <v>68</v>
      </c>
      <c r="C24" s="2">
        <f t="shared" si="4"/>
        <v>121</v>
      </c>
      <c r="D24" s="2">
        <f t="shared" si="4"/>
        <v>1</v>
      </c>
      <c r="E24" s="2">
        <v>1</v>
      </c>
      <c r="F24" s="2">
        <f t="shared" si="4"/>
        <v>16</v>
      </c>
      <c r="G24" s="2">
        <f t="shared" si="4"/>
        <v>12</v>
      </c>
      <c r="H24" s="2">
        <f t="shared" si="4"/>
        <v>0</v>
      </c>
      <c r="I24" s="2">
        <f t="shared" si="4"/>
        <v>1</v>
      </c>
      <c r="J24" s="2">
        <f aca="true" t="shared" si="5" ref="J24:J29">SUM(B24:I24)</f>
        <v>220</v>
      </c>
    </row>
    <row r="25" spans="1:10" ht="12.75">
      <c r="A25" s="2" t="s">
        <v>73</v>
      </c>
      <c r="B25" s="2"/>
      <c r="C25" s="2"/>
      <c r="D25" s="2"/>
      <c r="E25" s="2"/>
      <c r="F25" s="2"/>
      <c r="G25" s="2"/>
      <c r="H25" s="2"/>
      <c r="I25" s="2"/>
      <c r="J25" s="2">
        <f t="shared" si="5"/>
        <v>0</v>
      </c>
    </row>
    <row r="26" spans="1:10" ht="12.75">
      <c r="A26" s="2" t="s">
        <v>74</v>
      </c>
      <c r="B26" s="2"/>
      <c r="C26" s="2"/>
      <c r="D26" s="2"/>
      <c r="E26" s="2"/>
      <c r="F26" s="2"/>
      <c r="G26" s="2"/>
      <c r="H26" s="2"/>
      <c r="I26" s="2"/>
      <c r="J26" s="2">
        <f t="shared" si="5"/>
        <v>0</v>
      </c>
    </row>
    <row r="27" spans="1:10" ht="12.75">
      <c r="A27" s="2" t="s">
        <v>75</v>
      </c>
      <c r="B27" s="2"/>
      <c r="C27" s="2"/>
      <c r="D27" s="2"/>
      <c r="E27" s="2"/>
      <c r="F27" s="2"/>
      <c r="G27" s="2"/>
      <c r="H27" s="2"/>
      <c r="I27" s="2"/>
      <c r="J27" s="2">
        <f t="shared" si="5"/>
        <v>0</v>
      </c>
    </row>
    <row r="28" spans="1:10" ht="12.75">
      <c r="A28" s="2" t="s">
        <v>76</v>
      </c>
      <c r="B28" s="2"/>
      <c r="C28" s="2">
        <v>10</v>
      </c>
      <c r="D28" s="2"/>
      <c r="E28" s="2"/>
      <c r="F28" s="2">
        <v>2</v>
      </c>
      <c r="G28" s="2">
        <v>1</v>
      </c>
      <c r="H28" s="2"/>
      <c r="I28" s="2"/>
      <c r="J28" s="2">
        <f t="shared" si="5"/>
        <v>13</v>
      </c>
    </row>
    <row r="29" spans="1:10" ht="12.75">
      <c r="A29" s="2" t="s">
        <v>77</v>
      </c>
      <c r="B29" s="2">
        <f>B24+B25+B26-B27-B28</f>
        <v>68</v>
      </c>
      <c r="C29" s="2">
        <f aca="true" t="shared" si="6" ref="C29:I29">C24+C25+C26-C27-C28</f>
        <v>111</v>
      </c>
      <c r="D29" s="2">
        <f t="shared" si="6"/>
        <v>1</v>
      </c>
      <c r="E29" s="2">
        <f t="shared" si="6"/>
        <v>1</v>
      </c>
      <c r="F29" s="2">
        <f t="shared" si="6"/>
        <v>14</v>
      </c>
      <c r="G29" s="2">
        <f t="shared" si="6"/>
        <v>11</v>
      </c>
      <c r="H29" s="2">
        <f t="shared" si="6"/>
        <v>0</v>
      </c>
      <c r="I29" s="2">
        <f t="shared" si="6"/>
        <v>1</v>
      </c>
      <c r="J29" s="2">
        <f t="shared" si="5"/>
        <v>207</v>
      </c>
    </row>
    <row r="30" spans="1:10" ht="12.75">
      <c r="A30" s="7" t="s">
        <v>177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 t="s">
        <v>69</v>
      </c>
      <c r="B31" s="2">
        <v>68</v>
      </c>
      <c r="C31" s="2">
        <v>525</v>
      </c>
      <c r="D31" s="2">
        <v>179</v>
      </c>
      <c r="E31" s="2">
        <v>46</v>
      </c>
      <c r="F31" s="2">
        <v>41</v>
      </c>
      <c r="G31" s="2">
        <v>17</v>
      </c>
      <c r="H31" s="2">
        <v>0</v>
      </c>
      <c r="I31" s="2">
        <v>5</v>
      </c>
      <c r="J31" s="2">
        <f>SUM(B31:I31)</f>
        <v>881</v>
      </c>
    </row>
    <row r="32" spans="1:10" ht="12.75">
      <c r="A32" s="2" t="s">
        <v>70</v>
      </c>
      <c r="B32" s="2"/>
      <c r="C32" s="2">
        <v>414</v>
      </c>
      <c r="D32" s="2">
        <v>178</v>
      </c>
      <c r="E32" s="2">
        <v>45</v>
      </c>
      <c r="F32" s="2">
        <v>27</v>
      </c>
      <c r="G32" s="2">
        <v>6</v>
      </c>
      <c r="H32" s="2">
        <v>0</v>
      </c>
      <c r="I32" s="2">
        <v>4</v>
      </c>
      <c r="J32" s="2">
        <f>SUM(B32:I32)</f>
        <v>674</v>
      </c>
    </row>
    <row r="33" spans="1:10" ht="12.75">
      <c r="A33" s="2" t="s">
        <v>71</v>
      </c>
      <c r="B33" s="2">
        <f>B31-B32</f>
        <v>68</v>
      </c>
      <c r="C33" s="2">
        <f aca="true" t="shared" si="7" ref="C33:I33">C31-C32</f>
        <v>111</v>
      </c>
      <c r="D33" s="2">
        <f t="shared" si="7"/>
        <v>1</v>
      </c>
      <c r="E33" s="2">
        <f t="shared" si="7"/>
        <v>1</v>
      </c>
      <c r="F33" s="2">
        <f t="shared" si="7"/>
        <v>14</v>
      </c>
      <c r="G33" s="2">
        <f t="shared" si="7"/>
        <v>11</v>
      </c>
      <c r="H33" s="2">
        <f t="shared" si="7"/>
        <v>0</v>
      </c>
      <c r="I33" s="2">
        <f t="shared" si="7"/>
        <v>1</v>
      </c>
      <c r="J33" s="2">
        <f>SUM(B33:I33)</f>
        <v>207</v>
      </c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6" spans="1:7" ht="12.75">
      <c r="A36" s="29" t="s">
        <v>165</v>
      </c>
      <c r="C36" t="s">
        <v>60</v>
      </c>
      <c r="G36" t="s">
        <v>50</v>
      </c>
    </row>
    <row r="37" spans="3:7" ht="12.75">
      <c r="C37" t="s">
        <v>137</v>
      </c>
      <c r="G37" t="s">
        <v>132</v>
      </c>
    </row>
  </sheetData>
  <sheetProtection/>
  <mergeCells count="3">
    <mergeCell ref="A1:J1"/>
    <mergeCell ref="A2:J2"/>
    <mergeCell ref="A4:J4"/>
  </mergeCells>
  <printOptions/>
  <pageMargins left="0.7874015748031497" right="0.3937007874015748" top="0.6692913385826772" bottom="0.5511811023622047" header="0.31496062992125984" footer="0.393700787401574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67"/>
  <sheetViews>
    <sheetView tabSelected="1" zoomScalePageLayoutView="0" workbookViewId="0" topLeftCell="A31">
      <selection activeCell="D63" sqref="D63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0" customFormat="1" ht="12.75">
      <c r="B1" s="97" t="s">
        <v>80</v>
      </c>
      <c r="C1" s="97"/>
      <c r="D1" s="97"/>
    </row>
    <row r="3" spans="2:4" s="10" customFormat="1" ht="12.75">
      <c r="B3" s="97" t="s">
        <v>150</v>
      </c>
      <c r="C3" s="97"/>
      <c r="D3" s="97"/>
    </row>
    <row r="4" spans="2:4" s="10" customFormat="1" ht="12.75">
      <c r="B4" s="96" t="s">
        <v>171</v>
      </c>
      <c r="C4" s="96"/>
      <c r="D4" s="96"/>
    </row>
    <row r="5" spans="2:4" s="10" customFormat="1" ht="13.5" thickBot="1">
      <c r="B5" s="88"/>
      <c r="C5" s="88"/>
      <c r="D5" s="1" t="s">
        <v>4</v>
      </c>
    </row>
    <row r="6" spans="2:4" s="10" customFormat="1" ht="12.75">
      <c r="B6" s="11" t="s">
        <v>0</v>
      </c>
      <c r="C6" s="12" t="s">
        <v>1</v>
      </c>
      <c r="D6" s="12" t="s">
        <v>3</v>
      </c>
    </row>
    <row r="7" spans="2:4" s="10" customFormat="1" ht="12.75">
      <c r="B7" s="13"/>
      <c r="C7" s="14">
        <v>2018</v>
      </c>
      <c r="D7" s="14">
        <v>2017</v>
      </c>
    </row>
    <row r="8" spans="2:4" s="10" customFormat="1" ht="12.75">
      <c r="B8" s="13"/>
      <c r="C8" s="14" t="s">
        <v>2</v>
      </c>
      <c r="D8" s="14" t="s">
        <v>2</v>
      </c>
    </row>
    <row r="9" spans="2:4" s="10" customFormat="1" ht="12.75">
      <c r="B9" s="40" t="s">
        <v>7</v>
      </c>
      <c r="C9" s="30"/>
      <c r="D9" s="30"/>
    </row>
    <row r="10" spans="2:4" s="10" customFormat="1" ht="12.75">
      <c r="B10" s="9" t="s">
        <v>51</v>
      </c>
      <c r="C10" s="2"/>
      <c r="D10" s="2"/>
    </row>
    <row r="11" spans="2:4" s="10" customFormat="1" ht="12.75">
      <c r="B11" s="9" t="s">
        <v>110</v>
      </c>
      <c r="C11" s="2"/>
      <c r="D11" s="2"/>
    </row>
    <row r="12" spans="2:4" s="10" customFormat="1" ht="12.75">
      <c r="B12" s="2" t="s">
        <v>156</v>
      </c>
      <c r="C12" s="2">
        <v>68</v>
      </c>
      <c r="D12" s="2">
        <v>68</v>
      </c>
    </row>
    <row r="13" spans="2:4" s="10" customFormat="1" ht="12.75">
      <c r="B13" s="2" t="s">
        <v>155</v>
      </c>
      <c r="C13" s="2">
        <v>111</v>
      </c>
      <c r="D13" s="2">
        <v>121</v>
      </c>
    </row>
    <row r="14" spans="2:4" s="10" customFormat="1" ht="25.5">
      <c r="B14" s="93" t="s">
        <v>157</v>
      </c>
      <c r="C14" s="2">
        <v>1</v>
      </c>
      <c r="D14" s="2">
        <v>1</v>
      </c>
    </row>
    <row r="15" spans="2:4" s="10" customFormat="1" ht="12.75">
      <c r="B15" s="2" t="s">
        <v>158</v>
      </c>
      <c r="C15" s="2">
        <v>15</v>
      </c>
      <c r="D15" s="2">
        <v>17</v>
      </c>
    </row>
    <row r="16" spans="2:4" s="10" customFormat="1" ht="12.75">
      <c r="B16" s="2" t="s">
        <v>159</v>
      </c>
      <c r="C16" s="2">
        <v>11</v>
      </c>
      <c r="D16" s="2">
        <v>12</v>
      </c>
    </row>
    <row r="17" spans="2:4" s="10" customFormat="1" ht="12.75">
      <c r="B17" s="9" t="s">
        <v>111</v>
      </c>
      <c r="C17" s="2">
        <v>1</v>
      </c>
      <c r="D17" s="2">
        <v>1</v>
      </c>
    </row>
    <row r="18" spans="2:4" s="10" customFormat="1" ht="12.75">
      <c r="B18" s="94" t="s">
        <v>152</v>
      </c>
      <c r="C18" s="2">
        <v>2</v>
      </c>
      <c r="D18" s="2">
        <v>2</v>
      </c>
    </row>
    <row r="19" spans="2:4" s="10" customFormat="1" ht="12.75">
      <c r="B19" s="9" t="s">
        <v>6</v>
      </c>
      <c r="C19" s="9">
        <f>SUM(C11:C18)</f>
        <v>209</v>
      </c>
      <c r="D19" s="9">
        <f>SUM(D11:D18)</f>
        <v>222</v>
      </c>
    </row>
    <row r="20" spans="2:4" s="10" customFormat="1" ht="12.75">
      <c r="B20" s="9" t="s">
        <v>52</v>
      </c>
      <c r="C20" s="2"/>
      <c r="D20" s="2"/>
    </row>
    <row r="21" spans="2:4" s="10" customFormat="1" ht="12.75">
      <c r="B21" s="64" t="s">
        <v>8</v>
      </c>
      <c r="C21" s="2"/>
      <c r="D21" s="2"/>
    </row>
    <row r="22" spans="2:4" s="10" customFormat="1" ht="12.75">
      <c r="B22" s="2" t="s">
        <v>160</v>
      </c>
      <c r="C22" s="2">
        <v>21</v>
      </c>
      <c r="D22" s="2">
        <v>21</v>
      </c>
    </row>
    <row r="23" spans="2:4" s="10" customFormat="1" ht="12.75">
      <c r="B23" s="2" t="s">
        <v>161</v>
      </c>
      <c r="C23" s="2">
        <v>3</v>
      </c>
      <c r="D23" s="2">
        <v>3</v>
      </c>
    </row>
    <row r="24" spans="2:4" s="10" customFormat="1" ht="12.75">
      <c r="B24" s="2" t="s">
        <v>162</v>
      </c>
      <c r="C24" s="2">
        <v>13</v>
      </c>
      <c r="D24" s="2">
        <v>13</v>
      </c>
    </row>
    <row r="25" spans="2:4" s="10" customFormat="1" ht="12.75">
      <c r="B25" s="64" t="s">
        <v>9</v>
      </c>
      <c r="C25" s="2"/>
      <c r="D25" s="2"/>
    </row>
    <row r="26" spans="2:4" s="10" customFormat="1" ht="12.75">
      <c r="B26" s="7" t="s">
        <v>112</v>
      </c>
      <c r="C26" s="7"/>
      <c r="D26" s="7"/>
    </row>
    <row r="27" spans="2:4" s="10" customFormat="1" ht="12.75">
      <c r="B27" s="2" t="s">
        <v>163</v>
      </c>
      <c r="C27" s="2">
        <v>111</v>
      </c>
      <c r="D27" s="2">
        <v>30</v>
      </c>
    </row>
    <row r="28" spans="2:4" s="10" customFormat="1" ht="12.75">
      <c r="B28" s="2" t="s">
        <v>164</v>
      </c>
      <c r="C28" s="2">
        <v>5</v>
      </c>
      <c r="D28" s="2">
        <v>8</v>
      </c>
    </row>
    <row r="29" spans="2:4" s="10" customFormat="1" ht="12.75">
      <c r="B29" s="64" t="s">
        <v>10</v>
      </c>
      <c r="C29" s="2">
        <v>701</v>
      </c>
      <c r="D29" s="2">
        <v>767</v>
      </c>
    </row>
    <row r="30" spans="2:4" s="10" customFormat="1" ht="12.75">
      <c r="B30" s="43" t="s">
        <v>45</v>
      </c>
      <c r="C30" s="5"/>
      <c r="D30" s="5"/>
    </row>
    <row r="31" spans="2:4" s="10" customFormat="1" ht="12.75">
      <c r="B31" s="43" t="s">
        <v>46</v>
      </c>
      <c r="C31" s="5"/>
      <c r="D31" s="5"/>
    </row>
    <row r="32" spans="2:4" s="10" customFormat="1" ht="12.75">
      <c r="B32" s="41" t="s">
        <v>11</v>
      </c>
      <c r="C32" s="9">
        <f>SUM(C21:C31)</f>
        <v>854</v>
      </c>
      <c r="D32" s="9">
        <f>SUM(D21:D31)</f>
        <v>842</v>
      </c>
    </row>
    <row r="33" spans="2:4" s="10" customFormat="1" ht="12.75">
      <c r="B33" s="42" t="s">
        <v>133</v>
      </c>
      <c r="C33" s="15"/>
      <c r="D33" s="15">
        <v>1</v>
      </c>
    </row>
    <row r="34" spans="2:4" s="10" customFormat="1" ht="13.5" thickBot="1">
      <c r="B34" s="45" t="s">
        <v>134</v>
      </c>
      <c r="C34" s="46">
        <f>C19+C32+C33</f>
        <v>1063</v>
      </c>
      <c r="D34" s="46">
        <f>D19+D32+D33</f>
        <v>1065</v>
      </c>
    </row>
    <row r="35" spans="2:4" s="10" customFormat="1" ht="12.75">
      <c r="B35" s="3"/>
      <c r="C35" s="3"/>
      <c r="D35" s="3"/>
    </row>
    <row r="36" spans="2:4" s="10" customFormat="1" ht="12.75">
      <c r="B36" s="24"/>
      <c r="C36" s="24"/>
      <c r="D36" s="24"/>
    </row>
    <row r="37" spans="2:4" s="10" customFormat="1" ht="13.5" thickBot="1">
      <c r="B37" s="3"/>
      <c r="C37" s="3"/>
      <c r="D37" s="3"/>
    </row>
    <row r="38" spans="2:4" s="10" customFormat="1" ht="12.75">
      <c r="B38" s="47" t="s">
        <v>16</v>
      </c>
      <c r="C38" s="48"/>
      <c r="D38" s="48"/>
    </row>
    <row r="39" spans="2:4" s="10" customFormat="1" ht="12.75">
      <c r="B39" s="2" t="s">
        <v>17</v>
      </c>
      <c r="C39" s="65">
        <v>65</v>
      </c>
      <c r="D39" s="65">
        <v>65</v>
      </c>
    </row>
    <row r="40" spans="2:4" s="10" customFormat="1" ht="12.75">
      <c r="B40" s="2" t="s">
        <v>47</v>
      </c>
      <c r="C40" s="65">
        <v>901</v>
      </c>
      <c r="D40" s="65">
        <v>901</v>
      </c>
    </row>
    <row r="41" spans="2:4" s="10" customFormat="1" ht="12.75">
      <c r="B41" s="2" t="s">
        <v>48</v>
      </c>
      <c r="C41" s="66"/>
      <c r="D41" s="66"/>
    </row>
    <row r="42" spans="2:4" s="10" customFormat="1" ht="12.75">
      <c r="B42" s="2" t="s">
        <v>144</v>
      </c>
      <c r="C42" s="66">
        <v>70</v>
      </c>
      <c r="D42" s="66"/>
    </row>
    <row r="43" spans="2:4" s="10" customFormat="1" ht="12.75">
      <c r="B43" s="2" t="s">
        <v>49</v>
      </c>
      <c r="C43" s="65">
        <v>18</v>
      </c>
      <c r="D43" s="65">
        <v>70</v>
      </c>
    </row>
    <row r="44" spans="2:4" s="10" customFormat="1" ht="12.75">
      <c r="B44" s="41" t="s">
        <v>18</v>
      </c>
      <c r="C44" s="63">
        <f>SUM(C39:C43)</f>
        <v>1054</v>
      </c>
      <c r="D44" s="63">
        <f>SUM(D39:D43)</f>
        <v>1036</v>
      </c>
    </row>
    <row r="45" spans="2:4" s="10" customFormat="1" ht="12.75">
      <c r="B45" s="49" t="s">
        <v>12</v>
      </c>
      <c r="C45" s="16"/>
      <c r="D45" s="16"/>
    </row>
    <row r="46" spans="2:4" s="10" customFormat="1" ht="12.75">
      <c r="B46" s="42" t="s">
        <v>53</v>
      </c>
      <c r="C46" s="4"/>
      <c r="D46" s="4"/>
    </row>
    <row r="47" spans="2:4" s="10" customFormat="1" ht="12.75">
      <c r="B47" s="44" t="s">
        <v>82</v>
      </c>
      <c r="C47" s="5"/>
      <c r="D47" s="5"/>
    </row>
    <row r="48" spans="2:4" s="10" customFormat="1" ht="12.75">
      <c r="B48" s="44" t="s">
        <v>83</v>
      </c>
      <c r="C48" s="5"/>
      <c r="D48" s="5"/>
    </row>
    <row r="49" spans="2:4" s="10" customFormat="1" ht="12.75">
      <c r="B49" s="41" t="s">
        <v>13</v>
      </c>
      <c r="C49" s="9">
        <f>SUM(C47:C48)</f>
        <v>0</v>
      </c>
      <c r="D49" s="9">
        <f>SUM(D47:D48)</f>
        <v>0</v>
      </c>
    </row>
    <row r="50" spans="2:4" s="10" customFormat="1" ht="12.75">
      <c r="B50" s="42" t="s">
        <v>54</v>
      </c>
      <c r="C50" s="4"/>
      <c r="D50" s="4"/>
    </row>
    <row r="51" spans="2:4" s="10" customFormat="1" ht="12.75">
      <c r="B51" s="44" t="s">
        <v>82</v>
      </c>
      <c r="C51" s="5">
        <v>0</v>
      </c>
      <c r="D51" s="5">
        <v>0</v>
      </c>
    </row>
    <row r="52" spans="2:4" s="10" customFormat="1" ht="12.75">
      <c r="B52" s="34" t="s">
        <v>113</v>
      </c>
      <c r="C52" s="2"/>
      <c r="D52" s="2"/>
    </row>
    <row r="53" spans="2:4" s="10" customFormat="1" ht="12.75">
      <c r="B53" s="34" t="s">
        <v>114</v>
      </c>
      <c r="C53" s="2"/>
      <c r="D53" s="2">
        <v>8</v>
      </c>
    </row>
    <row r="54" spans="2:4" s="10" customFormat="1" ht="12.75">
      <c r="B54" s="34" t="s">
        <v>115</v>
      </c>
      <c r="C54" s="2">
        <v>1</v>
      </c>
      <c r="D54" s="2">
        <v>1</v>
      </c>
    </row>
    <row r="55" spans="2:4" ht="12.75">
      <c r="B55" s="2" t="s">
        <v>84</v>
      </c>
      <c r="C55" s="2"/>
      <c r="D55" s="2">
        <v>10</v>
      </c>
    </row>
    <row r="56" spans="2:4" ht="12.75">
      <c r="B56" s="2" t="s">
        <v>44</v>
      </c>
      <c r="C56" s="2">
        <v>6</v>
      </c>
      <c r="D56" s="2">
        <v>8</v>
      </c>
    </row>
    <row r="57" spans="2:4" ht="12.75">
      <c r="B57" s="2" t="s">
        <v>85</v>
      </c>
      <c r="C57" s="2">
        <v>2</v>
      </c>
      <c r="D57" s="2">
        <v>2</v>
      </c>
    </row>
    <row r="58" spans="2:4" ht="12.75">
      <c r="B58" s="41" t="s">
        <v>14</v>
      </c>
      <c r="C58" s="9">
        <f>SUM(C53:C57,C51)</f>
        <v>9</v>
      </c>
      <c r="D58" s="9">
        <f>SUM(D53:D57,D51)</f>
        <v>29</v>
      </c>
    </row>
    <row r="59" spans="2:4" ht="12.75">
      <c r="B59" s="41" t="s">
        <v>15</v>
      </c>
      <c r="C59" s="9">
        <f>C49+C58</f>
        <v>9</v>
      </c>
      <c r="D59" s="9">
        <f>D49+D58</f>
        <v>29</v>
      </c>
    </row>
    <row r="60" spans="2:4" ht="13.5" thickBot="1">
      <c r="B60" s="45" t="s">
        <v>19</v>
      </c>
      <c r="C60" s="46">
        <f>SUM(C59,C44)</f>
        <v>1063</v>
      </c>
      <c r="D60" s="46">
        <f>SUM(D59,D44)</f>
        <v>1065</v>
      </c>
    </row>
    <row r="61" spans="2:4" ht="15" customHeight="1">
      <c r="B61" s="98" t="s">
        <v>129</v>
      </c>
      <c r="C61" s="98"/>
      <c r="D61" s="98"/>
    </row>
    <row r="63" spans="2:3" ht="12.75">
      <c r="B63" s="29" t="s">
        <v>165</v>
      </c>
      <c r="C63" t="s">
        <v>179</v>
      </c>
    </row>
    <row r="64" ht="12.75">
      <c r="C64" t="s">
        <v>137</v>
      </c>
    </row>
    <row r="66" ht="12.75">
      <c r="C66" t="s">
        <v>168</v>
      </c>
    </row>
    <row r="67" ht="12.75">
      <c r="C67" t="s">
        <v>132</v>
      </c>
    </row>
  </sheetData>
  <sheetProtection/>
  <mergeCells count="4">
    <mergeCell ref="B1:D1"/>
    <mergeCell ref="B3:D3"/>
    <mergeCell ref="B4:D4"/>
    <mergeCell ref="B61:D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</cp:lastModifiedBy>
  <cp:lastPrinted>2017-04-26T08:18:21Z</cp:lastPrinted>
  <dcterms:created xsi:type="dcterms:W3CDTF">2004-01-23T07:54:44Z</dcterms:created>
  <dcterms:modified xsi:type="dcterms:W3CDTF">2018-07-24T13:51:21Z</dcterms:modified>
  <cp:category/>
  <cp:version/>
  <cp:contentType/>
  <cp:contentStatus/>
</cp:coreProperties>
</file>