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30" tabRatio="400" firstSheet="1" activeTab="3"/>
  </bookViews>
  <sheets>
    <sheet name="Nachalo" sheetId="1" r:id="rId1"/>
    <sheet name="two-tier system" sheetId="2" r:id="rId2"/>
    <sheet name="one-tier system" sheetId="3" r:id="rId3"/>
    <sheet name="Summary of Results Total Score" sheetId="4" r:id="rId4"/>
  </sheets>
  <definedNames>
    <definedName name="_xlnm.Print_Area" localSheetId="1">'two-tier system'!$A$1:$K$80</definedName>
    <definedName name="_xlnm.Print_Titles" localSheetId="1">'two-tier system'!$4:$7</definedName>
    <definedName name="Z_01A189C0_7D09_11D6_90CD_F6B4D4F4F1FF_.wvu.PrintArea" localSheetId="1" hidden="1">'two-tier system'!$A$1:$K$80</definedName>
    <definedName name="Z_01A189C0_7D09_11D6_90CD_F6B4D4F4F1FF_.wvu.PrintTitles" localSheetId="1" hidden="1">'two-tier system'!$4:$7</definedName>
    <definedName name="Z_06A91069_5242_49DA_AE92_98041084EC4A_.wvu.PrintArea" localSheetId="1" hidden="1">'two-tier system'!$A$1:$K$80</definedName>
    <definedName name="Z_06A91069_5242_49DA_AE92_98041084EC4A_.wvu.PrintTitles" localSheetId="1" hidden="1">'two-tier system'!$4:$7</definedName>
    <definedName name="Z_06F07D11_8200_11D6_906C_F3B3691A43FF_.wvu.PrintArea" localSheetId="1" hidden="1">'two-tier system'!$A$1:$K$80</definedName>
    <definedName name="Z_06F07D11_8200_11D6_906C_F3B3691A43FF_.wvu.PrintTitles" localSheetId="1" hidden="1">'two-tier system'!$4:$7</definedName>
    <definedName name="Z_36E24B61_A39D_11D6_B7B8_9D5B7FABD1CE_.wvu.PrintArea" localSheetId="1" hidden="1">'two-tier system'!$A$1:$K$80</definedName>
    <definedName name="Z_36E24B61_A39D_11D6_B7B8_9D5B7FABD1CE_.wvu.PrintTitles" localSheetId="1" hidden="1">'two-tier system'!$4:$7</definedName>
    <definedName name="Z_50A293A2_AFF9_4917_9CDE_69ADACF05E4D_.wvu.PrintArea" localSheetId="1" hidden="1">'two-tier system'!$A$1:$K$80</definedName>
    <definedName name="Z_50A293A2_AFF9_4917_9CDE_69ADACF05E4D_.wvu.PrintTitles" localSheetId="1" hidden="1">'two-tier system'!$4:$7</definedName>
    <definedName name="Z_DC0E739E_1B91_4E93_960A_9DA5E7AAB988_.wvu.PrintArea" localSheetId="1" hidden="1">'two-tier system'!$A$1:$K$80</definedName>
    <definedName name="Z_DC0E739E_1B91_4E93_960A_9DA5E7AAB988_.wvu.PrintTitles" localSheetId="1" hidden="1">'two-tier system'!$4:$7</definedName>
  </definedNames>
  <calcPr fullCalcOnLoad="1"/>
</workbook>
</file>

<file path=xl/sharedStrings.xml><?xml version="1.0" encoding="utf-8"?>
<sst xmlns="http://schemas.openxmlformats.org/spreadsheetml/2006/main" count="318" uniqueCount="217">
  <si>
    <t>V.9</t>
  </si>
  <si>
    <t>VII.1</t>
  </si>
  <si>
    <t>VII.2</t>
  </si>
  <si>
    <t>VII.3</t>
  </si>
  <si>
    <t>Корпоративните ръководстваутвърдили ли са политика на дружеството по отношение на разкриването на информация и връзките с инвеститорите?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</si>
  <si>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</si>
  <si>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</si>
  <si>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</si>
  <si>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</si>
  <si>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</si>
  <si>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</si>
  <si>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</si>
  <si>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</si>
  <si>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</si>
  <si>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</si>
  <si>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</si>
  <si>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</si>
  <si>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</si>
  <si>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</si>
  <si>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</si>
  <si>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</si>
  <si>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Корпоративните ръководства приели ли са и спазват ли Етичен кодекс?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</si>
  <si>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</si>
  <si>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Съвета на директорите утвърдил ли е политика за разкриване на информация и връзки с инвеститорите?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</si>
  <si>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</si>
  <si>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I.</t>
  </si>
  <si>
    <t>II.</t>
  </si>
  <si>
    <t>IV.</t>
  </si>
  <si>
    <t>V.</t>
  </si>
  <si>
    <t>VII.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</si>
  <si>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</si>
  <si>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</si>
  <si>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</si>
  <si>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</si>
  <si>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</si>
  <si>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</si>
  <si>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</si>
  <si>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</si>
  <si>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</si>
  <si>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</si>
  <si>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</si>
  <si>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</si>
  <si>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</si>
  <si>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</si>
  <si>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VII.1</t>
  </si>
  <si>
    <t>VII.2</t>
  </si>
  <si>
    <t>VII.3</t>
  </si>
  <si>
    <t>I.1</t>
  </si>
  <si>
    <t>I.2</t>
  </si>
  <si>
    <t>I.3</t>
  </si>
  <si>
    <t>I.4</t>
  </si>
  <si>
    <t>I.5</t>
  </si>
  <si>
    <t>I.6</t>
  </si>
  <si>
    <t>I.7</t>
  </si>
  <si>
    <t>II.1</t>
  </si>
  <si>
    <t>II.2</t>
  </si>
  <si>
    <t>II.3</t>
  </si>
  <si>
    <t>II.4</t>
  </si>
  <si>
    <t>II.5</t>
  </si>
  <si>
    <t>II.6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</si>
  <si>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</si>
  <si>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</si>
  <si>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</si>
  <si>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</si>
  <si>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</si>
  <si>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</si>
  <si>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</si>
  <si>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</si>
  <si>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</si>
  <si>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</si>
  <si>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</si>
  <si>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</si>
  <si>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</si>
  <si>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Удивителните пред всеки критерии изчезват когато се маркира съответното поле в колона (1)</t>
  </si>
  <si>
    <t>Дата на попълване:</t>
  </si>
  <si>
    <t>Наименование на емитента: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</si>
  <si>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</si>
  <si>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</si>
  <si>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</si>
  <si>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едностепенна система на управление</t>
  </si>
  <si>
    <t>Метод за оценка на компаниите с двустепенна система на управление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</si>
  <si>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</si>
  <si>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I.</t>
  </si>
  <si>
    <t>II.</t>
  </si>
  <si>
    <t>IV.</t>
  </si>
  <si>
    <t>V.</t>
  </si>
  <si>
    <t>VII.</t>
  </si>
  <si>
    <t>Защита правата на акционерите (20%)</t>
  </si>
  <si>
    <t>Корпоративните ръководства приели ли са и спазват ли Етичен кодекс?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</si>
  <si>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</si>
  <si>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</si>
  <si>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</si>
  <si>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Корпоративните ръководства осигурили ли са лесен достъп на акционерите до установените визия, цели и стратегия на дружеството?</t>
  </si>
  <si>
    <t>Осигурен ли е лесен достъп на акционерите до информация за възнагражденията на членовете на корпоративните ръководства?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</si>
  <si>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</si>
  <si>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Системата за разкриване на информация осигурява ли изчерпателна, навременна и достоверна информация на акционерите и обществеността на български и английски език?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</si>
  <si>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</si>
  <si>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 xml:space="preserve">Има ли компанията изградена вътрешна система за контрол, която да гарантира ефективното функциониране на системите за отчетност и разкриване на информация? </t>
  </si>
  <si>
    <t xml:space="preserve">Компанията има ли въведена политика за идентифициране и оценка на рисковете, съпътстващи дейността на дружеството и за подпомагане тяхното ефективно управление? </t>
  </si>
  <si>
    <t>Корпоративното ръководство подпомагано ли е за дейността си от Комитет по одит?</t>
  </si>
  <si>
    <t>Председателят на Комитета за одит независим ли е?</t>
  </si>
  <si>
    <t>Прилага ли се принципа за ротация при предложенията и избора на външен одитор?</t>
  </si>
  <si>
    <t>Регламентиран ли е в устройствените актове на дружеството редът за осигуряване и използване на допълнителни стимули от членовете на Управителния съвет?</t>
  </si>
  <si>
    <t>Базирано на Методология, разработена от Christian Strenger</t>
  </si>
  <si>
    <t>Отделните критерии се отнасят към съответните глави от кодекса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</si>
  <si>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</si>
  <si>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изпълнителното ръководство състои ли се от постоянна част и допълнителни стимули?</t>
  </si>
  <si>
    <t>Председателят на Съвета на директорите независим член ли е?</t>
  </si>
  <si>
    <t xml:space="preserve">Съществуват ли определени критерии, които да гарантират, че членовете на Съвета на директорите имат подходящи знания и опит, които изисква заеманата от тях позиция? </t>
  </si>
  <si>
    <t>След избирането им новите членове на Съвета на директорите преминали ли са програма по правни и финансови въпроси, свързани с дейността на дружеството?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</si>
  <si>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</si>
  <si>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</si>
  <si>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Изборът на членовете на Съвета на директорите на дружеството става ли посредством прозрачна процедура, която осигурява освен всичко останало навременна и достатъчна информация относно личните и професионалните качества на кандидатите за членове?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</si>
  <si>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</si>
  <si>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VI.8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</si>
  <si>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</si>
  <si>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Компанията поддържа ли корпоративна интернет страница?</t>
  </si>
  <si>
    <t>Компанията разкрива ли на корпоративната си интернет страница цялата информация посочена в Глава 4, т.6 от Кодекса?</t>
  </si>
  <si>
    <t>Постоянни ли са възнагражденията на независимите директори и членове на Надзорния съвет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</si>
  <si>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</si>
  <si>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>III.6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</si>
  <si>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</t>
  </si>
  <si>
    <t>Гарантират ли броят и качествата на независимите директори интересите на акционерите?</t>
  </si>
  <si>
    <t>Гарантира ли състава на избрания от Общото събрание Съвет на директорите независимостта и безпристрастността на оценките и действията на неговите членове по отношение функционирането на дружеството?</t>
  </si>
  <si>
    <t>Постоянни ли са възнагражденията на независимите директори, членове на Съвета на директорите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</si>
  <si>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Регламентиран ли е в устройствените актове на дружеството редът за осигуряване и използване на допълнителни стимули от членовете на Съвета на директорите?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</si>
  <si>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</si>
  <si>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</si>
  <si>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членовете на Управителния съвет състои ли се от постоянна част и допълнителни стимули?</t>
  </si>
  <si>
    <t>Допълнителните стимули на членовете на Управителния съвет свързани ли са с приноса на всеки член в дейността и резултатите на дружеството?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</si>
  <si>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</si>
  <si>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 xml:space="preserve">Има ли поне един член на Надзорния съвет, който да притежава финансова компетентност? </t>
  </si>
  <si>
    <t>След избирането им новите членове на Надзорния съвет преминали ли са въвеждаща програма по правни и финансови въпроси, свързани с дейността на дружеството?</t>
  </si>
  <si>
    <t>Насърчава ли се обучението на членовете на Надзорния съвет?</t>
  </si>
  <si>
    <t>Отчитат ли процедурите по избор на нови членове на Надзорния съвет изискванията за приемственост и устойчивост на функциониране на Надзорния съвет?</t>
  </si>
  <si>
    <t>Компанията следва ли принципа за некомпенсиране на членовете на Надзорния съвет с акции или опции?</t>
  </si>
  <si>
    <t>Регламентиран ли е в устройствените актове на дружеството броят на членовете на Надзорния съвет (в т.ч броят на независимите членове и разпределението на задачите между тях)?</t>
  </si>
  <si>
    <t xml:space="preserve">Съществуват ли определени критерии, които да гарантират, че членовете на Надзорния съвет имат подходящи знания и опит, отговарящи на заеманата от тях позиция? 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</si>
  <si>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</si>
  <si>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</si>
  <si>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</si>
  <si>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Акционерите уведомявани ли са за резултатите от Общото събрание чрез интернет и в съответния срок?</t>
  </si>
  <si>
    <t>Присъстват ли всички членове на корпоративните ръководства на Общите събрания на акционерите на дружеството?</t>
  </si>
  <si>
    <t>Съществува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</si>
  <si>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</si>
  <si>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При назначаването и освобождаването на членове на Управителния съвет от Надзорния съвет спазват ли се принципите за приемственост и устойчивост на работа на Управителния съвет и стандартите на добрата практика на корпоративно управление?</t>
  </si>
  <si>
    <t>Структурата и броят на членовете на Управителния съвет гарантират ли ефективната дейност на дружеството?</t>
  </si>
  <si>
    <t>Защита правата на акционерите</t>
  </si>
  <si>
    <t>Корпоративно управление - ангажиране (вкл. Заинтересовани лица)</t>
  </si>
  <si>
    <t>Сътрудничество между Управителния и Надзорния съвети</t>
  </si>
  <si>
    <t>Управителен съвет</t>
  </si>
  <si>
    <t>Надзорен съвет</t>
  </si>
  <si>
    <t>Одит и вътрешен контрол</t>
  </si>
  <si>
    <t>Разкриване на информация</t>
  </si>
  <si>
    <t>Обща оценка Корпоративно управление</t>
  </si>
  <si>
    <t>Стандартна</t>
  </si>
  <si>
    <t>Изпълнително ръководство</t>
  </si>
  <si>
    <t>Сътрудничество между Изпълнителното ръководство и независимите членове на съвета на директорите</t>
  </si>
  <si>
    <t>Съвет на директорите</t>
  </si>
  <si>
    <t>Тежест:</t>
  </si>
  <si>
    <t>Частична оценка:</t>
  </si>
  <si>
    <t>Обобщени резултати за компаниите с едностепенна система на управление</t>
  </si>
  <si>
    <t>"Управителен съвет" (10%)</t>
  </si>
  <si>
    <t>Корпоративните ръководства осигуряват ли ефективно взаимодействие със заинтересованите лица?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</si>
  <si>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</si>
  <si>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</si>
  <si>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Брой на точките
(3) = (1) × (2)
Стандартна оценка</t>
  </si>
  <si>
    <t>Всички акционери, включително и миноритарнитие, третират ли се равнопоставено?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</si>
  <si>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</si>
  <si>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</si>
  <si>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VI.</t>
  </si>
  <si>
    <t>VI.1</t>
  </si>
  <si>
    <t>VI.2</t>
  </si>
  <si>
    <t>VI.3</t>
  </si>
  <si>
    <t>VI.4</t>
  </si>
  <si>
    <t>VI.5</t>
  </si>
  <si>
    <t>VI.6</t>
  </si>
  <si>
    <t xml:space="preserve">III. </t>
  </si>
  <si>
    <t>III.1</t>
  </si>
  <si>
    <t>III.2</t>
  </si>
  <si>
    <t>III.3</t>
  </si>
  <si>
    <t>III.4</t>
  </si>
  <si>
    <t>III.5</t>
  </si>
  <si>
    <r>
      <t>Scorecard for Corporate Governance of Bulgaria</t>
    </r>
    <r>
      <rPr>
        <b/>
        <vertAlign val="superscript"/>
        <sz val="24"/>
        <rFont val="Arial"/>
        <family val="2"/>
      </rPr>
      <t>©</t>
    </r>
  </si>
  <si>
    <t>VI.7</t>
  </si>
  <si>
    <t>Scorecard for Corporate Governance of Bulgaria ©</t>
  </si>
  <si>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</si>
  <si>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</si>
  <si>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Бележки относно методиката</t>
  </si>
  <si>
    <t>Базиран на Националния кодекс за корпоративно управление в България от 2007 г.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</si>
  <si>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</si>
  <si>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</si>
  <si>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</si>
  <si>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Източникът на информация за всяка точка трябва да се отбележи в колоната "Информационен източник"</t>
  </si>
  <si>
    <t>Критерии</t>
  </si>
  <si>
    <t>Изпълнение (1)</t>
  </si>
  <si>
    <t>да</t>
  </si>
  <si>
    <t>частично</t>
  </si>
  <si>
    <t>не</t>
  </si>
  <si>
    <t>Стандартна оценка (2)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</si>
  <si>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</si>
  <si>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</si>
  <si>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</si>
  <si>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t>Корпоративно управление - ангажиране (вкл. Заинтересовани лица) (10%)</t>
  </si>
  <si>
    <t>Стандартна оценка</t>
  </si>
  <si>
    <t>Защита правата на акционерите (20%)</t>
  </si>
  <si>
    <t xml:space="preserve">"Сътрудничество между Управителния и Надзорния съвети" (10%) </t>
  </si>
  <si>
    <t>"Надзорен съвет" (10%)</t>
  </si>
  <si>
    <t>"Разкриване на информация" (20%)</t>
  </si>
  <si>
    <t>"Одит и вътрешен контрол" (20%)</t>
  </si>
  <si>
    <t>"Сътрудничество между Изпълнителното ръководство и независимите членове на съвета на директорите" (10%)</t>
  </si>
  <si>
    <t>"Съвет на директорите" (10%)</t>
  </si>
  <si>
    <t>Обобщени резултати за компаниите с двустепенна система на управление</t>
  </si>
  <si>
    <r>
      <t xml:space="preserve">Допълнителните стимули на Изпълнителното ръководство свързани ли са със задълженията и приноса </t>
    </r>
    <r>
      <rPr>
        <sz val="10"/>
        <rFont val="Arial"/>
        <family val="2"/>
      </rPr>
      <t xml:space="preserve">му </t>
    </r>
    <r>
      <rPr>
        <sz val="10"/>
        <rFont val="Arial"/>
        <family val="2"/>
      </rPr>
      <t>в дейността и резултатите на дружеството?</t>
    </r>
  </si>
  <si>
    <t>Картата следва да бъде подписана от лице с представителна власт на дружество.</t>
  </si>
  <si>
    <t>българска роза севтополис ад</t>
  </si>
  <si>
    <t>18.03.2014 г.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</si>
</sst>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GN&quot;#,##0_);\(&quot;BGN&quot;#,##0\)"/>
    <numFmt numFmtId="181" formatCode="&quot;BGN&quot;#,##0_);[Red]\(&quot;BGN&quot;#,##0\)"/>
    <numFmt numFmtId="182" formatCode="&quot;BGN&quot;#,##0.00_);\(&quot;BGN&quot;#,##0.00\)"/>
    <numFmt numFmtId="183" formatCode="&quot;BGN&quot;#,##0.00_);[Red]\(&quot;BGN&quot;#,##0.00\)"/>
    <numFmt numFmtId="184" formatCode="_(&quot;BGN&quot;* #,##0_);_(&quot;BGN&quot;* \(#,##0\);_(&quot;BGN&quot;* &quot;-&quot;_);_(@_)"/>
    <numFmt numFmtId="185" formatCode="_(&quot;BGN&quot;* #,##0.00_);_(&quot;BGN&quot;* \(#,##0.00\);_(&quot;BGN&quot;* &quot;-&quot;??_);_(@_)"/>
    <numFmt numFmtId="186" formatCode="#,##0&quot;BGN&quot;;\-#,##0&quot;BGN&quot;"/>
    <numFmt numFmtId="187" formatCode="#,##0&quot;BGN&quot;;[Red]\-#,##0&quot;BGN&quot;"/>
    <numFmt numFmtId="188" formatCode="#,##0.00&quot;BGN&quot;;\-#,##0.00&quot;BGN&quot;"/>
    <numFmt numFmtId="189" formatCode="#,##0.00&quot;BGN&quot;;[Red]\-#,##0.00&quot;BGN&quot;"/>
    <numFmt numFmtId="190" formatCode="_-* #,##0&quot;BGN&quot;_-;\-* #,##0&quot;BGN&quot;_-;_-* &quot;-&quot;&quot;BGN&quot;_-;_-@_-"/>
    <numFmt numFmtId="191" formatCode="_-* #,##0_B_G_N_-;\-* #,##0_B_G_N_-;_-* &quot;-&quot;_B_G_N_-;_-@_-"/>
    <numFmt numFmtId="192" formatCode="_-* #,##0.00&quot;BGN&quot;_-;\-* #,##0.00&quot;BGN&quot;_-;_-* &quot;-&quot;??&quot;BGN&quot;_-;_-@_-"/>
    <numFmt numFmtId="193" formatCode="_-* #,##0.00_B_G_N_-;\-* #,##0.00_B_G_N_-;_-* &quot;-&quot;??_B_G_N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* #,##0_-;\-* #,##0_-;_-* &quot;-&quot;_-;_-@_-"/>
    <numFmt numFmtId="200" formatCode="_-&quot;£&quot;* #,##0.00_-;\-&quot;£&quot;* #,##0.00_-;_-&quot;£&quot;* &quot;-&quot;??_-;_-@_-"/>
    <numFmt numFmtId="201" formatCode="_-* #,##0.00_-;\-* #,##0.00_-;_-* &quot;-&quot;??_-;_-@_-"/>
    <numFmt numFmtId="202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0" fillId="4" borderId="1" applyNumberFormat="0" applyFont="0" applyAlignment="0" applyProtection="0"/>
    <xf numFmtId="0" fontId="28" fillId="3" borderId="2" applyNumberFormat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6" applyNumberFormat="0" applyAlignment="0" applyProtection="0"/>
    <xf numFmtId="0" fontId="35" fillId="2" borderId="2" applyNumberFormat="0" applyAlignment="0" applyProtection="0"/>
    <xf numFmtId="0" fontId="36" fillId="16" borderId="7" applyNumberFormat="0" applyAlignment="0" applyProtection="0"/>
    <xf numFmtId="0" fontId="37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28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9" fontId="7" fillId="0" borderId="0" xfId="0" applyNumberFormat="1" applyFont="1" applyBorder="1" applyAlignment="1">
      <alignment/>
    </xf>
    <xf numFmtId="9" fontId="7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7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9" fontId="7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49" fontId="5" fillId="0" borderId="23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10" fillId="18" borderId="0" xfId="0" applyFont="1" applyFill="1" applyAlignment="1" applyProtection="1">
      <alignment vertical="center"/>
      <protection/>
    </xf>
    <xf numFmtId="0" fontId="10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vertical="center"/>
      <protection/>
    </xf>
    <xf numFmtId="0" fontId="0" fillId="18" borderId="0" xfId="0" applyFont="1" applyFill="1" applyAlignment="1" applyProtection="1">
      <alignment vertical="center" wrapText="1"/>
      <protection/>
    </xf>
    <xf numFmtId="0" fontId="0" fillId="18" borderId="0" xfId="0" applyFont="1" applyFill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10" fillId="18" borderId="26" xfId="0" applyFont="1" applyFill="1" applyBorder="1" applyAlignment="1" applyProtection="1">
      <alignment horizontal="center" vertical="top" wrapText="1"/>
      <protection/>
    </xf>
    <xf numFmtId="0" fontId="10" fillId="18" borderId="28" xfId="0" applyFont="1" applyFill="1" applyBorder="1" applyAlignment="1" applyProtection="1">
      <alignment horizontal="center" vertical="top" wrapText="1"/>
      <protection/>
    </xf>
    <xf numFmtId="0" fontId="10" fillId="18" borderId="0" xfId="0" applyFont="1" applyFill="1" applyBorder="1" applyAlignment="1" applyProtection="1">
      <alignment horizontal="center" vertical="top"/>
      <protection/>
    </xf>
    <xf numFmtId="0" fontId="10" fillId="18" borderId="0" xfId="0" applyNumberFormat="1" applyFont="1" applyFill="1" applyBorder="1" applyAlignment="1" applyProtection="1">
      <alignment vertical="top" wrapText="1"/>
      <protection/>
    </xf>
    <xf numFmtId="0" fontId="10" fillId="18" borderId="0" xfId="0" applyNumberFormat="1" applyFont="1" applyFill="1" applyBorder="1" applyAlignment="1" applyProtection="1">
      <alignment vertical="top"/>
      <protection/>
    </xf>
    <xf numFmtId="0" fontId="10" fillId="18" borderId="27" xfId="0" applyNumberFormat="1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Alignment="1" applyProtection="1">
      <alignment horizontal="center"/>
      <protection/>
    </xf>
    <xf numFmtId="0" fontId="10" fillId="18" borderId="29" xfId="0" applyFont="1" applyFill="1" applyBorder="1" applyAlignment="1" applyProtection="1">
      <alignment horizontal="center" vertical="top" wrapText="1"/>
      <protection/>
    </xf>
    <xf numFmtId="0" fontId="10" fillId="18" borderId="30" xfId="0" applyFont="1" applyFill="1" applyBorder="1" applyAlignment="1" applyProtection="1">
      <alignment horizontal="center" vertical="top"/>
      <protection/>
    </xf>
    <xf numFmtId="0" fontId="10" fillId="18" borderId="0" xfId="0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3" fillId="18" borderId="31" xfId="0" applyFont="1" applyFill="1" applyBorder="1" applyAlignment="1" applyProtection="1">
      <alignment vertical="center"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3" fillId="18" borderId="0" xfId="0" applyFont="1" applyFill="1" applyBorder="1" applyAlignment="1" applyProtection="1">
      <alignment vertical="center"/>
      <protection/>
    </xf>
    <xf numFmtId="9" fontId="10" fillId="18" borderId="31" xfId="0" applyNumberFormat="1" applyFont="1" applyFill="1" applyBorder="1" applyAlignment="1" applyProtection="1">
      <alignment vertical="center" wrapText="1"/>
      <protection/>
    </xf>
    <xf numFmtId="9" fontId="15" fillId="18" borderId="0" xfId="0" applyNumberFormat="1" applyFont="1" applyFill="1" applyBorder="1" applyAlignment="1" applyProtection="1">
      <alignment vertical="center"/>
      <protection/>
    </xf>
    <xf numFmtId="0" fontId="2" fillId="18" borderId="0" xfId="0" applyFont="1" applyFill="1" applyBorder="1" applyAlignment="1" applyProtection="1">
      <alignment vertical="center"/>
      <protection/>
    </xf>
    <xf numFmtId="0" fontId="13" fillId="18" borderId="32" xfId="0" applyFont="1" applyFill="1" applyBorder="1" applyAlignment="1" applyProtection="1">
      <alignment horizontal="center" vertical="center" wrapText="1"/>
      <protection/>
    </xf>
    <xf numFmtId="0" fontId="0" fillId="18" borderId="33" xfId="0" applyNumberFormat="1" applyFont="1" applyFill="1" applyBorder="1" applyAlignment="1" applyProtection="1">
      <alignment vertical="center"/>
      <protection/>
    </xf>
    <xf numFmtId="0" fontId="12" fillId="18" borderId="33" xfId="0" applyNumberFormat="1" applyFont="1" applyFill="1" applyBorder="1" applyAlignment="1" applyProtection="1">
      <alignment vertical="center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0" fontId="0" fillId="18" borderId="28" xfId="0" applyFont="1" applyFill="1" applyBorder="1" applyAlignment="1" applyProtection="1">
      <alignment horizontal="right" vertical="center" wrapText="1"/>
      <protection/>
    </xf>
    <xf numFmtId="0" fontId="0" fillId="18" borderId="0" xfId="0" applyFont="1" applyFill="1" applyBorder="1" applyAlignment="1" applyProtection="1">
      <alignment horizontal="right" vertical="center" wrapText="1"/>
      <protection/>
    </xf>
    <xf numFmtId="9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/>
      <protection/>
    </xf>
    <xf numFmtId="0" fontId="12" fillId="18" borderId="0" xfId="0" applyFont="1" applyFill="1" applyBorder="1" applyAlignment="1" applyProtection="1">
      <alignment horizontal="center" vertical="top" wrapText="1"/>
      <protection/>
    </xf>
    <xf numFmtId="0" fontId="11" fillId="18" borderId="0" xfId="0" applyFont="1" applyFill="1" applyBorder="1" applyAlignment="1" applyProtection="1">
      <alignment horizontal="left" vertical="top" wrapText="1"/>
      <protection/>
    </xf>
    <xf numFmtId="0" fontId="10" fillId="18" borderId="0" xfId="0" applyFont="1" applyFill="1" applyBorder="1" applyAlignment="1" applyProtection="1">
      <alignment horizontal="left" vertical="top" wrapText="1"/>
      <protection/>
    </xf>
    <xf numFmtId="0" fontId="0" fillId="18" borderId="0" xfId="0" applyFont="1" applyFill="1" applyBorder="1" applyAlignment="1" applyProtection="1">
      <alignment/>
      <protection/>
    </xf>
    <xf numFmtId="0" fontId="3" fillId="18" borderId="0" xfId="0" applyFont="1" applyFill="1" applyAlignment="1" applyProtection="1">
      <alignment vertical="center"/>
      <protection/>
    </xf>
    <xf numFmtId="0" fontId="2" fillId="18" borderId="0" xfId="0" applyFont="1" applyFill="1" applyAlignment="1" applyProtection="1">
      <alignment vertical="center"/>
      <protection/>
    </xf>
    <xf numFmtId="49" fontId="0" fillId="18" borderId="33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vertical="center" wrapText="1"/>
      <protection/>
    </xf>
    <xf numFmtId="0" fontId="0" fillId="18" borderId="33" xfId="0" applyNumberFormat="1" applyFont="1" applyFill="1" applyBorder="1" applyAlignment="1" applyProtection="1">
      <alignment horizontal="left" vertical="center"/>
      <protection/>
    </xf>
    <xf numFmtId="0" fontId="10" fillId="18" borderId="33" xfId="0" applyNumberFormat="1" applyFont="1" applyFill="1" applyBorder="1" applyAlignment="1" applyProtection="1">
      <alignment horizontal="left" vertical="center"/>
      <protection/>
    </xf>
    <xf numFmtId="0" fontId="10" fillId="18" borderId="30" xfId="0" applyNumberFormat="1" applyFont="1" applyFill="1" applyBorder="1" applyAlignment="1" applyProtection="1">
      <alignment horizontal="left" vertical="center"/>
      <protection/>
    </xf>
    <xf numFmtId="0" fontId="10" fillId="18" borderId="0" xfId="0" applyFont="1" applyFill="1" applyBorder="1" applyAlignment="1" applyProtection="1">
      <alignment horizontal="center" vertical="center"/>
      <protection/>
    </xf>
    <xf numFmtId="9" fontId="0" fillId="18" borderId="0" xfId="0" applyNumberFormat="1" applyFont="1" applyFill="1" applyBorder="1" applyAlignment="1" applyProtection="1">
      <alignment horizontal="right" vertical="center"/>
      <protection/>
    </xf>
    <xf numFmtId="0" fontId="10" fillId="18" borderId="0" xfId="0" applyNumberFormat="1" applyFont="1" applyFill="1" applyBorder="1" applyAlignment="1" applyProtection="1">
      <alignment horizontal="left" vertical="center"/>
      <protection/>
    </xf>
    <xf numFmtId="9" fontId="0" fillId="18" borderId="30" xfId="0" applyNumberFormat="1" applyFont="1" applyFill="1" applyBorder="1" applyAlignment="1" applyProtection="1">
      <alignment vertical="center" wrapText="1"/>
      <protection/>
    </xf>
    <xf numFmtId="9" fontId="0" fillId="18" borderId="0" xfId="0" applyNumberFormat="1" applyFont="1" applyFill="1" applyBorder="1" applyAlignment="1" applyProtection="1">
      <alignment horizontal="right" vertical="center" wrapText="1"/>
      <protection/>
    </xf>
    <xf numFmtId="0" fontId="10" fillId="18" borderId="0" xfId="0" applyNumberFormat="1" applyFont="1" applyFill="1" applyBorder="1" applyAlignment="1" applyProtection="1">
      <alignment vertical="center"/>
      <protection/>
    </xf>
    <xf numFmtId="0" fontId="0" fillId="18" borderId="25" xfId="0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30" xfId="0" applyFont="1" applyFill="1" applyBorder="1" applyAlignment="1" applyProtection="1">
      <alignment vertical="center"/>
      <protection/>
    </xf>
    <xf numFmtId="0" fontId="0" fillId="18" borderId="30" xfId="0" applyFont="1" applyFill="1" applyBorder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horizontal="right" vertical="center" wrapText="1"/>
      <protection/>
    </xf>
    <xf numFmtId="1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10" fillId="18" borderId="0" xfId="0" applyFont="1" applyFill="1" applyBorder="1" applyAlignment="1" applyProtection="1">
      <alignment vertical="top" wrapText="1"/>
      <protection/>
    </xf>
    <xf numFmtId="0" fontId="3" fillId="18" borderId="0" xfId="0" applyFont="1" applyFill="1" applyAlignment="1" applyProtection="1">
      <alignment/>
      <protection/>
    </xf>
    <xf numFmtId="9" fontId="15" fillId="18" borderId="0" xfId="0" applyNumberFormat="1" applyFont="1" applyFill="1" applyBorder="1" applyAlignment="1" applyProtection="1">
      <alignment vertical="top"/>
      <protection/>
    </xf>
    <xf numFmtId="0" fontId="2" fillId="18" borderId="0" xfId="0" applyFont="1" applyFill="1" applyAlignment="1" applyProtection="1">
      <alignment/>
      <protection/>
    </xf>
    <xf numFmtId="10" fontId="0" fillId="18" borderId="0" xfId="0" applyNumberFormat="1" applyFont="1" applyFill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 wrapText="1"/>
      <protection/>
    </xf>
    <xf numFmtId="10" fontId="0" fillId="18" borderId="0" xfId="0" applyNumberFormat="1" applyFont="1" applyFill="1" applyAlignment="1" applyProtection="1">
      <alignment/>
      <protection/>
    </xf>
    <xf numFmtId="0" fontId="0" fillId="18" borderId="0" xfId="0" applyFont="1" applyFill="1" applyAlignment="1" applyProtection="1">
      <alignment vertical="top"/>
      <protection/>
    </xf>
    <xf numFmtId="0" fontId="0" fillId="18" borderId="0" xfId="0" applyNumberFormat="1" applyFont="1" applyFill="1" applyAlignment="1" applyProtection="1">
      <alignment vertical="top" wrapText="1"/>
      <protection/>
    </xf>
    <xf numFmtId="0" fontId="0" fillId="18" borderId="0" xfId="0" applyNumberFormat="1" applyFont="1" applyFill="1" applyAlignment="1" applyProtection="1">
      <alignment vertical="top"/>
      <protection/>
    </xf>
    <xf numFmtId="0" fontId="0" fillId="18" borderId="0" xfId="0" applyFont="1" applyFill="1" applyAlignment="1" applyProtection="1">
      <alignment horizontal="center" vertical="top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9" fontId="0" fillId="18" borderId="31" xfId="0" applyNumberFormat="1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Alignment="1" applyProtection="1">
      <alignment horizontal="center" vertical="center" wrapText="1"/>
      <protection/>
    </xf>
    <xf numFmtId="0" fontId="0" fillId="18" borderId="0" xfId="0" applyNumberFormat="1" applyFont="1" applyFill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 applyProtection="1">
      <alignment vertical="top" wrapText="1"/>
      <protection/>
    </xf>
    <xf numFmtId="9" fontId="0" fillId="19" borderId="24" xfId="0" applyNumberFormat="1" applyFont="1" applyFill="1" applyBorder="1" applyAlignment="1" applyProtection="1">
      <alignment vertical="center" wrapText="1"/>
      <protection/>
    </xf>
    <xf numFmtId="202" fontId="0" fillId="19" borderId="24" xfId="39" applyNumberFormat="1" applyFont="1" applyFill="1" applyBorder="1" applyAlignment="1" applyProtection="1">
      <alignment horizontal="right" vertical="center" wrapText="1"/>
      <protection/>
    </xf>
    <xf numFmtId="9" fontId="0" fillId="19" borderId="24" xfId="39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9" fillId="18" borderId="0" xfId="0" applyFont="1" applyFill="1" applyAlignment="1" applyProtection="1">
      <alignment horizontal="left" vertical="center"/>
      <protection/>
    </xf>
    <xf numFmtId="0" fontId="10" fillId="18" borderId="0" xfId="0" applyNumberFormat="1" applyFont="1" applyFill="1" applyBorder="1" applyAlignment="1" applyProtection="1">
      <alignment vertical="center" wrapText="1"/>
      <protection/>
    </xf>
    <xf numFmtId="0" fontId="10" fillId="18" borderId="0" xfId="0" applyFont="1" applyFill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9" fillId="2" borderId="0" xfId="0" applyFont="1" applyFill="1" applyAlignment="1" applyProtection="1">
      <alignment horizontal="left" vertical="center"/>
      <protection/>
    </xf>
    <xf numFmtId="0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31" xfId="0" applyFont="1" applyFill="1" applyBorder="1" applyAlignment="1" applyProtection="1">
      <alignment vertical="center" wrapText="1"/>
      <protection/>
    </xf>
    <xf numFmtId="0" fontId="10" fillId="18" borderId="0" xfId="0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19" borderId="29" xfId="0" applyFont="1" applyFill="1" applyBorder="1" applyAlignment="1" applyProtection="1">
      <alignment horizontal="center" vertical="top" wrapText="1"/>
      <protection/>
    </xf>
    <xf numFmtId="0" fontId="10" fillId="19" borderId="28" xfId="0" applyFont="1" applyFill="1" applyBorder="1" applyAlignment="1" applyProtection="1">
      <alignment horizontal="center" vertical="top" wrapText="1"/>
      <protection/>
    </xf>
    <xf numFmtId="0" fontId="12" fillId="18" borderId="0" xfId="0" applyNumberFormat="1" applyFont="1" applyFill="1" applyBorder="1" applyAlignment="1" applyProtection="1">
      <alignment vertical="center"/>
      <protection/>
    </xf>
    <xf numFmtId="0" fontId="0" fillId="18" borderId="33" xfId="0" applyFont="1" applyFill="1" applyBorder="1" applyAlignment="1" applyProtection="1">
      <alignment vertical="center"/>
      <protection/>
    </xf>
    <xf numFmtId="0" fontId="0" fillId="18" borderId="33" xfId="0" applyNumberFormat="1" applyFont="1" applyFill="1" applyBorder="1" applyAlignment="1" applyProtection="1">
      <alignment vertical="center" wrapText="1"/>
      <protection/>
    </xf>
    <xf numFmtId="0" fontId="10" fillId="2" borderId="0" xfId="0" applyFont="1" applyFill="1" applyBorder="1" applyAlignment="1" applyProtection="1">
      <alignment horizontal="center" vertical="top" wrapText="1"/>
      <protection/>
    </xf>
    <xf numFmtId="0" fontId="0" fillId="18" borderId="0" xfId="0" applyNumberFormat="1" applyFont="1" applyFill="1" applyBorder="1" applyAlignment="1" applyProtection="1">
      <alignment vertical="top" wrapText="1"/>
      <protection/>
    </xf>
    <xf numFmtId="0" fontId="0" fillId="18" borderId="0" xfId="0" applyNumberFormat="1" applyFont="1" applyFill="1" applyBorder="1" applyAlignment="1" applyProtection="1">
      <alignment vertical="top"/>
      <protection/>
    </xf>
    <xf numFmtId="0" fontId="22" fillId="18" borderId="0" xfId="0" applyNumberFormat="1" applyFont="1" applyFill="1" applyBorder="1" applyAlignment="1" applyProtection="1">
      <alignment vertical="top" wrapText="1"/>
      <protection/>
    </xf>
    <xf numFmtId="0" fontId="13" fillId="18" borderId="0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202" fontId="0" fillId="18" borderId="0" xfId="39" applyNumberFormat="1" applyFont="1" applyFill="1" applyBorder="1" applyAlignment="1" applyProtection="1">
      <alignment horizontal="right" vertical="center" wrapText="1"/>
      <protection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18" borderId="31" xfId="0" applyNumberFormat="1" applyFont="1" applyFill="1" applyBorder="1" applyAlignment="1" applyProtection="1">
      <alignment vertical="center"/>
      <protection/>
    </xf>
    <xf numFmtId="0" fontId="0" fillId="18" borderId="34" xfId="0" applyNumberFormat="1" applyFont="1" applyFill="1" applyBorder="1" applyAlignment="1" applyProtection="1">
      <alignment vertical="center" wrapText="1"/>
      <protection/>
    </xf>
    <xf numFmtId="0" fontId="12" fillId="18" borderId="31" xfId="0" applyNumberFormat="1" applyFont="1" applyFill="1" applyBorder="1" applyAlignment="1" applyProtection="1">
      <alignment vertical="center"/>
      <protection/>
    </xf>
    <xf numFmtId="0" fontId="13" fillId="18" borderId="3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202" fontId="0" fillId="19" borderId="29" xfId="39" applyNumberFormat="1" applyFont="1" applyFill="1" applyBorder="1" applyAlignment="1" applyProtection="1">
      <alignment horizontal="right"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10" fillId="18" borderId="24" xfId="0" applyFont="1" applyFill="1" applyBorder="1" applyAlignment="1" applyProtection="1">
      <alignment horizontal="center" vertical="center"/>
      <protection/>
    </xf>
    <xf numFmtId="0" fontId="11" fillId="18" borderId="0" xfId="0" applyFont="1" applyFill="1" applyBorder="1" applyAlignment="1" applyProtection="1">
      <alignment horizontal="center" vertical="top" wrapText="1"/>
      <protection/>
    </xf>
    <xf numFmtId="0" fontId="0" fillId="2" borderId="1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9" fontId="7" fillId="2" borderId="0" xfId="0" applyNumberFormat="1" applyFont="1" applyFill="1" applyBorder="1" applyAlignment="1">
      <alignment/>
    </xf>
    <xf numFmtId="9" fontId="7" fillId="2" borderId="11" xfId="0" applyNumberFormat="1" applyFont="1" applyFill="1" applyBorder="1" applyAlignment="1">
      <alignment/>
    </xf>
    <xf numFmtId="9" fontId="7" fillId="2" borderId="0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7" fillId="2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2" borderId="11" xfId="0" applyFill="1" applyBorder="1" applyAlignment="1">
      <alignment/>
    </xf>
    <xf numFmtId="10" fontId="10" fillId="19" borderId="26" xfId="0" applyNumberFormat="1" applyFont="1" applyFill="1" applyBorder="1" applyAlignment="1" applyProtection="1">
      <alignment horizontal="right" vertical="center" wrapText="1"/>
      <protection/>
    </xf>
    <xf numFmtId="9" fontId="0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Fill="1" applyBorder="1" applyAlignment="1">
      <alignment/>
    </xf>
    <xf numFmtId="9" fontId="7" fillId="0" borderId="13" xfId="0" applyNumberFormat="1" applyFont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9" fontId="7" fillId="2" borderId="13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8" fillId="18" borderId="0" xfId="0" applyFont="1" applyFill="1" applyAlignment="1" applyProtection="1">
      <alignment horizontal="left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>
      <alignment/>
    </xf>
    <xf numFmtId="0" fontId="0" fillId="18" borderId="0" xfId="0" applyFont="1" applyFill="1" applyAlignment="1" applyProtection="1">
      <alignment horizontal="left" vertical="center" wrapText="1"/>
      <protection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20" borderId="0" xfId="0" applyFill="1" applyAlignment="1">
      <alignment/>
    </xf>
    <xf numFmtId="0" fontId="25" fillId="2" borderId="0" xfId="38" applyFill="1" applyAlignment="1" applyProtection="1">
      <alignment/>
      <protection/>
    </xf>
    <xf numFmtId="9" fontId="7" fillId="11" borderId="0" xfId="0" applyNumberFormat="1" applyFont="1" applyFill="1" applyBorder="1" applyAlignment="1">
      <alignment horizontal="right"/>
    </xf>
    <xf numFmtId="9" fontId="0" fillId="0" borderId="0" xfId="0" applyNumberFormat="1" applyFont="1" applyBorder="1" applyAlignment="1">
      <alignment/>
    </xf>
    <xf numFmtId="9" fontId="7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9" fontId="7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18" borderId="38" xfId="0" applyNumberFormat="1" applyFont="1" applyFill="1" applyBorder="1" applyAlignment="1" applyProtection="1">
      <alignment vertical="center" wrapText="1"/>
      <protection/>
    </xf>
    <xf numFmtId="0" fontId="0" fillId="2" borderId="38" xfId="0" applyFont="1" applyFill="1" applyBorder="1" applyAlignment="1">
      <alignment wrapText="1"/>
    </xf>
    <xf numFmtId="0" fontId="13" fillId="18" borderId="39" xfId="0" applyFont="1" applyFill="1" applyBorder="1" applyAlignment="1" applyProtection="1">
      <alignment horizontal="center" vertical="center" wrapText="1"/>
      <protection/>
    </xf>
    <xf numFmtId="0" fontId="12" fillId="18" borderId="30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>
      <alignment wrapText="1"/>
    </xf>
    <xf numFmtId="0" fontId="0" fillId="2" borderId="25" xfId="0" applyFont="1" applyFill="1" applyBorder="1" applyAlignment="1">
      <alignment wrapText="1"/>
    </xf>
    <xf numFmtId="49" fontId="0" fillId="18" borderId="0" xfId="0" applyNumberFormat="1" applyFont="1" applyFill="1" applyBorder="1" applyAlignment="1" applyProtection="1">
      <alignment vertical="center"/>
      <protection/>
    </xf>
    <xf numFmtId="9" fontId="0" fillId="19" borderId="29" xfId="0" applyNumberFormat="1" applyFont="1" applyFill="1" applyBorder="1" applyAlignment="1" applyProtection="1">
      <alignment vertical="center" wrapText="1"/>
      <protection/>
    </xf>
    <xf numFmtId="0" fontId="0" fillId="18" borderId="29" xfId="0" applyFont="1" applyFill="1" applyBorder="1" applyAlignment="1" applyProtection="1">
      <alignment horizontal="right" vertical="center" wrapText="1"/>
      <protection/>
    </xf>
    <xf numFmtId="0" fontId="0" fillId="2" borderId="33" xfId="0" applyFont="1" applyFill="1" applyBorder="1" applyAlignment="1">
      <alignment wrapText="1"/>
    </xf>
    <xf numFmtId="0" fontId="0" fillId="2" borderId="33" xfId="0" applyFont="1" applyFill="1" applyBorder="1" applyAlignment="1">
      <alignment wrapText="1"/>
    </xf>
    <xf numFmtId="0" fontId="0" fillId="18" borderId="33" xfId="0" applyFont="1" applyFill="1" applyBorder="1" applyAlignment="1" applyProtection="1">
      <alignment vertical="center" wrapText="1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10" fillId="2" borderId="0" xfId="0" applyFont="1" applyFill="1" applyAlignment="1">
      <alignment/>
    </xf>
    <xf numFmtId="0" fontId="10" fillId="19" borderId="40" xfId="0" applyFont="1" applyFill="1" applyBorder="1" applyAlignment="1" applyProtection="1">
      <alignment horizontal="center" vertical="top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" fillId="18" borderId="0" xfId="0" applyFont="1" applyFill="1" applyBorder="1" applyAlignment="1" applyProtection="1">
      <alignment horizontal="left" vertical="top"/>
      <protection/>
    </xf>
    <xf numFmtId="0" fontId="10" fillId="18" borderId="27" xfId="0" applyFont="1" applyFill="1" applyBorder="1" applyAlignment="1" applyProtection="1">
      <alignment horizontal="left" vertical="top"/>
      <protection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0" fillId="18" borderId="0" xfId="0" applyNumberFormat="1" applyFont="1" applyFill="1" applyBorder="1" applyAlignment="1" applyProtection="1">
      <alignment horizontal="left" vertical="top" wrapText="1"/>
      <protection/>
    </xf>
    <xf numFmtId="0" fontId="14" fillId="6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18" borderId="31" xfId="0" applyNumberFormat="1" applyFont="1" applyFill="1" applyBorder="1" applyAlignment="1" applyProtection="1">
      <alignment horizontal="left" vertical="center"/>
      <protection/>
    </xf>
    <xf numFmtId="0" fontId="3" fillId="18" borderId="31" xfId="0" applyNumberFormat="1" applyFont="1" applyFill="1" applyBorder="1" applyAlignment="1" applyProtection="1">
      <alignment horizontal="left" vertical="center" wrapText="1"/>
      <protection/>
    </xf>
    <xf numFmtId="0" fontId="13" fillId="18" borderId="31" xfId="0" applyFont="1" applyFill="1" applyBorder="1" applyAlignment="1" applyProtection="1">
      <alignment horizontal="center" vertical="center" wrapText="1"/>
      <protection/>
    </xf>
    <xf numFmtId="0" fontId="23" fillId="0" borderId="31" xfId="0" applyFont="1" applyBorder="1" applyAlignment="1">
      <alignment vertical="center" wrapText="1"/>
    </xf>
    <xf numFmtId="0" fontId="17" fillId="18" borderId="31" xfId="0" applyNumberFormat="1" applyFont="1" applyFill="1" applyBorder="1" applyAlignment="1" applyProtection="1">
      <alignment horizontal="left" vertical="center"/>
      <protection/>
    </xf>
    <xf numFmtId="0" fontId="3" fillId="18" borderId="0" xfId="0" applyNumberFormat="1" applyFont="1" applyFill="1" applyBorder="1" applyAlignment="1" applyProtection="1">
      <alignment horizontal="left" vertical="center"/>
      <protection/>
    </xf>
    <xf numFmtId="0" fontId="11" fillId="18" borderId="0" xfId="0" applyNumberFormat="1" applyFont="1" applyFill="1" applyBorder="1" applyAlignment="1" applyProtection="1">
      <alignment horizontal="left" vertical="top" wrapText="1"/>
      <protection/>
    </xf>
    <xf numFmtId="0" fontId="11" fillId="18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dxfs count="3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9525</xdr:rowOff>
    </xdr:from>
    <xdr:to>
      <xdr:col>6</xdr:col>
      <xdr:colOff>28575</xdr:colOff>
      <xdr:row>14</xdr:row>
      <xdr:rowOff>333375</xdr:rowOff>
    </xdr:to>
    <xdr:sp>
      <xdr:nvSpPr>
        <xdr:cNvPr id="1" name="Freeform 8"/>
        <xdr:cNvSpPr>
          <a:spLocks/>
        </xdr:cNvSpPr>
      </xdr:nvSpPr>
      <xdr:spPr>
        <a:xfrm>
          <a:off x="3067050" y="2505075"/>
          <a:ext cx="600075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17</xdr:row>
      <xdr:rowOff>38100</xdr:rowOff>
    </xdr:from>
    <xdr:to>
      <xdr:col>5</xdr:col>
      <xdr:colOff>552450</xdr:colOff>
      <xdr:row>23</xdr:row>
      <xdr:rowOff>180975</xdr:rowOff>
    </xdr:to>
    <xdr:sp>
      <xdr:nvSpPr>
        <xdr:cNvPr id="2" name="Freeform 9"/>
        <xdr:cNvSpPr>
          <a:spLocks/>
        </xdr:cNvSpPr>
      </xdr:nvSpPr>
      <xdr:spPr>
        <a:xfrm flipV="1">
          <a:off x="3028950" y="4876800"/>
          <a:ext cx="571500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200025</xdr:rowOff>
    </xdr:from>
    <xdr:to>
      <xdr:col>10</xdr:col>
      <xdr:colOff>590550</xdr:colOff>
      <xdr:row>14</xdr:row>
      <xdr:rowOff>104775</xdr:rowOff>
    </xdr:to>
    <xdr:sp>
      <xdr:nvSpPr>
        <xdr:cNvPr id="3" name="Freeform 10"/>
        <xdr:cNvSpPr>
          <a:spLocks/>
        </xdr:cNvSpPr>
      </xdr:nvSpPr>
      <xdr:spPr>
        <a:xfrm flipH="1">
          <a:off x="6600825" y="2257425"/>
          <a:ext cx="590550" cy="16859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771525</xdr:colOff>
      <xdr:row>16</xdr:row>
      <xdr:rowOff>180975</xdr:rowOff>
    </xdr:from>
    <xdr:to>
      <xdr:col>10</xdr:col>
      <xdr:colOff>571500</xdr:colOff>
      <xdr:row>23</xdr:row>
      <xdr:rowOff>66675</xdr:rowOff>
    </xdr:to>
    <xdr:sp>
      <xdr:nvSpPr>
        <xdr:cNvPr id="4" name="Freeform 11"/>
        <xdr:cNvSpPr>
          <a:spLocks/>
        </xdr:cNvSpPr>
      </xdr:nvSpPr>
      <xdr:spPr>
        <a:xfrm flipH="1" flipV="1">
          <a:off x="6591300" y="4762500"/>
          <a:ext cx="581025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10</xdr:row>
      <xdr:rowOff>28575</xdr:rowOff>
    </xdr:from>
    <xdr:to>
      <xdr:col>7</xdr:col>
      <xdr:colOff>1304925</xdr:colOff>
      <xdr:row>12</xdr:row>
      <xdr:rowOff>9525</xdr:rowOff>
    </xdr:to>
    <xdr:sp>
      <xdr:nvSpPr>
        <xdr:cNvPr id="5" name="Line 20"/>
        <xdr:cNvSpPr>
          <a:spLocks/>
        </xdr:cNvSpPr>
      </xdr:nvSpPr>
      <xdr:spPr>
        <a:xfrm flipH="1">
          <a:off x="5029200" y="30956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34</xdr:row>
      <xdr:rowOff>9525</xdr:rowOff>
    </xdr:from>
    <xdr:to>
      <xdr:col>5</xdr:col>
      <xdr:colOff>571500</xdr:colOff>
      <xdr:row>41</xdr:row>
      <xdr:rowOff>419100</xdr:rowOff>
    </xdr:to>
    <xdr:sp>
      <xdr:nvSpPr>
        <xdr:cNvPr id="6" name="Freeform 22"/>
        <xdr:cNvSpPr>
          <a:spLocks/>
        </xdr:cNvSpPr>
      </xdr:nvSpPr>
      <xdr:spPr>
        <a:xfrm>
          <a:off x="3028950" y="9658350"/>
          <a:ext cx="590550" cy="17049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44</xdr:row>
      <xdr:rowOff>123825</xdr:rowOff>
    </xdr:from>
    <xdr:to>
      <xdr:col>5</xdr:col>
      <xdr:colOff>590550</xdr:colOff>
      <xdr:row>51</xdr:row>
      <xdr:rowOff>85725</xdr:rowOff>
    </xdr:to>
    <xdr:sp>
      <xdr:nvSpPr>
        <xdr:cNvPr id="7" name="Freeform 23"/>
        <xdr:cNvSpPr>
          <a:spLocks/>
        </xdr:cNvSpPr>
      </xdr:nvSpPr>
      <xdr:spPr>
        <a:xfrm flipV="1">
          <a:off x="3057525" y="12077700"/>
          <a:ext cx="581025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33</xdr:row>
      <xdr:rowOff>228600</xdr:rowOff>
    </xdr:from>
    <xdr:to>
      <xdr:col>11</xdr:col>
      <xdr:colOff>28575</xdr:colOff>
      <xdr:row>41</xdr:row>
      <xdr:rowOff>123825</xdr:rowOff>
    </xdr:to>
    <xdr:sp>
      <xdr:nvSpPr>
        <xdr:cNvPr id="8" name="Freeform 24"/>
        <xdr:cNvSpPr>
          <a:spLocks/>
        </xdr:cNvSpPr>
      </xdr:nvSpPr>
      <xdr:spPr>
        <a:xfrm flipH="1">
          <a:off x="6619875" y="9353550"/>
          <a:ext cx="600075" cy="17145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45</xdr:row>
      <xdr:rowOff>28575</xdr:rowOff>
    </xdr:from>
    <xdr:to>
      <xdr:col>11</xdr:col>
      <xdr:colOff>47625</xdr:colOff>
      <xdr:row>51</xdr:row>
      <xdr:rowOff>180975</xdr:rowOff>
    </xdr:to>
    <xdr:sp>
      <xdr:nvSpPr>
        <xdr:cNvPr id="9" name="Freeform 25"/>
        <xdr:cNvSpPr>
          <a:spLocks/>
        </xdr:cNvSpPr>
      </xdr:nvSpPr>
      <xdr:spPr>
        <a:xfrm flipH="1" flipV="1">
          <a:off x="6648450" y="12172950"/>
          <a:ext cx="590550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190500</xdr:rowOff>
    </xdr:from>
    <xdr:to>
      <xdr:col>8</xdr:col>
      <xdr:colOff>9525</xdr:colOff>
      <xdr:row>38</xdr:row>
      <xdr:rowOff>171450</xdr:rowOff>
    </xdr:to>
    <xdr:sp>
      <xdr:nvSpPr>
        <xdr:cNvPr id="10" name="Line 26"/>
        <xdr:cNvSpPr>
          <a:spLocks/>
        </xdr:cNvSpPr>
      </xdr:nvSpPr>
      <xdr:spPr>
        <a:xfrm flipH="1">
          <a:off x="5048250" y="102203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190500</xdr:rowOff>
    </xdr:from>
    <xdr:to>
      <xdr:col>5</xdr:col>
      <xdr:colOff>552450</xdr:colOff>
      <xdr:row>15</xdr:row>
      <xdr:rowOff>190500</xdr:rowOff>
    </xdr:to>
    <xdr:sp>
      <xdr:nvSpPr>
        <xdr:cNvPr id="11" name="Съединител &quot;права стрелка&quot; 12"/>
        <xdr:cNvSpPr>
          <a:spLocks/>
        </xdr:cNvSpPr>
      </xdr:nvSpPr>
      <xdr:spPr>
        <a:xfrm>
          <a:off x="3086100" y="4572000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42</xdr:row>
      <xdr:rowOff>28575</xdr:rowOff>
    </xdr:from>
    <xdr:to>
      <xdr:col>5</xdr:col>
      <xdr:colOff>552450</xdr:colOff>
      <xdr:row>42</xdr:row>
      <xdr:rowOff>28575</xdr:rowOff>
    </xdr:to>
    <xdr:sp>
      <xdr:nvSpPr>
        <xdr:cNvPr id="12" name="Съединител &quot;права стрелка&quot; 13"/>
        <xdr:cNvSpPr>
          <a:spLocks/>
        </xdr:cNvSpPr>
      </xdr:nvSpPr>
      <xdr:spPr>
        <a:xfrm>
          <a:off x="3057525" y="11601450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42</xdr:row>
      <xdr:rowOff>180975</xdr:rowOff>
    </xdr:from>
    <xdr:to>
      <xdr:col>11</xdr:col>
      <xdr:colOff>47625</xdr:colOff>
      <xdr:row>43</xdr:row>
      <xdr:rowOff>0</xdr:rowOff>
    </xdr:to>
    <xdr:sp>
      <xdr:nvSpPr>
        <xdr:cNvPr id="13" name="Съединител &quot;права стрелка&quot; 15"/>
        <xdr:cNvSpPr>
          <a:spLocks/>
        </xdr:cNvSpPr>
      </xdr:nvSpPr>
      <xdr:spPr>
        <a:xfrm rot="10800000" flipV="1">
          <a:off x="6667500" y="11753850"/>
          <a:ext cx="571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533400</xdr:rowOff>
    </xdr:from>
    <xdr:to>
      <xdr:col>10</xdr:col>
      <xdr:colOff>581025</xdr:colOff>
      <xdr:row>14</xdr:row>
      <xdr:rowOff>542925</xdr:rowOff>
    </xdr:to>
    <xdr:sp>
      <xdr:nvSpPr>
        <xdr:cNvPr id="14" name="Съединител &quot;права стрелка&quot; 24"/>
        <xdr:cNvSpPr>
          <a:spLocks/>
        </xdr:cNvSpPr>
      </xdr:nvSpPr>
      <xdr:spPr>
        <a:xfrm rot="10800000" flipV="1">
          <a:off x="6600825" y="4371975"/>
          <a:ext cx="581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E21" sqref="E21"/>
    </sheetView>
  </sheetViews>
  <sheetFormatPr defaultColWidth="8.8515625" defaultRowHeight="12.75"/>
  <cols>
    <col min="2" max="2" width="25.28125" style="0" customWidth="1"/>
    <col min="3" max="3" width="4.00390625" style="0" customWidth="1"/>
    <col min="4" max="4" width="24.28125" style="0" customWidth="1"/>
    <col min="9" max="9" width="19.8515625" style="0" bestFit="1" customWidth="1"/>
  </cols>
  <sheetData>
    <row r="1" spans="1:14" ht="20.25">
      <c r="A1" s="134" t="s">
        <v>186</v>
      </c>
      <c r="B1" s="129"/>
      <c r="C1" s="129"/>
      <c r="D1" s="4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12.75">
      <c r="A2" s="131" t="s">
        <v>187</v>
      </c>
      <c r="B2" s="131"/>
      <c r="C2" s="131"/>
      <c r="D2" s="4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4" ht="12.75">
      <c r="A3" s="193" t="s">
        <v>103</v>
      </c>
      <c r="B3" s="194"/>
      <c r="C3" s="194"/>
      <c r="D3" s="131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12.75">
      <c r="A4" s="194"/>
      <c r="B4" s="194"/>
      <c r="C4" s="194"/>
      <c r="D4" s="194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12.75">
      <c r="A5" s="195" t="s">
        <v>188</v>
      </c>
      <c r="B5" s="42"/>
      <c r="C5" s="42"/>
      <c r="D5" s="4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1:14" ht="12.75">
      <c r="A6" s="45"/>
      <c r="B6" s="192" t="s">
        <v>189</v>
      </c>
      <c r="C6" s="196"/>
      <c r="D6" s="196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7" spans="1:14" ht="12.75">
      <c r="A7" s="45"/>
      <c r="B7" s="197" t="s">
        <v>104</v>
      </c>
      <c r="C7" s="196"/>
      <c r="D7" s="196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4" ht="12.75">
      <c r="A8" s="45"/>
      <c r="B8" s="192" t="s">
        <v>190</v>
      </c>
      <c r="C8" s="196"/>
      <c r="D8" s="196"/>
      <c r="E8" s="192"/>
      <c r="F8" s="192"/>
      <c r="G8" s="192"/>
      <c r="H8" s="192"/>
      <c r="I8" s="192"/>
      <c r="J8" s="192"/>
      <c r="K8" s="192"/>
      <c r="L8" s="192"/>
      <c r="M8" s="192"/>
      <c r="N8" s="192"/>
    </row>
    <row r="9" spans="1:14" ht="12.75">
      <c r="A9" s="45"/>
      <c r="B9" s="192" t="s">
        <v>191</v>
      </c>
      <c r="C9" s="196"/>
      <c r="D9" s="196"/>
      <c r="E9" s="192"/>
      <c r="F9" s="192"/>
      <c r="G9" s="192"/>
      <c r="H9" s="192"/>
      <c r="I9" s="192"/>
      <c r="J9" s="192"/>
      <c r="K9" s="192"/>
      <c r="L9" s="192"/>
      <c r="M9" s="192"/>
      <c r="N9" s="192"/>
    </row>
    <row r="10" spans="1:14" ht="12.75">
      <c r="A10" s="45"/>
      <c r="B10" s="192" t="s">
        <v>192</v>
      </c>
      <c r="C10" s="196"/>
      <c r="D10" s="196"/>
      <c r="E10" s="192"/>
      <c r="F10" s="192"/>
      <c r="G10" s="192"/>
      <c r="H10" s="192"/>
      <c r="I10" s="192"/>
      <c r="J10" s="192"/>
      <c r="K10" s="192"/>
      <c r="L10" s="192"/>
      <c r="M10" s="192"/>
      <c r="N10" s="192"/>
    </row>
    <row r="11" spans="1:14" ht="12.75">
      <c r="A11" s="45"/>
      <c r="B11" s="192" t="s">
        <v>193</v>
      </c>
      <c r="C11" s="196"/>
      <c r="D11" s="196"/>
      <c r="E11" s="192"/>
      <c r="F11" s="192"/>
      <c r="G11" s="192"/>
      <c r="H11" s="192"/>
      <c r="I11" s="192"/>
      <c r="J11" s="192"/>
      <c r="K11" s="192"/>
      <c r="L11" s="192"/>
      <c r="M11" s="192"/>
      <c r="N11" s="192"/>
    </row>
    <row r="12" spans="1:14" ht="12.75">
      <c r="A12" s="45"/>
      <c r="B12" s="194" t="s">
        <v>73</v>
      </c>
      <c r="C12" s="196"/>
      <c r="D12" s="196"/>
      <c r="E12" s="192"/>
      <c r="F12" s="192"/>
      <c r="G12" s="192"/>
      <c r="H12" s="192"/>
      <c r="I12" s="192"/>
      <c r="J12" s="192"/>
      <c r="K12" s="192"/>
      <c r="L12" s="192"/>
      <c r="M12" s="192"/>
      <c r="N12" s="192"/>
    </row>
    <row r="13" spans="1:14" ht="12.75">
      <c r="A13" s="192"/>
      <c r="B13" s="197" t="s">
        <v>81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</row>
    <row r="14" spans="1:14" ht="12.75">
      <c r="A14" s="192"/>
      <c r="B14" s="229" t="s">
        <v>214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</row>
    <row r="15" spans="1:14" ht="12.75">
      <c r="A15" s="192"/>
      <c r="J15" s="192"/>
      <c r="K15" s="192"/>
      <c r="L15" s="192"/>
      <c r="M15" s="192"/>
      <c r="N15" s="192"/>
    </row>
    <row r="16" spans="1:14" ht="12.75">
      <c r="A16" s="192"/>
      <c r="J16" s="192"/>
      <c r="K16" s="192"/>
      <c r="L16" s="192"/>
      <c r="M16" s="192"/>
      <c r="N16" s="192"/>
    </row>
    <row r="17" spans="1:14" ht="12.75">
      <c r="A17" s="192"/>
      <c r="B17" s="197" t="s">
        <v>75</v>
      </c>
      <c r="C17" s="192"/>
      <c r="D17" s="198" t="s">
        <v>215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</row>
    <row r="18" spans="1:14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</row>
    <row r="19" spans="1:14" ht="12.75">
      <c r="A19" s="192"/>
      <c r="B19" s="197" t="s">
        <v>74</v>
      </c>
      <c r="C19" s="192"/>
      <c r="D19" s="199" t="s">
        <v>216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ht="12.75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</row>
    <row r="21" spans="1:14" ht="12.75">
      <c r="A21" s="192"/>
      <c r="B21" s="197" t="s">
        <v>76</v>
      </c>
      <c r="C21" s="192"/>
      <c r="D21" s="192"/>
      <c r="E21" s="200" t="s">
        <v>77</v>
      </c>
      <c r="F21" s="192"/>
      <c r="G21" s="192"/>
      <c r="H21" s="192"/>
      <c r="I21" s="200" t="s">
        <v>78</v>
      </c>
      <c r="J21" s="192"/>
      <c r="K21" s="192"/>
      <c r="L21" s="192"/>
      <c r="M21" s="192"/>
      <c r="N21" s="192"/>
    </row>
    <row r="22" spans="1:14" ht="12.75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14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</row>
    <row r="25" spans="1:14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</row>
    <row r="26" spans="1:14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</row>
    <row r="27" spans="1:14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</row>
    <row r="29" spans="1:14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</row>
    <row r="30" spans="1:14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</row>
    <row r="31" spans="1:14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</row>
    <row r="32" spans="1:14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</row>
    <row r="33" spans="1:14" ht="12.7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</row>
    <row r="34" spans="1:14" ht="12.7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12.7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12.75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</row>
    <row r="37" spans="1:14" ht="12.7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</row>
    <row r="38" spans="1:14" ht="12.7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</row>
    <row r="39" spans="1:14" ht="12.75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</row>
    <row r="40" spans="1:14" ht="12.75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</row>
    <row r="41" spans="1:14" ht="12.75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</row>
    <row r="42" spans="1:14" ht="12.75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</row>
    <row r="43" spans="1:14" ht="12.75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</row>
    <row r="44" spans="1:14" ht="12.7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</row>
  </sheetData>
  <sheetProtection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SheetLayoutView="50" zoomScalePageLayoutView="0" workbookViewId="0" topLeftCell="A1">
      <pane ySplit="7" topLeftCell="BM3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10" customWidth="1"/>
    <col min="2" max="2" width="4.7109375" style="111" customWidth="1"/>
    <col min="3" max="3" width="3.00390625" style="112" customWidth="1"/>
    <col min="4" max="4" width="76.7109375" style="111" customWidth="1"/>
    <col min="5" max="5" width="6.28125" style="113" customWidth="1"/>
    <col min="6" max="6" width="7.8515625" style="113" customWidth="1"/>
    <col min="7" max="7" width="6.28125" style="113" customWidth="1"/>
    <col min="8" max="8" width="13.7109375" style="119" customWidth="1"/>
    <col min="9" max="9" width="15.421875" style="119" customWidth="1"/>
    <col min="10" max="10" width="3.7109375" style="47" customWidth="1"/>
    <col min="11" max="11" width="51.28125" style="47" customWidth="1"/>
    <col min="12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20.25">
      <c r="A1" s="134"/>
      <c r="B1" s="129"/>
      <c r="C1" s="129"/>
      <c r="E1" s="129"/>
      <c r="F1" s="129"/>
      <c r="G1" s="129"/>
      <c r="H1" s="129"/>
      <c r="K1" s="130"/>
    </row>
    <row r="2" spans="1:11" s="42" customFormat="1" ht="20.25">
      <c r="A2" s="134" t="s">
        <v>186</v>
      </c>
      <c r="B2" s="129"/>
      <c r="C2" s="129"/>
      <c r="E2" s="129"/>
      <c r="F2" s="129"/>
      <c r="G2" s="129"/>
      <c r="H2" s="129"/>
      <c r="K2" s="130"/>
    </row>
    <row r="3" spans="1:12" s="42" customFormat="1" ht="12.75">
      <c r="A3" s="131" t="s">
        <v>80</v>
      </c>
      <c r="B3" s="131"/>
      <c r="C3" s="131"/>
      <c r="E3" s="131"/>
      <c r="F3" s="131"/>
      <c r="G3" s="131"/>
      <c r="H3" s="131"/>
      <c r="I3" s="138"/>
      <c r="J3" s="132"/>
      <c r="K3" s="132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35" t="s">
        <v>195</v>
      </c>
      <c r="F5" s="236"/>
      <c r="G5" s="237"/>
      <c r="H5" s="239" t="s">
        <v>199</v>
      </c>
      <c r="I5" s="230" t="s">
        <v>166</v>
      </c>
      <c r="J5" s="50"/>
      <c r="K5" s="49" t="s">
        <v>200</v>
      </c>
    </row>
    <row r="6" spans="1:11" s="55" customFormat="1" ht="12.75" customHeight="1">
      <c r="A6" s="51"/>
      <c r="B6" s="52"/>
      <c r="C6" s="53"/>
      <c r="D6" s="54"/>
      <c r="E6" s="160">
        <v>1</v>
      </c>
      <c r="F6" s="160">
        <v>0.5</v>
      </c>
      <c r="G6" s="160">
        <v>0</v>
      </c>
      <c r="H6" s="240"/>
      <c r="I6" s="231"/>
      <c r="J6" s="50"/>
      <c r="K6" s="50" t="s">
        <v>201</v>
      </c>
    </row>
    <row r="7" spans="1:11" s="55" customFormat="1" ht="25.5" customHeight="1">
      <c r="A7" s="233" t="s">
        <v>194</v>
      </c>
      <c r="B7" s="233"/>
      <c r="C7" s="233"/>
      <c r="D7" s="234"/>
      <c r="E7" s="179" t="s">
        <v>196</v>
      </c>
      <c r="F7" s="179" t="s">
        <v>197</v>
      </c>
      <c r="G7" s="179" t="s">
        <v>198</v>
      </c>
      <c r="H7" s="241"/>
      <c r="I7" s="232"/>
      <c r="J7" s="50"/>
      <c r="K7" s="56" t="s">
        <v>202</v>
      </c>
    </row>
    <row r="8" spans="1:11" s="55" customFormat="1" ht="12.75">
      <c r="A8" s="51"/>
      <c r="B8" s="238"/>
      <c r="C8" s="238"/>
      <c r="D8" s="238"/>
      <c r="E8" s="57"/>
      <c r="F8" s="57"/>
      <c r="G8" s="57"/>
      <c r="H8" s="74"/>
      <c r="I8" s="161"/>
      <c r="J8" s="58"/>
      <c r="K8" s="59"/>
    </row>
    <row r="9" spans="1:11" s="78" customFormat="1" ht="39" customHeight="1">
      <c r="A9" s="60" t="s">
        <v>82</v>
      </c>
      <c r="B9" s="242" t="s">
        <v>162</v>
      </c>
      <c r="C9" s="242"/>
      <c r="D9" s="242"/>
      <c r="E9" s="244"/>
      <c r="F9" s="245"/>
      <c r="G9" s="245"/>
      <c r="H9" s="245"/>
      <c r="I9" s="63">
        <v>0.1</v>
      </c>
      <c r="J9" s="64"/>
      <c r="K9" s="79"/>
    </row>
    <row r="10" spans="1:11" s="46" customFormat="1" ht="25.5">
      <c r="A10" s="66" t="str">
        <f aca="true" t="shared" si="0" ref="A10:A15">IF(NOT(COUNTBLANK(E10:G10)=2),"!","")</f>
        <v>!</v>
      </c>
      <c r="B10" s="67" t="s">
        <v>5</v>
      </c>
      <c r="C10" s="68"/>
      <c r="D10" s="69" t="s">
        <v>146</v>
      </c>
      <c r="E10" s="37"/>
      <c r="F10" s="37"/>
      <c r="G10" s="38"/>
      <c r="H10" s="120">
        <v>0.1</v>
      </c>
      <c r="I10" s="121">
        <f aca="true" t="shared" si="1" ref="I10:I15">IF(ISBLANK($E10),IF(ISBLANK($F10),0,$F$6),$E$6)*$H10</f>
        <v>0</v>
      </c>
      <c r="J10" s="70"/>
      <c r="K10" s="39"/>
    </row>
    <row r="11" spans="1:11" s="46" customFormat="1" ht="51">
      <c r="A11" s="66" t="str">
        <f t="shared" si="0"/>
        <v>!</v>
      </c>
      <c r="B11" s="67" t="s">
        <v>6</v>
      </c>
      <c r="C11" s="68"/>
      <c r="D11" s="69" t="s">
        <v>127</v>
      </c>
      <c r="E11" s="37"/>
      <c r="F11" s="37"/>
      <c r="G11" s="38"/>
      <c r="H11" s="120">
        <v>0.18</v>
      </c>
      <c r="I11" s="121">
        <f t="shared" si="1"/>
        <v>0</v>
      </c>
      <c r="J11" s="70"/>
      <c r="K11" s="39"/>
    </row>
    <row r="12" spans="1:11" s="46" customFormat="1" ht="25.5">
      <c r="A12" s="66" t="str">
        <f t="shared" si="0"/>
        <v>!</v>
      </c>
      <c r="B12" s="67" t="s">
        <v>7</v>
      </c>
      <c r="C12" s="68"/>
      <c r="D12" s="69" t="s">
        <v>128</v>
      </c>
      <c r="E12" s="37"/>
      <c r="F12" s="37"/>
      <c r="G12" s="38"/>
      <c r="H12" s="120">
        <v>0.18</v>
      </c>
      <c r="I12" s="121">
        <f t="shared" si="1"/>
        <v>0</v>
      </c>
      <c r="J12" s="70"/>
      <c r="K12" s="39"/>
    </row>
    <row r="13" spans="1:11" s="46" customFormat="1" ht="25.5">
      <c r="A13" s="66" t="str">
        <f t="shared" si="0"/>
        <v>!</v>
      </c>
      <c r="B13" s="67" t="s">
        <v>8</v>
      </c>
      <c r="C13" s="68"/>
      <c r="D13" s="69" t="s">
        <v>129</v>
      </c>
      <c r="E13" s="37"/>
      <c r="F13" s="37"/>
      <c r="G13" s="38"/>
      <c r="H13" s="120">
        <v>0.18</v>
      </c>
      <c r="I13" s="121">
        <f t="shared" si="1"/>
        <v>0</v>
      </c>
      <c r="J13" s="70"/>
      <c r="K13" s="39"/>
    </row>
    <row r="14" spans="1:11" s="46" customFormat="1" ht="25.5">
      <c r="A14" s="66" t="str">
        <f t="shared" si="0"/>
        <v>!</v>
      </c>
      <c r="B14" s="67" t="s">
        <v>9</v>
      </c>
      <c r="C14" s="68"/>
      <c r="D14" s="69" t="s">
        <v>102</v>
      </c>
      <c r="E14" s="37"/>
      <c r="F14" s="37"/>
      <c r="G14" s="38"/>
      <c r="H14" s="120">
        <v>0.18</v>
      </c>
      <c r="I14" s="121">
        <f t="shared" si="1"/>
        <v>0</v>
      </c>
      <c r="J14" s="70"/>
      <c r="K14" s="39"/>
    </row>
    <row r="15" spans="1:11" s="46" customFormat="1" ht="25.5">
      <c r="A15" s="66" t="str">
        <f t="shared" si="0"/>
        <v>!</v>
      </c>
      <c r="B15" s="67" t="s">
        <v>10</v>
      </c>
      <c r="C15" s="68"/>
      <c r="D15" s="69" t="s">
        <v>130</v>
      </c>
      <c r="E15" s="37"/>
      <c r="F15" s="37"/>
      <c r="G15" s="38"/>
      <c r="H15" s="120">
        <v>0.18</v>
      </c>
      <c r="I15" s="121">
        <f t="shared" si="1"/>
        <v>0</v>
      </c>
      <c r="J15" s="70"/>
      <c r="K15" s="39"/>
    </row>
    <row r="16" spans="1:11" s="46" customFormat="1" ht="12.75">
      <c r="A16" s="148"/>
      <c r="B16" s="95"/>
      <c r="C16" s="141"/>
      <c r="D16" s="135"/>
      <c r="E16" s="149"/>
      <c r="F16" s="149"/>
      <c r="G16" s="149"/>
      <c r="H16" s="120">
        <f>SUM(H10:H15)</f>
        <v>1</v>
      </c>
      <c r="I16" s="120">
        <f>SUM(I10:I15)</f>
        <v>0</v>
      </c>
      <c r="J16" s="70"/>
      <c r="K16" s="39"/>
    </row>
    <row r="17" spans="1:11" s="73" customFormat="1" ht="12.75">
      <c r="A17" s="88"/>
      <c r="B17" s="93"/>
      <c r="C17" s="93"/>
      <c r="E17" s="88"/>
      <c r="F17" s="88"/>
      <c r="G17" s="88"/>
      <c r="H17" s="72"/>
      <c r="I17" s="91"/>
      <c r="J17" s="92"/>
      <c r="K17" s="72"/>
    </row>
    <row r="18" spans="1:11" s="78" customFormat="1" ht="42" customHeight="1">
      <c r="A18" s="60" t="s">
        <v>83</v>
      </c>
      <c r="B18" s="242" t="s">
        <v>207</v>
      </c>
      <c r="C18" s="242"/>
      <c r="D18" s="242"/>
      <c r="E18" s="244"/>
      <c r="F18" s="245"/>
      <c r="G18" s="245"/>
      <c r="H18" s="245"/>
      <c r="I18" s="63">
        <v>0.1</v>
      </c>
      <c r="J18" s="64"/>
      <c r="K18" s="79"/>
    </row>
    <row r="19" spans="1:11" s="46" customFormat="1" ht="38.25">
      <c r="A19" s="66" t="str">
        <f aca="true" t="shared" si="2" ref="A19:A29">IF(NOT(COUNTBLANK(E19:G19)=2),"!","")</f>
        <v>!</v>
      </c>
      <c r="B19" s="67" t="s">
        <v>11</v>
      </c>
      <c r="C19" s="68"/>
      <c r="D19" s="69" t="s">
        <v>136</v>
      </c>
      <c r="E19" s="37"/>
      <c r="F19" s="37"/>
      <c r="G19" s="38"/>
      <c r="H19" s="120">
        <v>0.1</v>
      </c>
      <c r="I19" s="121">
        <f aca="true" t="shared" si="3" ref="I19:I28">IF(ISBLANK($E19),IF(ISBLANK($F19),0,$F$6),$E$6)*$H19</f>
        <v>0</v>
      </c>
      <c r="J19" s="70"/>
      <c r="K19" s="39"/>
    </row>
    <row r="20" spans="1:11" s="46" customFormat="1" ht="38.25">
      <c r="A20" s="66" t="str">
        <f t="shared" si="2"/>
        <v>!</v>
      </c>
      <c r="B20" s="67" t="s">
        <v>12</v>
      </c>
      <c r="C20" s="68"/>
      <c r="D20" s="69" t="s">
        <v>137</v>
      </c>
      <c r="E20" s="37"/>
      <c r="F20" s="37"/>
      <c r="G20" s="38"/>
      <c r="H20" s="120">
        <v>0.1</v>
      </c>
      <c r="I20" s="121">
        <f t="shared" si="3"/>
        <v>0</v>
      </c>
      <c r="J20" s="70"/>
      <c r="K20" s="39"/>
    </row>
    <row r="21" spans="1:11" s="46" customFormat="1" ht="25.5">
      <c r="A21" s="66" t="str">
        <f t="shared" si="2"/>
        <v>!</v>
      </c>
      <c r="B21" s="67" t="s">
        <v>13</v>
      </c>
      <c r="C21" s="68"/>
      <c r="D21" s="69" t="s">
        <v>131</v>
      </c>
      <c r="E21" s="37"/>
      <c r="F21" s="37"/>
      <c r="G21" s="38"/>
      <c r="H21" s="120">
        <v>0.1</v>
      </c>
      <c r="I21" s="121">
        <f t="shared" si="3"/>
        <v>0</v>
      </c>
      <c r="J21" s="70"/>
      <c r="K21" s="39"/>
    </row>
    <row r="22" spans="1:11" s="46" customFormat="1" ht="29.25" customHeight="1">
      <c r="A22" s="66" t="str">
        <f t="shared" si="2"/>
        <v>!</v>
      </c>
      <c r="B22" s="67" t="s">
        <v>14</v>
      </c>
      <c r="C22" s="68"/>
      <c r="D22" s="69" t="s">
        <v>132</v>
      </c>
      <c r="E22" s="37"/>
      <c r="F22" s="37"/>
      <c r="G22" s="38"/>
      <c r="H22" s="120">
        <v>0.1</v>
      </c>
      <c r="I22" s="121">
        <f t="shared" si="3"/>
        <v>0</v>
      </c>
      <c r="J22" s="70"/>
      <c r="K22" s="39"/>
    </row>
    <row r="23" spans="1:11" s="46" customFormat="1" ht="12.75">
      <c r="A23" s="66" t="str">
        <f t="shared" si="2"/>
        <v>!</v>
      </c>
      <c r="B23" s="67" t="s">
        <v>15</v>
      </c>
      <c r="C23" s="68"/>
      <c r="D23" s="69" t="s">
        <v>133</v>
      </c>
      <c r="E23" s="37"/>
      <c r="F23" s="37"/>
      <c r="G23" s="38"/>
      <c r="H23" s="120">
        <v>0.1</v>
      </c>
      <c r="I23" s="121">
        <f t="shared" si="3"/>
        <v>0</v>
      </c>
      <c r="J23" s="70"/>
      <c r="K23" s="39"/>
    </row>
    <row r="24" spans="1:11" s="46" customFormat="1" ht="25.5">
      <c r="A24" s="66" t="str">
        <f t="shared" si="2"/>
        <v>!</v>
      </c>
      <c r="B24" s="67" t="s">
        <v>16</v>
      </c>
      <c r="C24" s="68"/>
      <c r="D24" s="69" t="s">
        <v>138</v>
      </c>
      <c r="E24" s="37"/>
      <c r="F24" s="37"/>
      <c r="G24" s="38"/>
      <c r="H24" s="120">
        <v>0.1</v>
      </c>
      <c r="I24" s="121">
        <f t="shared" si="3"/>
        <v>0</v>
      </c>
      <c r="J24" s="70"/>
      <c r="K24" s="39"/>
    </row>
    <row r="25" spans="1:11" s="46" customFormat="1" ht="25.5">
      <c r="A25" s="66" t="str">
        <f t="shared" si="2"/>
        <v>!</v>
      </c>
      <c r="B25" s="67" t="s">
        <v>17</v>
      </c>
      <c r="C25" s="68"/>
      <c r="D25" s="69" t="s">
        <v>134</v>
      </c>
      <c r="E25" s="37"/>
      <c r="F25" s="37"/>
      <c r="G25" s="38"/>
      <c r="H25" s="120">
        <v>0.1</v>
      </c>
      <c r="I25" s="121">
        <f t="shared" si="3"/>
        <v>0</v>
      </c>
      <c r="J25" s="70"/>
      <c r="K25" s="39"/>
    </row>
    <row r="26" spans="1:11" s="46" customFormat="1" ht="51">
      <c r="A26" s="66" t="str">
        <f t="shared" si="2"/>
        <v>!</v>
      </c>
      <c r="B26" s="67" t="s">
        <v>18</v>
      </c>
      <c r="C26" s="68"/>
      <c r="D26" s="69" t="s">
        <v>118</v>
      </c>
      <c r="E26" s="37"/>
      <c r="F26" s="37"/>
      <c r="G26" s="38"/>
      <c r="H26" s="120">
        <v>0.1</v>
      </c>
      <c r="I26" s="121">
        <f t="shared" si="3"/>
        <v>0</v>
      </c>
      <c r="J26" s="70"/>
      <c r="K26" s="39"/>
    </row>
    <row r="27" spans="1:11" s="46" customFormat="1" ht="25.5">
      <c r="A27" s="66" t="str">
        <f t="shared" si="2"/>
        <v>!</v>
      </c>
      <c r="B27" s="67" t="s">
        <v>19</v>
      </c>
      <c r="C27" s="68"/>
      <c r="D27" s="94" t="s">
        <v>135</v>
      </c>
      <c r="E27" s="37"/>
      <c r="F27" s="37"/>
      <c r="G27" s="38"/>
      <c r="H27" s="120">
        <v>0.1</v>
      </c>
      <c r="I27" s="121">
        <f t="shared" si="3"/>
        <v>0</v>
      </c>
      <c r="J27" s="70"/>
      <c r="K27" s="39"/>
    </row>
    <row r="28" spans="1:11" s="46" customFormat="1" ht="25.5">
      <c r="A28" s="66" t="str">
        <f t="shared" si="2"/>
        <v>!</v>
      </c>
      <c r="B28" s="67" t="s">
        <v>20</v>
      </c>
      <c r="C28" s="68"/>
      <c r="D28" s="69" t="s">
        <v>119</v>
      </c>
      <c r="E28" s="37"/>
      <c r="F28" s="37"/>
      <c r="G28" s="38"/>
      <c r="H28" s="120">
        <v>0.1</v>
      </c>
      <c r="I28" s="121">
        <f t="shared" si="3"/>
        <v>0</v>
      </c>
      <c r="J28" s="70"/>
      <c r="K28" s="39"/>
    </row>
    <row r="29" spans="1:11" s="46" customFormat="1" ht="12.75">
      <c r="A29" s="148" t="str">
        <f t="shared" si="2"/>
        <v>!</v>
      </c>
      <c r="B29" s="95"/>
      <c r="C29" s="141"/>
      <c r="D29" s="135"/>
      <c r="E29" s="149"/>
      <c r="F29" s="149"/>
      <c r="G29" s="149"/>
      <c r="H29" s="120">
        <f>SUM(H19:H28)</f>
        <v>0.9999999999999999</v>
      </c>
      <c r="I29" s="120">
        <f>SUM(I19:I28)</f>
        <v>0</v>
      </c>
      <c r="J29" s="70"/>
      <c r="K29" s="39"/>
    </row>
    <row r="30" spans="2:11" s="73" customFormat="1" ht="25.5" customHeight="1">
      <c r="B30" s="95"/>
      <c r="C30" s="95"/>
      <c r="E30" s="83"/>
      <c r="F30" s="83"/>
      <c r="G30" s="83"/>
      <c r="H30" s="83"/>
      <c r="I30" s="83"/>
      <c r="J30" s="83"/>
      <c r="K30" s="100"/>
    </row>
    <row r="31" spans="1:11" s="62" customFormat="1" ht="43.5" customHeight="1">
      <c r="A31" s="62" t="s">
        <v>177</v>
      </c>
      <c r="B31" s="243" t="s">
        <v>206</v>
      </c>
      <c r="C31" s="243"/>
      <c r="D31" s="243"/>
      <c r="E31" s="244"/>
      <c r="F31" s="245"/>
      <c r="G31" s="245"/>
      <c r="H31" s="245"/>
      <c r="I31" s="84">
        <v>0.1</v>
      </c>
      <c r="J31" s="64"/>
      <c r="K31" s="65"/>
    </row>
    <row r="32" spans="1:11" s="46" customFormat="1" ht="30" customHeight="1">
      <c r="A32" s="66" t="str">
        <f>IF(NOT(COUNTBLANK(E32:G32)=2),"!","")</f>
        <v>!</v>
      </c>
      <c r="B32" s="67" t="s">
        <v>178</v>
      </c>
      <c r="C32" s="68"/>
      <c r="D32" s="69" t="s">
        <v>143</v>
      </c>
      <c r="E32" s="37"/>
      <c r="F32" s="37"/>
      <c r="G32" s="37"/>
      <c r="H32" s="120">
        <v>0.2</v>
      </c>
      <c r="I32" s="121">
        <f>IF(ISBLANK($E32),IF(ISBLANK($F32),0,$F$6),$E$6)*$H32</f>
        <v>0</v>
      </c>
      <c r="J32" s="70"/>
      <c r="K32" s="39"/>
    </row>
    <row r="33" spans="1:11" s="46" customFormat="1" ht="25.5">
      <c r="A33" s="66" t="str">
        <f>IF(NOT(COUNTBLANK(E33:G33)=2),"!","")</f>
        <v>!</v>
      </c>
      <c r="B33" s="67" t="s">
        <v>179</v>
      </c>
      <c r="C33" s="68"/>
      <c r="D33" s="69" t="s">
        <v>4</v>
      </c>
      <c r="E33" s="37"/>
      <c r="F33" s="37"/>
      <c r="G33" s="37"/>
      <c r="H33" s="120">
        <v>0.2</v>
      </c>
      <c r="I33" s="121">
        <f>IF(ISBLANK($E33),IF(ISBLANK($F33),0,$F$6),$E$6)*$H33</f>
        <v>0</v>
      </c>
      <c r="J33" s="70"/>
      <c r="K33" s="39"/>
    </row>
    <row r="34" spans="1:11" s="46" customFormat="1" ht="25.5">
      <c r="A34" s="66" t="str">
        <f>IF(NOT(COUNTBLANK(E34:G34)=2),"!","")</f>
        <v>!</v>
      </c>
      <c r="B34" s="67" t="s">
        <v>180</v>
      </c>
      <c r="C34" s="68"/>
      <c r="D34" s="69" t="s">
        <v>144</v>
      </c>
      <c r="E34" s="37"/>
      <c r="F34" s="37"/>
      <c r="G34" s="37"/>
      <c r="H34" s="120">
        <v>0.2</v>
      </c>
      <c r="I34" s="121">
        <f>IF(ISBLANK($E34),IF(ISBLANK($F34),0,$F$6),$E$6)*$H34</f>
        <v>0</v>
      </c>
      <c r="J34" s="70"/>
      <c r="K34" s="39"/>
    </row>
    <row r="35" spans="1:11" s="46" customFormat="1" ht="51">
      <c r="A35" s="66"/>
      <c r="B35" s="67" t="s">
        <v>181</v>
      </c>
      <c r="C35" s="68"/>
      <c r="D35" s="69" t="s">
        <v>145</v>
      </c>
      <c r="E35" s="37"/>
      <c r="F35" s="37"/>
      <c r="G35" s="37"/>
      <c r="H35" s="120">
        <v>0.2</v>
      </c>
      <c r="I35" s="121">
        <f>IF(ISBLANK($E35),IF(ISBLANK($F35),0,$F$6),$E$6)*$H35</f>
        <v>0</v>
      </c>
      <c r="J35" s="70"/>
      <c r="K35" s="39"/>
    </row>
    <row r="36" spans="1:11" s="46" customFormat="1" ht="12.75">
      <c r="A36" s="66" t="str">
        <f>IF(NOT(COUNTBLANK(E36:G36)=2),"!","")</f>
        <v>!</v>
      </c>
      <c r="B36" s="67" t="s">
        <v>182</v>
      </c>
      <c r="C36" s="68"/>
      <c r="D36" s="69" t="s">
        <v>88</v>
      </c>
      <c r="E36" s="37"/>
      <c r="F36" s="37"/>
      <c r="G36" s="37"/>
      <c r="H36" s="120">
        <v>0.2</v>
      </c>
      <c r="I36" s="121">
        <f>IF(ISBLANK($E36),IF(ISBLANK($F36),0,$F$6),$E$6)*$H36</f>
        <v>0</v>
      </c>
      <c r="J36" s="70"/>
      <c r="K36" s="39"/>
    </row>
    <row r="37" spans="1:11" s="43" customFormat="1" ht="25.5" customHeight="1">
      <c r="A37" s="43" t="str">
        <f>IF(NOT(COUNTBLANK(E37:G37)=2),"!","")</f>
        <v>!</v>
      </c>
      <c r="B37" s="87"/>
      <c r="C37" s="87"/>
      <c r="E37" s="88"/>
      <c r="F37" s="88"/>
      <c r="G37" s="88"/>
      <c r="H37" s="120">
        <f>SUM(H32:H36)</f>
        <v>1</v>
      </c>
      <c r="I37" s="120">
        <f>SUM(I32:I36)</f>
        <v>0</v>
      </c>
      <c r="J37" s="89"/>
      <c r="K37" s="73"/>
    </row>
    <row r="38" spans="1:11" s="104" customFormat="1" ht="43.5" customHeight="1">
      <c r="A38" s="60" t="s">
        <v>84</v>
      </c>
      <c r="B38" s="242" t="s">
        <v>209</v>
      </c>
      <c r="C38" s="242"/>
      <c r="D38" s="242"/>
      <c r="E38" s="244"/>
      <c r="F38" s="245"/>
      <c r="G38" s="245"/>
      <c r="H38" s="245"/>
      <c r="I38" s="63">
        <v>0.2</v>
      </c>
      <c r="J38" s="105"/>
      <c r="K38" s="106"/>
    </row>
    <row r="39" spans="1:11" s="46" customFormat="1" ht="30.75" customHeight="1">
      <c r="A39" s="66" t="str">
        <f>IF(NOT(COUNTBLANK(E39:G39)=2),"!","")</f>
        <v>!</v>
      </c>
      <c r="B39" s="67" t="s">
        <v>30</v>
      </c>
      <c r="C39" s="68"/>
      <c r="D39" s="69" t="s">
        <v>97</v>
      </c>
      <c r="E39" s="37"/>
      <c r="F39" s="37"/>
      <c r="G39" s="37"/>
      <c r="H39" s="120">
        <v>0.2</v>
      </c>
      <c r="I39" s="121">
        <f>IF(ISBLANK($E39),IF(ISBLANK($F39),0,$F$6),$E$6)*$H39</f>
        <v>0</v>
      </c>
      <c r="J39" s="70"/>
      <c r="K39" s="41"/>
    </row>
    <row r="40" spans="1:11" s="46" customFormat="1" ht="41.25" customHeight="1">
      <c r="A40" s="66" t="str">
        <f>IF(NOT(COUNTBLANK(E40:G40)=2),"!","")</f>
        <v>!</v>
      </c>
      <c r="B40" s="67" t="s">
        <v>31</v>
      </c>
      <c r="C40" s="142"/>
      <c r="D40" s="69" t="s">
        <v>98</v>
      </c>
      <c r="E40" s="37"/>
      <c r="F40" s="37"/>
      <c r="G40" s="37"/>
      <c r="H40" s="120">
        <v>0.2</v>
      </c>
      <c r="I40" s="121">
        <f>IF(ISBLANK($E40),IF(ISBLANK($F40),0,$F$6),$E$6)*$H40</f>
        <v>0</v>
      </c>
      <c r="J40" s="70"/>
      <c r="K40" s="39"/>
    </row>
    <row r="41" spans="1:11" s="46" customFormat="1" ht="12.75">
      <c r="A41" s="66" t="str">
        <f>IF(NOT(COUNTBLANK(E41:G41)=2),"!","")</f>
        <v>!</v>
      </c>
      <c r="B41" s="67" t="s">
        <v>32</v>
      </c>
      <c r="C41" s="142"/>
      <c r="D41" s="69" t="s">
        <v>99</v>
      </c>
      <c r="E41" s="37"/>
      <c r="F41" s="37"/>
      <c r="G41" s="37"/>
      <c r="H41" s="120">
        <v>0.2</v>
      </c>
      <c r="I41" s="121">
        <f>IF(ISBLANK($E41),IF(ISBLANK($F41),0,$F$6),$E$6)*$H41</f>
        <v>0</v>
      </c>
      <c r="J41" s="70"/>
      <c r="K41" s="39"/>
    </row>
    <row r="42" spans="1:11" s="46" customFormat="1" ht="25.5" customHeight="1">
      <c r="A42" s="66" t="str">
        <f>IF(NOT(COUNTBLANK(E42:G42)=2),"!","")</f>
        <v>!</v>
      </c>
      <c r="B42" s="67" t="s">
        <v>33</v>
      </c>
      <c r="C42" s="68"/>
      <c r="D42" s="69" t="s">
        <v>100</v>
      </c>
      <c r="E42" s="37"/>
      <c r="F42" s="37"/>
      <c r="G42" s="37"/>
      <c r="H42" s="120">
        <v>0.2</v>
      </c>
      <c r="I42" s="121">
        <f>IF(ISBLANK($E42),IF(ISBLANK($F42),0,$F$6),$E$6)*$H42</f>
        <v>0</v>
      </c>
      <c r="J42" s="70"/>
      <c r="K42" s="39"/>
    </row>
    <row r="43" spans="1:11" s="46" customFormat="1" ht="12.75">
      <c r="A43" s="66" t="str">
        <f>IF(NOT(COUNTBLANK(E43:G43)=2),"!","")</f>
        <v>!</v>
      </c>
      <c r="B43" s="67" t="s">
        <v>34</v>
      </c>
      <c r="C43" s="68"/>
      <c r="D43" s="69" t="s">
        <v>101</v>
      </c>
      <c r="E43" s="37"/>
      <c r="F43" s="37"/>
      <c r="G43" s="37"/>
      <c r="H43" s="120">
        <v>0.2</v>
      </c>
      <c r="I43" s="121">
        <f>IF(ISBLANK($E43),IF(ISBLANK($F43),0,$F$6),$E$6)*$H43</f>
        <v>0</v>
      </c>
      <c r="J43" s="70"/>
      <c r="K43" s="39"/>
    </row>
    <row r="44" spans="1:11" s="73" customFormat="1" ht="25.5" customHeight="1">
      <c r="A44" s="97"/>
      <c r="B44" s="82"/>
      <c r="C44" s="81"/>
      <c r="D44" s="137"/>
      <c r="E44" s="98"/>
      <c r="F44" s="98"/>
      <c r="G44" s="98"/>
      <c r="H44" s="120">
        <f>SUM(H39:H43)</f>
        <v>1</v>
      </c>
      <c r="I44" s="120">
        <f>SUM(I39:I43)</f>
        <v>0</v>
      </c>
      <c r="J44" s="99"/>
      <c r="K44" s="107"/>
    </row>
    <row r="45" spans="1:11" s="78" customFormat="1" ht="39" customHeight="1">
      <c r="A45" s="60" t="s">
        <v>85</v>
      </c>
      <c r="B45" s="246" t="s">
        <v>87</v>
      </c>
      <c r="C45" s="246"/>
      <c r="D45" s="246"/>
      <c r="E45" s="244"/>
      <c r="F45" s="245"/>
      <c r="G45" s="245"/>
      <c r="H45" s="245"/>
      <c r="I45" s="63">
        <v>0.2</v>
      </c>
      <c r="J45" s="64"/>
      <c r="K45" s="79"/>
    </row>
    <row r="46" spans="1:11" s="46" customFormat="1" ht="12.75">
      <c r="A46" s="66" t="str">
        <f aca="true" t="shared" si="4" ref="A46:A54">IF(NOT(COUNTBLANK(E46:G46)=2),"!","")</f>
        <v>!</v>
      </c>
      <c r="B46" s="80" t="s">
        <v>35</v>
      </c>
      <c r="C46" s="67"/>
      <c r="D46" s="143" t="s">
        <v>167</v>
      </c>
      <c r="E46" s="37"/>
      <c r="F46" s="37"/>
      <c r="G46" s="38"/>
      <c r="H46" s="122">
        <v>0.15</v>
      </c>
      <c r="I46" s="121">
        <f aca="true" t="shared" si="5" ref="I46:I54">IF(ISBLANK($E46),IF(ISBLANK($F46),0,$F$6),$E$6)*$H46</f>
        <v>0</v>
      </c>
      <c r="J46" s="70"/>
      <c r="K46" s="39"/>
    </row>
    <row r="47" spans="1:11" s="46" customFormat="1" ht="63.75">
      <c r="A47" s="66" t="str">
        <f t="shared" si="4"/>
        <v>!</v>
      </c>
      <c r="B47" s="80" t="s">
        <v>36</v>
      </c>
      <c r="C47" s="67"/>
      <c r="D47" s="69" t="s">
        <v>168</v>
      </c>
      <c r="E47" s="37"/>
      <c r="F47" s="37"/>
      <c r="G47" s="38"/>
      <c r="H47" s="120">
        <v>0.1</v>
      </c>
      <c r="I47" s="121">
        <f t="shared" si="5"/>
        <v>0</v>
      </c>
      <c r="J47" s="70"/>
      <c r="K47" s="39"/>
    </row>
    <row r="48" spans="1:11" s="46" customFormat="1" ht="38.25">
      <c r="A48" s="66" t="str">
        <f t="shared" si="4"/>
        <v>!</v>
      </c>
      <c r="B48" s="80" t="s">
        <v>37</v>
      </c>
      <c r="C48" s="67"/>
      <c r="D48" s="69" t="s">
        <v>169</v>
      </c>
      <c r="E48" s="37"/>
      <c r="F48" s="37"/>
      <c r="G48" s="38"/>
      <c r="H48" s="120">
        <v>0.1</v>
      </c>
      <c r="I48" s="121">
        <f t="shared" si="5"/>
        <v>0</v>
      </c>
      <c r="J48" s="70"/>
      <c r="K48" s="39"/>
    </row>
    <row r="49" spans="1:11" s="46" customFormat="1" ht="25.5">
      <c r="A49" s="66" t="str">
        <f t="shared" si="4"/>
        <v>!</v>
      </c>
      <c r="B49" s="80" t="s">
        <v>38</v>
      </c>
      <c r="C49" s="68"/>
      <c r="D49" s="69" t="s">
        <v>90</v>
      </c>
      <c r="E49" s="37"/>
      <c r="F49" s="37"/>
      <c r="G49" s="38"/>
      <c r="H49" s="120">
        <v>0.1</v>
      </c>
      <c r="I49" s="121">
        <f t="shared" si="5"/>
        <v>0</v>
      </c>
      <c r="J49" s="70"/>
      <c r="K49" s="39"/>
    </row>
    <row r="50" spans="1:11" s="46" customFormat="1" ht="38.25">
      <c r="A50" s="66" t="str">
        <f t="shared" si="4"/>
        <v>!</v>
      </c>
      <c r="B50" s="80" t="s">
        <v>39</v>
      </c>
      <c r="C50" s="67"/>
      <c r="D50" s="136" t="s">
        <v>89</v>
      </c>
      <c r="E50" s="37"/>
      <c r="F50" s="37"/>
      <c r="G50" s="37"/>
      <c r="H50" s="120">
        <v>0.1</v>
      </c>
      <c r="I50" s="121">
        <f t="shared" si="5"/>
        <v>0</v>
      </c>
      <c r="J50" s="70"/>
      <c r="K50" s="39"/>
    </row>
    <row r="51" spans="1:11" s="46" customFormat="1" ht="25.5">
      <c r="A51" s="66" t="str">
        <f t="shared" si="4"/>
        <v>!</v>
      </c>
      <c r="B51" s="80" t="s">
        <v>40</v>
      </c>
      <c r="C51" s="67"/>
      <c r="D51" s="136" t="s">
        <v>140</v>
      </c>
      <c r="E51" s="37"/>
      <c r="F51" s="37"/>
      <c r="G51" s="37"/>
      <c r="H51" s="120">
        <v>0.1</v>
      </c>
      <c r="I51" s="121">
        <f t="shared" si="5"/>
        <v>0</v>
      </c>
      <c r="J51" s="70"/>
      <c r="K51" s="39"/>
    </row>
    <row r="52" spans="1:11" s="46" customFormat="1" ht="25.5">
      <c r="A52" s="66" t="str">
        <f t="shared" si="4"/>
        <v>!</v>
      </c>
      <c r="B52" s="80" t="s">
        <v>41</v>
      </c>
      <c r="C52" s="67"/>
      <c r="D52" s="136" t="s">
        <v>91</v>
      </c>
      <c r="E52" s="37"/>
      <c r="F52" s="37"/>
      <c r="G52" s="37"/>
      <c r="H52" s="120">
        <v>0.1</v>
      </c>
      <c r="I52" s="121">
        <f t="shared" si="5"/>
        <v>0</v>
      </c>
      <c r="J52" s="70"/>
      <c r="K52" s="39"/>
    </row>
    <row r="53" spans="1:11" s="46" customFormat="1" ht="25.5">
      <c r="A53" s="66" t="str">
        <f t="shared" si="4"/>
        <v>!</v>
      </c>
      <c r="B53" s="80" t="s">
        <v>42</v>
      </c>
      <c r="C53" s="67"/>
      <c r="D53" s="136" t="s">
        <v>141</v>
      </c>
      <c r="E53" s="37"/>
      <c r="F53" s="37"/>
      <c r="G53" s="37"/>
      <c r="H53" s="120">
        <v>0.15</v>
      </c>
      <c r="I53" s="121">
        <f t="shared" si="5"/>
        <v>0</v>
      </c>
      <c r="J53" s="70"/>
      <c r="K53" s="39"/>
    </row>
    <row r="54" spans="1:11" s="46" customFormat="1" ht="25.5">
      <c r="A54" s="66" t="str">
        <f t="shared" si="4"/>
        <v>!</v>
      </c>
      <c r="B54" s="80" t="s">
        <v>43</v>
      </c>
      <c r="C54" s="67"/>
      <c r="D54" s="226" t="s">
        <v>142</v>
      </c>
      <c r="E54" s="37"/>
      <c r="F54" s="37"/>
      <c r="G54" s="37"/>
      <c r="H54" s="120">
        <v>0.1</v>
      </c>
      <c r="I54" s="121">
        <f t="shared" si="5"/>
        <v>0</v>
      </c>
      <c r="J54" s="70"/>
      <c r="K54" s="39"/>
    </row>
    <row r="55" spans="1:11" s="46" customFormat="1" ht="12.75">
      <c r="A55" s="148"/>
      <c r="B55" s="221"/>
      <c r="C55" s="95"/>
      <c r="D55" s="96"/>
      <c r="E55" s="149"/>
      <c r="F55" s="149"/>
      <c r="G55" s="149"/>
      <c r="H55" s="120">
        <f>SUM(H46:H54)</f>
        <v>0.9999999999999999</v>
      </c>
      <c r="I55" s="120">
        <f>SUM(I46:I54)</f>
        <v>0</v>
      </c>
      <c r="J55" s="70"/>
      <c r="K55" s="39"/>
    </row>
    <row r="56" spans="5:11" s="45" customFormat="1" ht="12.75">
      <c r="E56" s="83"/>
      <c r="F56" s="83"/>
      <c r="G56" s="83"/>
      <c r="H56" s="72"/>
      <c r="I56" s="72"/>
      <c r="J56" s="71"/>
      <c r="K56" s="72"/>
    </row>
    <row r="57" spans="1:11" s="45" customFormat="1" ht="12.75">
      <c r="A57" s="73"/>
      <c r="E57" s="83"/>
      <c r="F57" s="83"/>
      <c r="G57" s="83"/>
      <c r="H57" s="72"/>
      <c r="I57" s="72"/>
      <c r="J57" s="71"/>
      <c r="K57" s="72"/>
    </row>
    <row r="58" spans="2:11" s="43" customFormat="1" ht="12.75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170</v>
      </c>
      <c r="B59" s="242" t="s">
        <v>208</v>
      </c>
      <c r="C59" s="242"/>
      <c r="D59" s="242"/>
      <c r="E59" s="244"/>
      <c r="F59" s="245"/>
      <c r="G59" s="245"/>
      <c r="H59" s="245"/>
      <c r="I59" s="63">
        <v>0.2</v>
      </c>
      <c r="J59" s="64"/>
      <c r="K59" s="79"/>
    </row>
    <row r="60" spans="1:11" s="46" customFormat="1" ht="38.25">
      <c r="A60" s="66" t="str">
        <f aca="true" t="shared" si="6" ref="A60:A67">IF(NOT(COUNTBLANK(E60:G60)=2),"!","")</f>
        <v>!</v>
      </c>
      <c r="B60" s="67" t="s">
        <v>171</v>
      </c>
      <c r="C60" s="68"/>
      <c r="D60" s="69" t="s">
        <v>94</v>
      </c>
      <c r="E60" s="37"/>
      <c r="F60" s="37"/>
      <c r="G60" s="38"/>
      <c r="H60" s="120">
        <v>0.1</v>
      </c>
      <c r="I60" s="121">
        <f aca="true" t="shared" si="7" ref="I60:I67">IF(ISBLANK($E60),IF(ISBLANK($F60),0,$F$6),$E$6)*$H60</f>
        <v>0</v>
      </c>
      <c r="J60" s="70"/>
      <c r="K60" s="39"/>
    </row>
    <row r="61" spans="1:11" s="46" customFormat="1" ht="38.25">
      <c r="A61" s="66" t="str">
        <f t="shared" si="6"/>
        <v>!</v>
      </c>
      <c r="B61" s="152" t="s">
        <v>172</v>
      </c>
      <c r="C61" s="68"/>
      <c r="D61" s="69" t="s">
        <v>95</v>
      </c>
      <c r="E61" s="37"/>
      <c r="F61" s="37"/>
      <c r="G61" s="38"/>
      <c r="H61" s="120">
        <v>0.15</v>
      </c>
      <c r="I61" s="121">
        <f t="shared" si="7"/>
        <v>0</v>
      </c>
      <c r="J61" s="70"/>
      <c r="K61" s="39"/>
    </row>
    <row r="62" spans="1:11" s="46" customFormat="1" ht="51">
      <c r="A62" s="66" t="str">
        <f t="shared" si="6"/>
        <v>!</v>
      </c>
      <c r="B62" s="67" t="s">
        <v>173</v>
      </c>
      <c r="C62" s="68"/>
      <c r="D62" s="69" t="s">
        <v>115</v>
      </c>
      <c r="E62" s="37"/>
      <c r="F62" s="37"/>
      <c r="G62" s="38"/>
      <c r="H62" s="120">
        <v>0.1</v>
      </c>
      <c r="I62" s="121">
        <f t="shared" si="7"/>
        <v>0</v>
      </c>
      <c r="J62" s="70"/>
      <c r="K62" s="39"/>
    </row>
    <row r="63" spans="1:11" s="46" customFormat="1" ht="12.75">
      <c r="A63" s="66" t="str">
        <f t="shared" si="6"/>
        <v>!</v>
      </c>
      <c r="B63" s="67" t="s">
        <v>174</v>
      </c>
      <c r="C63" s="68"/>
      <c r="D63" s="69" t="s">
        <v>116</v>
      </c>
      <c r="E63" s="37"/>
      <c r="F63" s="37"/>
      <c r="G63" s="38"/>
      <c r="H63" s="120">
        <v>0.15</v>
      </c>
      <c r="I63" s="121">
        <f t="shared" si="7"/>
        <v>0</v>
      </c>
      <c r="J63" s="70"/>
      <c r="K63" s="39"/>
    </row>
    <row r="64" spans="1:11" s="46" customFormat="1" ht="28.5" customHeight="1">
      <c r="A64" s="66" t="str">
        <f t="shared" si="6"/>
        <v>!</v>
      </c>
      <c r="B64" s="67" t="s">
        <v>175</v>
      </c>
      <c r="C64" s="45"/>
      <c r="D64" s="153" t="s">
        <v>117</v>
      </c>
      <c r="E64" s="37"/>
      <c r="F64" s="37"/>
      <c r="G64" s="38"/>
      <c r="H64" s="120">
        <v>0.15</v>
      </c>
      <c r="I64" s="121">
        <f t="shared" si="7"/>
        <v>0</v>
      </c>
      <c r="J64" s="70"/>
      <c r="K64" s="39"/>
    </row>
    <row r="65" spans="1:11" s="46" customFormat="1" ht="25.5">
      <c r="A65" s="66" t="str">
        <f t="shared" si="6"/>
        <v>!</v>
      </c>
      <c r="B65" s="80" t="s">
        <v>176</v>
      </c>
      <c r="C65" s="68"/>
      <c r="D65" s="69" t="s">
        <v>92</v>
      </c>
      <c r="E65" s="37"/>
      <c r="F65" s="37"/>
      <c r="G65" s="38"/>
      <c r="H65" s="120">
        <v>0.1</v>
      </c>
      <c r="I65" s="121">
        <f t="shared" si="7"/>
        <v>0</v>
      </c>
      <c r="J65" s="70"/>
      <c r="K65" s="39"/>
    </row>
    <row r="66" spans="1:11" s="46" customFormat="1" ht="76.5">
      <c r="A66" s="66" t="str">
        <f t="shared" si="6"/>
        <v>!</v>
      </c>
      <c r="B66" s="80" t="s">
        <v>184</v>
      </c>
      <c r="C66" s="68"/>
      <c r="D66" s="69" t="s">
        <v>96</v>
      </c>
      <c r="E66" s="37"/>
      <c r="F66" s="37"/>
      <c r="G66" s="38"/>
      <c r="H66" s="120">
        <v>0.1</v>
      </c>
      <c r="I66" s="121">
        <f t="shared" si="7"/>
        <v>0</v>
      </c>
      <c r="J66" s="70"/>
      <c r="K66" s="39"/>
    </row>
    <row r="67" spans="1:11" s="46" customFormat="1" ht="25.5">
      <c r="A67" s="66" t="str">
        <f t="shared" si="6"/>
        <v>!</v>
      </c>
      <c r="B67" s="67" t="s">
        <v>114</v>
      </c>
      <c r="C67" s="68"/>
      <c r="D67" s="69" t="s">
        <v>93</v>
      </c>
      <c r="E67" s="37"/>
      <c r="F67" s="37"/>
      <c r="G67" s="38"/>
      <c r="H67" s="120">
        <v>0.15</v>
      </c>
      <c r="I67" s="121">
        <f t="shared" si="7"/>
        <v>0</v>
      </c>
      <c r="J67" s="70"/>
      <c r="K67" s="39"/>
    </row>
    <row r="68" spans="1:11" s="46" customFormat="1" ht="12.75">
      <c r="A68" s="148"/>
      <c r="B68" s="221"/>
      <c r="C68" s="141"/>
      <c r="D68" s="135"/>
      <c r="E68" s="149"/>
      <c r="F68" s="149"/>
      <c r="G68" s="149"/>
      <c r="H68" s="120">
        <f>SUM(H60:H67)</f>
        <v>1</v>
      </c>
      <c r="I68" s="120">
        <f>SUM(I60:I67)</f>
        <v>0</v>
      </c>
      <c r="J68" s="70"/>
      <c r="K68" s="39"/>
    </row>
    <row r="69" spans="1:11" s="62" customFormat="1" ht="45.75" customHeight="1">
      <c r="A69" s="60" t="s">
        <v>86</v>
      </c>
      <c r="B69" s="243" t="s">
        <v>203</v>
      </c>
      <c r="C69" s="243"/>
      <c r="D69" s="243"/>
      <c r="E69" s="244"/>
      <c r="F69" s="245"/>
      <c r="G69" s="245"/>
      <c r="H69" s="245"/>
      <c r="I69" s="63">
        <v>0.1</v>
      </c>
      <c r="J69" s="64"/>
      <c r="K69" s="65"/>
    </row>
    <row r="70" spans="1:11" s="46" customFormat="1" ht="39.75" customHeight="1">
      <c r="A70" s="66" t="str">
        <f>IF(NOT(COUNTBLANK(E70:G70)=2),"!","")</f>
        <v>!</v>
      </c>
      <c r="B70" s="67" t="s">
        <v>44</v>
      </c>
      <c r="C70" s="68"/>
      <c r="D70" s="215" t="s">
        <v>164</v>
      </c>
      <c r="E70" s="37"/>
      <c r="F70" s="37"/>
      <c r="G70" s="37"/>
      <c r="H70" s="120">
        <v>0.3333</v>
      </c>
      <c r="I70" s="121">
        <f>IF(ISBLANK($E70),IF(ISBLANK($F70),0,$F$6),$E$6)*$H70</f>
        <v>0</v>
      </c>
      <c r="J70" s="70"/>
      <c r="K70" s="39"/>
    </row>
    <row r="71" spans="1:11" s="46" customFormat="1" ht="25.5">
      <c r="A71" s="66" t="str">
        <f>IF(NOT(COUNTBLANK(E71:G71)=2),"!","")</f>
        <v>!</v>
      </c>
      <c r="B71" s="67" t="s">
        <v>45</v>
      </c>
      <c r="C71" s="68"/>
      <c r="D71" s="216" t="s">
        <v>163</v>
      </c>
      <c r="E71" s="38"/>
      <c r="F71" s="37"/>
      <c r="G71" s="37"/>
      <c r="H71" s="120">
        <v>0.3333</v>
      </c>
      <c r="I71" s="121">
        <f>IF(ISBLANK($E71),IF(ISBLANK($F71),0,$F$6),$E$6)*$H71</f>
        <v>0</v>
      </c>
      <c r="J71" s="70"/>
      <c r="K71" s="39"/>
    </row>
    <row r="72" spans="1:11" s="46" customFormat="1" ht="38.25">
      <c r="A72" s="66" t="str">
        <f>IF(NOT(COUNTBLANK(E72:G72)=2),"!","")</f>
        <v>!</v>
      </c>
      <c r="B72" s="67" t="s">
        <v>46</v>
      </c>
      <c r="C72" s="68"/>
      <c r="D72" s="220" t="s">
        <v>165</v>
      </c>
      <c r="E72" s="38"/>
      <c r="F72" s="37"/>
      <c r="G72" s="37"/>
      <c r="H72" s="120">
        <v>0.3333</v>
      </c>
      <c r="I72" s="121">
        <f>IF(ISBLANK($E72),IF(ISBLANK($F72),0,$F$6),$E$6)*$H72</f>
        <v>0</v>
      </c>
      <c r="J72" s="70"/>
      <c r="K72" s="39"/>
    </row>
    <row r="73" spans="1:11" s="46" customFormat="1" ht="12.75">
      <c r="A73" s="148" t="str">
        <f>IF(NOT(COUNTBLANK(E73:G73)=2),"!","")</f>
        <v>!</v>
      </c>
      <c r="B73" s="95"/>
      <c r="C73" s="141"/>
      <c r="D73" s="219"/>
      <c r="E73" s="149"/>
      <c r="F73" s="149"/>
      <c r="G73" s="149"/>
      <c r="H73" s="120">
        <f>SUM(H70:H72)</f>
        <v>0.9999</v>
      </c>
      <c r="I73" s="120">
        <f>SUM(I70:I72)</f>
        <v>0</v>
      </c>
      <c r="J73" s="70"/>
      <c r="K73" s="39"/>
    </row>
    <row r="74" spans="1:10" s="77" customFormat="1" ht="12.75">
      <c r="A74" s="51" t="str">
        <f>IF(NOT(COUNTBLANK(E74:G74)=2),"!","")</f>
        <v>!</v>
      </c>
      <c r="B74" s="249"/>
      <c r="C74" s="249"/>
      <c r="D74" s="249"/>
      <c r="E74" s="51"/>
      <c r="F74" s="51"/>
      <c r="G74" s="51"/>
      <c r="H74" s="74"/>
      <c r="I74" s="75"/>
      <c r="J74" s="76"/>
    </row>
    <row r="75" spans="1:11" s="73" customFormat="1" ht="12.75">
      <c r="A75" s="88"/>
      <c r="B75" s="93"/>
      <c r="C75" s="93"/>
      <c r="E75" s="88"/>
      <c r="F75" s="88"/>
      <c r="G75" s="88"/>
      <c r="H75" s="72"/>
      <c r="I75" s="72"/>
      <c r="J75" s="71"/>
      <c r="K75" s="72"/>
    </row>
    <row r="76" spans="1:11" s="77" customFormat="1" ht="12.75">
      <c r="A76" s="101"/>
      <c r="B76" s="248"/>
      <c r="C76" s="248"/>
      <c r="D76" s="248"/>
      <c r="E76" s="102"/>
      <c r="F76" s="102"/>
      <c r="G76" s="102"/>
      <c r="H76" s="108"/>
      <c r="I76" s="103"/>
      <c r="K76" s="109"/>
    </row>
    <row r="77" spans="4:10" ht="12.75">
      <c r="D77" s="47"/>
      <c r="H77" s="114"/>
      <c r="I77" s="115"/>
      <c r="J77" s="72"/>
    </row>
    <row r="78" spans="2:10" s="44" customFormat="1" ht="12.75">
      <c r="B78" s="116"/>
      <c r="C78" s="117"/>
      <c r="H78" s="114"/>
      <c r="I78" s="184">
        <f>I68*I59+I55*I45+I44*I38+I73*I69+I37*I31+I29*I18+I16*I9</f>
        <v>0</v>
      </c>
      <c r="J78" s="118"/>
    </row>
    <row r="79" spans="9:10" ht="25.5">
      <c r="I79" s="140" t="s">
        <v>204</v>
      </c>
      <c r="J79" s="58"/>
    </row>
    <row r="80" spans="9:10" ht="12.75">
      <c r="I80" s="139"/>
      <c r="J80" s="58"/>
    </row>
    <row r="81" spans="1:10" s="77" customFormat="1" ht="15.75">
      <c r="A81" s="101"/>
      <c r="B81" s="145"/>
      <c r="C81" s="146"/>
      <c r="D81" s="147"/>
      <c r="E81" s="102"/>
      <c r="F81" s="102"/>
      <c r="G81" s="102"/>
      <c r="H81" s="108"/>
      <c r="I81" s="144"/>
      <c r="J81" s="58"/>
    </row>
    <row r="82" spans="2:11" s="43" customFormat="1" ht="12.75">
      <c r="B82" s="90"/>
      <c r="C82" s="90"/>
      <c r="E82" s="88"/>
      <c r="F82" s="88"/>
      <c r="G82" s="88"/>
      <c r="H82" s="72"/>
      <c r="I82" s="72"/>
      <c r="J82" s="89"/>
      <c r="K82" s="73"/>
    </row>
    <row r="83" spans="2:11" s="62" customFormat="1" ht="15">
      <c r="B83" s="247"/>
      <c r="C83" s="247"/>
      <c r="D83" s="247"/>
      <c r="E83" s="61"/>
      <c r="F83" s="61"/>
      <c r="G83" s="61"/>
      <c r="I83" s="84"/>
      <c r="J83" s="64"/>
      <c r="K83" s="65"/>
    </row>
    <row r="84" spans="1:11" s="96" customFormat="1" ht="12.75">
      <c r="A84" s="148"/>
      <c r="B84" s="95"/>
      <c r="C84" s="141"/>
      <c r="D84" s="135"/>
      <c r="E84" s="149"/>
      <c r="F84" s="149"/>
      <c r="G84" s="149"/>
      <c r="H84" s="72"/>
      <c r="I84" s="150"/>
      <c r="J84" s="71"/>
      <c r="K84" s="151"/>
    </row>
    <row r="85" spans="1:11" s="96" customFormat="1" ht="12.75">
      <c r="A85" s="148"/>
      <c r="B85" s="95"/>
      <c r="C85" s="141"/>
      <c r="D85" s="135"/>
      <c r="E85" s="149"/>
      <c r="F85" s="149"/>
      <c r="G85" s="149"/>
      <c r="H85" s="72"/>
      <c r="I85" s="150"/>
      <c r="J85" s="71"/>
      <c r="K85" s="151"/>
    </row>
    <row r="86" spans="1:11" s="96" customFormat="1" ht="27.75" customHeight="1">
      <c r="A86" s="148"/>
      <c r="B86" s="95"/>
      <c r="C86" s="141"/>
      <c r="D86" s="135"/>
      <c r="E86" s="149"/>
      <c r="F86" s="149"/>
      <c r="G86" s="149"/>
      <c r="H86" s="72"/>
      <c r="I86" s="150"/>
      <c r="J86" s="71"/>
      <c r="K86" s="151"/>
    </row>
    <row r="87" spans="1:11" s="96" customFormat="1" ht="12.75">
      <c r="A87" s="148"/>
      <c r="B87" s="95"/>
      <c r="C87" s="141"/>
      <c r="D87" s="135"/>
      <c r="E87" s="149"/>
      <c r="F87" s="149"/>
      <c r="G87" s="149"/>
      <c r="H87" s="72"/>
      <c r="I87" s="150"/>
      <c r="J87" s="71"/>
      <c r="K87" s="151"/>
    </row>
    <row r="88" spans="1:11" s="73" customFormat="1" ht="25.5" customHeight="1">
      <c r="A88" s="88"/>
      <c r="B88" s="93"/>
      <c r="C88" s="93"/>
      <c r="D88" s="135"/>
      <c r="E88" s="88"/>
      <c r="F88" s="88"/>
      <c r="G88" s="88"/>
      <c r="H88" s="72"/>
      <c r="I88" s="72"/>
      <c r="J88" s="92"/>
      <c r="K88" s="72"/>
    </row>
    <row r="89" spans="1:11" s="73" customFormat="1" ht="12.75">
      <c r="A89" s="88"/>
      <c r="B89" s="93"/>
      <c r="C89" s="93"/>
      <c r="E89" s="88"/>
      <c r="F89" s="88"/>
      <c r="G89" s="88"/>
      <c r="H89" s="72"/>
      <c r="I89" s="72"/>
      <c r="J89" s="92"/>
      <c r="K89" s="72"/>
    </row>
    <row r="90" spans="2:11" s="62" customFormat="1" ht="15">
      <c r="B90" s="247"/>
      <c r="C90" s="247"/>
      <c r="D90" s="247"/>
      <c r="E90" s="61"/>
      <c r="F90" s="61"/>
      <c r="G90" s="61"/>
      <c r="I90" s="84"/>
      <c r="J90" s="64"/>
      <c r="K90" s="65"/>
    </row>
    <row r="91" spans="1:11" s="96" customFormat="1" ht="12.75">
      <c r="A91" s="148"/>
      <c r="B91" s="95"/>
      <c r="C91" s="141"/>
      <c r="D91" s="135"/>
      <c r="E91" s="149"/>
      <c r="F91" s="149"/>
      <c r="G91" s="149"/>
      <c r="H91" s="72"/>
      <c r="I91" s="150"/>
      <c r="J91" s="71"/>
      <c r="K91" s="151"/>
    </row>
    <row r="92" spans="1:11" s="96" customFormat="1" ht="12.75">
      <c r="A92" s="148"/>
      <c r="B92" s="95"/>
      <c r="C92" s="141"/>
      <c r="E92" s="149"/>
      <c r="F92" s="149"/>
      <c r="G92" s="149"/>
      <c r="H92" s="72"/>
      <c r="I92" s="150"/>
      <c r="J92" s="71"/>
      <c r="K92" s="151"/>
    </row>
    <row r="93" spans="1:11" s="96" customFormat="1" ht="12.75">
      <c r="A93" s="148"/>
      <c r="B93" s="95"/>
      <c r="C93" s="141"/>
      <c r="D93" s="135"/>
      <c r="E93" s="149"/>
      <c r="F93" s="149"/>
      <c r="G93" s="149"/>
      <c r="H93" s="72"/>
      <c r="I93" s="150"/>
      <c r="J93" s="71"/>
      <c r="K93" s="151"/>
    </row>
    <row r="94" spans="1:11" s="96" customFormat="1" ht="12.75">
      <c r="A94" s="148"/>
      <c r="B94" s="95"/>
      <c r="C94" s="95"/>
      <c r="D94" s="135"/>
      <c r="E94" s="149"/>
      <c r="F94" s="149"/>
      <c r="G94" s="149"/>
      <c r="H94" s="72"/>
      <c r="I94" s="150"/>
      <c r="J94" s="71"/>
      <c r="K94" s="151"/>
    </row>
    <row r="95" spans="1:11" s="96" customFormat="1" ht="25.5" customHeight="1">
      <c r="A95" s="148"/>
      <c r="B95" s="95"/>
      <c r="C95" s="95"/>
      <c r="D95" s="135"/>
      <c r="E95" s="149"/>
      <c r="F95" s="149"/>
      <c r="G95" s="149"/>
      <c r="H95" s="72"/>
      <c r="I95" s="150"/>
      <c r="J95" s="71"/>
      <c r="K95" s="151"/>
    </row>
    <row r="96" spans="1:11" s="96" customFormat="1" ht="12.75">
      <c r="A96" s="148"/>
      <c r="B96" s="95"/>
      <c r="C96" s="141"/>
      <c r="D96" s="135"/>
      <c r="E96" s="149"/>
      <c r="F96" s="149"/>
      <c r="G96" s="149"/>
      <c r="H96" s="72"/>
      <c r="I96" s="150"/>
      <c r="J96" s="71"/>
      <c r="K96" s="151"/>
    </row>
    <row r="97" spans="1:11" s="96" customFormat="1" ht="12.75">
      <c r="A97" s="148"/>
      <c r="B97" s="95"/>
      <c r="C97" s="141"/>
      <c r="D97" s="135"/>
      <c r="E97" s="149"/>
      <c r="F97" s="149"/>
      <c r="G97" s="149"/>
      <c r="H97" s="72"/>
      <c r="I97" s="150"/>
      <c r="J97" s="71"/>
      <c r="K97" s="151"/>
    </row>
    <row r="98" spans="1:11" s="96" customFormat="1" ht="25.5" customHeight="1">
      <c r="A98" s="148"/>
      <c r="B98" s="95"/>
      <c r="C98" s="141"/>
      <c r="E98" s="149"/>
      <c r="F98" s="149"/>
      <c r="G98" s="149"/>
      <c r="H98" s="72"/>
      <c r="I98" s="150"/>
      <c r="J98" s="71"/>
      <c r="K98" s="151"/>
    </row>
    <row r="99" spans="2:11" s="73" customFormat="1" ht="25.5" customHeight="1">
      <c r="B99" s="95"/>
      <c r="C99" s="95"/>
      <c r="E99" s="83"/>
      <c r="F99" s="83"/>
      <c r="G99" s="83"/>
      <c r="H99" s="72"/>
      <c r="I99" s="72"/>
      <c r="J99" s="99"/>
      <c r="K99" s="100"/>
    </row>
  </sheetData>
  <sheetProtection/>
  <mergeCells count="23">
    <mergeCell ref="B83:D83"/>
    <mergeCell ref="B90:D90"/>
    <mergeCell ref="E59:H59"/>
    <mergeCell ref="E38:H38"/>
    <mergeCell ref="B38:D38"/>
    <mergeCell ref="B76:D76"/>
    <mergeCell ref="B74:D74"/>
    <mergeCell ref="E69:H69"/>
    <mergeCell ref="B69:D69"/>
    <mergeCell ref="B9:D9"/>
    <mergeCell ref="B31:D31"/>
    <mergeCell ref="E45:H45"/>
    <mergeCell ref="B59:D59"/>
    <mergeCell ref="B18:D18"/>
    <mergeCell ref="E18:H18"/>
    <mergeCell ref="E9:H9"/>
    <mergeCell ref="E31:H31"/>
    <mergeCell ref="B45:D45"/>
    <mergeCell ref="I5:I7"/>
    <mergeCell ref="A7:D7"/>
    <mergeCell ref="E5:G5"/>
    <mergeCell ref="B8:D8"/>
    <mergeCell ref="H5:H7"/>
  </mergeCells>
  <printOptions horizontalCentered="1" verticalCentered="1"/>
  <pageMargins left="0.393700787401575" right="0.393700787401575" top="0.433070866141732" bottom="0.433070866141732" header="0.275590551181102" footer="0.196850393700787"/>
  <pageSetup fitToHeight="4" horizontalDpi="600" verticalDpi="600" orientation="landscape" paperSize="9" scale="65"/>
  <headerFooter alignWithMargins="0">
    <oddHeader>&amp;R&amp;11(Draft: May 2008)</oddHeader>
    <oddFooter>&amp;C&amp;12© Scorecard for Corporate Governance of Bulgaria (according to the Bulgarian National Code of Corporate Governance 2007)
Page &amp;P of 5</oddFooter>
  </headerFooter>
  <rowBreaks count="2" manualBreakCount="2">
    <brk id="30" max="13" man="1"/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P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10" customWidth="1"/>
    <col min="2" max="2" width="4.7109375" style="111" customWidth="1"/>
    <col min="3" max="3" width="3.00390625" style="112" customWidth="1"/>
    <col min="4" max="4" width="76.7109375" style="111" customWidth="1"/>
    <col min="5" max="5" width="6.28125" style="113" customWidth="1"/>
    <col min="6" max="6" width="7.8515625" style="113" customWidth="1"/>
    <col min="7" max="7" width="6.28125" style="113" customWidth="1"/>
    <col min="8" max="8" width="13.7109375" style="119" customWidth="1"/>
    <col min="9" max="9" width="15.421875" style="119" customWidth="1"/>
    <col min="10" max="10" width="3.7109375" style="47" customWidth="1"/>
    <col min="11" max="11" width="51.28125" style="47" customWidth="1"/>
    <col min="12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20.25">
      <c r="A1" s="134"/>
      <c r="B1" s="129"/>
      <c r="C1" s="129"/>
      <c r="E1" s="129"/>
      <c r="F1" s="129"/>
      <c r="G1" s="129"/>
      <c r="H1" s="129"/>
      <c r="K1" s="130"/>
    </row>
    <row r="2" spans="1:11" s="42" customFormat="1" ht="20.25">
      <c r="A2" s="134" t="s">
        <v>186</v>
      </c>
      <c r="B2" s="129"/>
      <c r="C2" s="129"/>
      <c r="E2" s="129"/>
      <c r="F2" s="129"/>
      <c r="G2" s="129"/>
      <c r="H2" s="129"/>
      <c r="K2" s="130"/>
    </row>
    <row r="3" spans="1:12" s="42" customFormat="1" ht="12.75">
      <c r="A3" s="131" t="s">
        <v>79</v>
      </c>
      <c r="B3" s="131"/>
      <c r="C3" s="131"/>
      <c r="E3" s="131"/>
      <c r="F3" s="131"/>
      <c r="G3" s="131"/>
      <c r="H3" s="131"/>
      <c r="I3" s="138"/>
      <c r="J3" s="132"/>
      <c r="K3" s="132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35" t="s">
        <v>195</v>
      </c>
      <c r="F5" s="236"/>
      <c r="G5" s="237"/>
      <c r="H5" s="239" t="s">
        <v>199</v>
      </c>
      <c r="I5" s="230" t="s">
        <v>166</v>
      </c>
      <c r="J5" s="50"/>
      <c r="K5" s="49" t="s">
        <v>200</v>
      </c>
    </row>
    <row r="6" spans="1:11" s="55" customFormat="1" ht="12.75" customHeight="1">
      <c r="A6" s="51"/>
      <c r="B6" s="52"/>
      <c r="C6" s="53"/>
      <c r="D6" s="54"/>
      <c r="E6" s="160">
        <v>1</v>
      </c>
      <c r="F6" s="160">
        <v>0.5</v>
      </c>
      <c r="G6" s="160">
        <v>0</v>
      </c>
      <c r="H6" s="240"/>
      <c r="I6" s="231"/>
      <c r="J6" s="50"/>
      <c r="K6" s="50" t="s">
        <v>201</v>
      </c>
    </row>
    <row r="7" spans="1:11" s="55" customFormat="1" ht="25.5" customHeight="1">
      <c r="A7" s="233" t="s">
        <v>194</v>
      </c>
      <c r="B7" s="233"/>
      <c r="C7" s="233"/>
      <c r="D7" s="234"/>
      <c r="E7" s="179" t="s">
        <v>196</v>
      </c>
      <c r="F7" s="179" t="s">
        <v>197</v>
      </c>
      <c r="G7" s="179" t="s">
        <v>198</v>
      </c>
      <c r="H7" s="241"/>
      <c r="I7" s="232"/>
      <c r="J7" s="50"/>
      <c r="K7" s="56" t="s">
        <v>202</v>
      </c>
    </row>
    <row r="8" spans="1:11" s="55" customFormat="1" ht="12.75">
      <c r="A8" s="51"/>
      <c r="B8" s="238"/>
      <c r="C8" s="238"/>
      <c r="D8" s="238"/>
      <c r="E8" s="57"/>
      <c r="F8" s="57"/>
      <c r="G8" s="57"/>
      <c r="H8" s="74"/>
      <c r="I8" s="161"/>
      <c r="J8" s="58"/>
      <c r="K8" s="59"/>
    </row>
    <row r="9" spans="1:11" s="78" customFormat="1" ht="42.75" customHeight="1">
      <c r="A9" s="60" t="s">
        <v>25</v>
      </c>
      <c r="B9" s="242" t="s">
        <v>211</v>
      </c>
      <c r="C9" s="242"/>
      <c r="D9" s="242"/>
      <c r="E9" s="244"/>
      <c r="F9" s="245"/>
      <c r="G9" s="245"/>
      <c r="H9" s="245"/>
      <c r="I9" s="63">
        <v>0.1</v>
      </c>
      <c r="J9" s="64"/>
      <c r="K9" s="79"/>
    </row>
    <row r="10" spans="1:11" s="46" customFormat="1" ht="12.75">
      <c r="A10" s="66">
        <f aca="true" t="shared" si="0" ref="A10:A17">IF(NOT(COUNTBLANK(E10:G10)=2),"!","")</f>
      </c>
      <c r="B10" s="67" t="s">
        <v>47</v>
      </c>
      <c r="C10" s="68"/>
      <c r="D10" s="69" t="s">
        <v>107</v>
      </c>
      <c r="E10" s="37"/>
      <c r="F10" s="37"/>
      <c r="G10" s="38">
        <v>0</v>
      </c>
      <c r="H10" s="120">
        <v>0.15</v>
      </c>
      <c r="I10" s="121">
        <f aca="true" t="shared" si="1" ref="I10:I16">IF(ISBLANK($E10),IF(ISBLANK($F10),0,$F$6),$E$6)*$H10</f>
        <v>0</v>
      </c>
      <c r="J10" s="70"/>
      <c r="K10" s="39"/>
    </row>
    <row r="11" spans="1:11" s="46" customFormat="1" ht="38.25">
      <c r="A11" s="66">
        <f t="shared" si="0"/>
      </c>
      <c r="B11" s="67" t="s">
        <v>48</v>
      </c>
      <c r="C11" s="68"/>
      <c r="D11" s="94" t="s">
        <v>108</v>
      </c>
      <c r="E11" s="37">
        <v>1</v>
      </c>
      <c r="F11" s="37"/>
      <c r="G11" s="38"/>
      <c r="H11" s="120">
        <v>0.15</v>
      </c>
      <c r="I11" s="121">
        <f t="shared" si="1"/>
        <v>0.15</v>
      </c>
      <c r="J11" s="70"/>
      <c r="K11" s="39"/>
    </row>
    <row r="12" spans="1:11" s="46" customFormat="1" ht="25.5">
      <c r="A12" s="66">
        <f t="shared" si="0"/>
      </c>
      <c r="B12" s="67" t="s">
        <v>49</v>
      </c>
      <c r="C12" s="68"/>
      <c r="D12" s="69" t="s">
        <v>109</v>
      </c>
      <c r="E12" s="37">
        <v>1</v>
      </c>
      <c r="F12" s="37"/>
      <c r="G12" s="38"/>
      <c r="H12" s="120">
        <v>0.1</v>
      </c>
      <c r="I12" s="121">
        <f t="shared" si="1"/>
        <v>0.1</v>
      </c>
      <c r="J12" s="70"/>
      <c r="K12" s="39"/>
    </row>
    <row r="13" spans="1:11" s="46" customFormat="1" ht="25.5">
      <c r="A13" s="66">
        <f t="shared" si="0"/>
      </c>
      <c r="B13" s="67" t="s">
        <v>50</v>
      </c>
      <c r="C13" s="67"/>
      <c r="D13" s="69" t="s">
        <v>110</v>
      </c>
      <c r="E13" s="37">
        <v>1</v>
      </c>
      <c r="F13" s="37"/>
      <c r="G13" s="38"/>
      <c r="H13" s="120">
        <v>0.15</v>
      </c>
      <c r="I13" s="121">
        <f t="shared" si="1"/>
        <v>0.15</v>
      </c>
      <c r="J13" s="70"/>
      <c r="K13" s="39"/>
    </row>
    <row r="14" spans="1:11" s="46" customFormat="1" ht="25.5" customHeight="1">
      <c r="A14" s="66">
        <f t="shared" si="0"/>
      </c>
      <c r="B14" s="67" t="s">
        <v>51</v>
      </c>
      <c r="C14" s="67"/>
      <c r="D14" s="69" t="s">
        <v>111</v>
      </c>
      <c r="E14" s="37"/>
      <c r="F14" s="37"/>
      <c r="G14" s="38">
        <v>0</v>
      </c>
      <c r="H14" s="120">
        <v>0.15</v>
      </c>
      <c r="I14" s="121">
        <f t="shared" si="1"/>
        <v>0</v>
      </c>
      <c r="J14" s="70"/>
      <c r="K14" s="39"/>
    </row>
    <row r="15" spans="1:11" s="46" customFormat="1" ht="51">
      <c r="A15" s="155">
        <f t="shared" si="0"/>
      </c>
      <c r="B15" s="152" t="s">
        <v>52</v>
      </c>
      <c r="C15" s="154"/>
      <c r="D15" s="153" t="s">
        <v>112</v>
      </c>
      <c r="E15" s="156">
        <v>1</v>
      </c>
      <c r="F15" s="156"/>
      <c r="G15" s="157"/>
      <c r="H15" s="120">
        <v>0.15</v>
      </c>
      <c r="I15" s="158">
        <f t="shared" si="1"/>
        <v>0.15</v>
      </c>
      <c r="J15" s="70"/>
      <c r="K15" s="159"/>
    </row>
    <row r="16" spans="1:11" s="46" customFormat="1" ht="30" customHeight="1">
      <c r="A16" s="66">
        <f t="shared" si="0"/>
      </c>
      <c r="B16" s="67" t="s">
        <v>53</v>
      </c>
      <c r="C16" s="68"/>
      <c r="D16" s="69" t="s">
        <v>113</v>
      </c>
      <c r="E16" s="37">
        <v>1</v>
      </c>
      <c r="F16" s="37"/>
      <c r="G16" s="37"/>
      <c r="H16" s="120">
        <v>0.15</v>
      </c>
      <c r="I16" s="121">
        <f t="shared" si="1"/>
        <v>0.15</v>
      </c>
      <c r="J16" s="70"/>
      <c r="K16" s="39"/>
    </row>
    <row r="17" spans="1:11" s="46" customFormat="1" ht="12.75">
      <c r="A17" s="217" t="str">
        <f t="shared" si="0"/>
        <v>!</v>
      </c>
      <c r="B17" s="81"/>
      <c r="C17" s="218"/>
      <c r="D17" s="82"/>
      <c r="E17" s="149"/>
      <c r="F17" s="149"/>
      <c r="G17" s="149"/>
      <c r="H17" s="120">
        <f>SUM(H10:H16)</f>
        <v>1</v>
      </c>
      <c r="I17" s="120">
        <f>SUM(I10:I16)</f>
        <v>0.7000000000000001</v>
      </c>
      <c r="J17" s="70"/>
      <c r="K17" s="41"/>
    </row>
    <row r="18" spans="1:11" s="96" customFormat="1" ht="12.75">
      <c r="A18" s="148"/>
      <c r="B18" s="95"/>
      <c r="C18" s="141"/>
      <c r="D18" s="135"/>
      <c r="E18" s="149"/>
      <c r="F18" s="149"/>
      <c r="G18" s="149"/>
      <c r="H18" s="72"/>
      <c r="I18" s="72"/>
      <c r="J18" s="71"/>
      <c r="K18" s="151"/>
    </row>
    <row r="19" spans="1:11" s="96" customFormat="1" ht="12.75">
      <c r="A19" s="148"/>
      <c r="B19" s="95"/>
      <c r="C19" s="141"/>
      <c r="D19" s="135"/>
      <c r="E19" s="149"/>
      <c r="F19" s="149"/>
      <c r="G19" s="149"/>
      <c r="H19" s="72"/>
      <c r="I19" s="72"/>
      <c r="J19" s="71"/>
      <c r="K19" s="151"/>
    </row>
    <row r="20" spans="1:11" s="78" customFormat="1" ht="39.75" customHeight="1">
      <c r="A20" s="60" t="s">
        <v>26</v>
      </c>
      <c r="B20" s="242" t="str">
        <f>"Изпълнително ръководство"&amp;TEXT(I20,"(0%)")</f>
        <v>Изпълнително ръководство(10%)</v>
      </c>
      <c r="C20" s="242"/>
      <c r="D20" s="242"/>
      <c r="E20" s="244"/>
      <c r="F20" s="245"/>
      <c r="G20" s="245"/>
      <c r="H20" s="245"/>
      <c r="I20" s="63">
        <v>0.1</v>
      </c>
      <c r="J20" s="64"/>
      <c r="K20" s="79"/>
    </row>
    <row r="21" spans="1:11" s="46" customFormat="1" ht="51">
      <c r="A21" s="66">
        <f aca="true" t="shared" si="2" ref="A21:A26">IF(NOT(COUNTBLANK(E21:G21)=2),"!","")</f>
      </c>
      <c r="B21" s="67" t="s">
        <v>54</v>
      </c>
      <c r="C21" s="68"/>
      <c r="D21" s="69" t="s">
        <v>105</v>
      </c>
      <c r="E21" s="37">
        <v>1</v>
      </c>
      <c r="F21" s="37"/>
      <c r="G21" s="38"/>
      <c r="H21" s="120">
        <v>0.15</v>
      </c>
      <c r="I21" s="121">
        <f aca="true" t="shared" si="3" ref="I21:I26">IF(ISBLANK($E21),IF(ISBLANK($F21),0,$F$6),$E$6)*$H21</f>
        <v>0.15</v>
      </c>
      <c r="J21" s="70"/>
      <c r="K21" s="39"/>
    </row>
    <row r="22" spans="1:11" s="46" customFormat="1" ht="25.5">
      <c r="A22" s="66">
        <f t="shared" si="2"/>
      </c>
      <c r="B22" s="67" t="s">
        <v>55</v>
      </c>
      <c r="C22" s="68"/>
      <c r="D22" s="69" t="s">
        <v>106</v>
      </c>
      <c r="E22" s="37"/>
      <c r="F22" s="37"/>
      <c r="G22" s="38">
        <v>0</v>
      </c>
      <c r="H22" s="120">
        <v>0.2</v>
      </c>
      <c r="I22" s="121">
        <f t="shared" si="3"/>
        <v>0</v>
      </c>
      <c r="J22" s="70"/>
      <c r="K22" s="39"/>
    </row>
    <row r="23" spans="1:11" s="46" customFormat="1" ht="51">
      <c r="A23" s="66">
        <f t="shared" si="2"/>
      </c>
      <c r="B23" s="67" t="s">
        <v>56</v>
      </c>
      <c r="C23" s="68"/>
      <c r="D23" s="69" t="s">
        <v>124</v>
      </c>
      <c r="E23" s="37">
        <v>1</v>
      </c>
      <c r="F23" s="37"/>
      <c r="G23" s="38"/>
      <c r="H23" s="120">
        <v>0.15</v>
      </c>
      <c r="I23" s="121">
        <f t="shared" si="3"/>
        <v>0.15</v>
      </c>
      <c r="J23" s="70"/>
      <c r="K23" s="39"/>
    </row>
    <row r="24" spans="1:11" s="46" customFormat="1" ht="25.5">
      <c r="A24" s="66">
        <f t="shared" si="2"/>
      </c>
      <c r="B24" s="67" t="s">
        <v>57</v>
      </c>
      <c r="C24" s="68"/>
      <c r="D24" s="227" t="s">
        <v>213</v>
      </c>
      <c r="E24" s="37">
        <v>1</v>
      </c>
      <c r="F24" s="37"/>
      <c r="G24" s="38"/>
      <c r="H24" s="120">
        <v>0.15</v>
      </c>
      <c r="I24" s="121">
        <f t="shared" si="3"/>
        <v>0.15</v>
      </c>
      <c r="J24" s="70"/>
      <c r="K24" s="39"/>
    </row>
    <row r="25" spans="1:11" s="46" customFormat="1" ht="25.5">
      <c r="A25" s="66">
        <f t="shared" si="2"/>
      </c>
      <c r="B25" s="67" t="s">
        <v>58</v>
      </c>
      <c r="C25" s="68"/>
      <c r="D25" s="69" t="s">
        <v>125</v>
      </c>
      <c r="E25" s="37">
        <v>1</v>
      </c>
      <c r="F25" s="37"/>
      <c r="G25" s="38"/>
      <c r="H25" s="120">
        <v>0.15</v>
      </c>
      <c r="I25" s="121">
        <f t="shared" si="3"/>
        <v>0.15</v>
      </c>
      <c r="J25" s="70"/>
      <c r="K25" s="39"/>
    </row>
    <row r="26" spans="1:11" s="46" customFormat="1" ht="25.5">
      <c r="A26" s="66">
        <f t="shared" si="2"/>
      </c>
      <c r="B26" s="67" t="s">
        <v>59</v>
      </c>
      <c r="C26" s="68"/>
      <c r="D26" s="69" t="s">
        <v>126</v>
      </c>
      <c r="E26" s="37">
        <v>1</v>
      </c>
      <c r="F26" s="37"/>
      <c r="G26" s="37"/>
      <c r="H26" s="120">
        <v>0.2</v>
      </c>
      <c r="I26" s="121">
        <f t="shared" si="3"/>
        <v>0.2</v>
      </c>
      <c r="J26" s="70"/>
      <c r="K26" s="39"/>
    </row>
    <row r="27" spans="1:11" s="46" customFormat="1" ht="12.75">
      <c r="A27" s="217"/>
      <c r="B27" s="81"/>
      <c r="C27" s="218"/>
      <c r="D27" s="82"/>
      <c r="E27" s="149"/>
      <c r="F27" s="149"/>
      <c r="G27" s="149"/>
      <c r="H27" s="120">
        <f>SUM(H21:H26)</f>
        <v>1</v>
      </c>
      <c r="I27" s="120">
        <f>SUM(I21:I26)</f>
        <v>0.8</v>
      </c>
      <c r="J27" s="70"/>
      <c r="K27" s="41"/>
    </row>
    <row r="28" spans="1:11" s="96" customFormat="1" ht="12.75">
      <c r="A28" s="148"/>
      <c r="B28" s="95"/>
      <c r="C28" s="141"/>
      <c r="D28" s="135"/>
      <c r="E28" s="149"/>
      <c r="F28" s="149"/>
      <c r="G28" s="149"/>
      <c r="H28" s="72"/>
      <c r="I28" s="72"/>
      <c r="J28" s="71"/>
      <c r="K28" s="151"/>
    </row>
    <row r="29" spans="1:11" s="96" customFormat="1" ht="12.75">
      <c r="A29" s="148"/>
      <c r="B29" s="95"/>
      <c r="C29" s="141"/>
      <c r="D29" s="135"/>
      <c r="E29" s="149"/>
      <c r="F29" s="149"/>
      <c r="G29" s="149"/>
      <c r="H29" s="72"/>
      <c r="I29" s="72"/>
      <c r="J29" s="71"/>
      <c r="K29" s="151"/>
    </row>
    <row r="30" spans="1:11" s="62" customFormat="1" ht="40.5" customHeight="1">
      <c r="A30" s="62" t="s">
        <v>177</v>
      </c>
      <c r="B30" s="243" t="s">
        <v>210</v>
      </c>
      <c r="C30" s="243"/>
      <c r="D30" s="243"/>
      <c r="E30" s="244"/>
      <c r="F30" s="245"/>
      <c r="G30" s="245"/>
      <c r="H30" s="245"/>
      <c r="I30" s="84">
        <v>0.1</v>
      </c>
      <c r="J30" s="64"/>
      <c r="K30" s="65"/>
    </row>
    <row r="31" spans="1:11" s="46" customFormat="1" ht="25.5">
      <c r="A31" s="66">
        <f aca="true" t="shared" si="4" ref="A31:A36">IF(NOT(COUNTBLANK(E31:G31)=2),"!","")</f>
      </c>
      <c r="B31" s="67" t="s">
        <v>178</v>
      </c>
      <c r="C31" s="68"/>
      <c r="D31" s="69" t="s">
        <v>23</v>
      </c>
      <c r="E31" s="37">
        <v>1</v>
      </c>
      <c r="F31" s="37"/>
      <c r="G31" s="37"/>
      <c r="H31" s="120">
        <v>0.15</v>
      </c>
      <c r="I31" s="121">
        <f aca="true" t="shared" si="5" ref="I31:I36">IF(ISBLANK($E31),IF(ISBLANK($F31),0,$F$6),$E$6)*$H31</f>
        <v>0.15</v>
      </c>
      <c r="J31" s="70"/>
      <c r="K31" s="39"/>
    </row>
    <row r="32" spans="1:11" s="46" customFormat="1" ht="38.25">
      <c r="A32" s="66">
        <f t="shared" si="4"/>
      </c>
      <c r="B32" s="67" t="s">
        <v>179</v>
      </c>
      <c r="C32" s="68"/>
      <c r="D32" s="69" t="s">
        <v>121</v>
      </c>
      <c r="E32" s="37">
        <v>1</v>
      </c>
      <c r="F32" s="37"/>
      <c r="G32" s="37"/>
      <c r="H32" s="120">
        <v>0.15</v>
      </c>
      <c r="I32" s="121">
        <f t="shared" si="5"/>
        <v>0.15</v>
      </c>
      <c r="J32" s="70"/>
      <c r="K32" s="39"/>
    </row>
    <row r="33" spans="1:11" s="46" customFormat="1" ht="38.25">
      <c r="A33" s="66">
        <f t="shared" si="4"/>
      </c>
      <c r="B33" s="67" t="s">
        <v>180</v>
      </c>
      <c r="C33" s="68"/>
      <c r="D33" s="69" t="s">
        <v>123</v>
      </c>
      <c r="E33" s="37">
        <v>1</v>
      </c>
      <c r="F33" s="37"/>
      <c r="G33" s="37"/>
      <c r="H33" s="120">
        <v>0.15</v>
      </c>
      <c r="I33" s="121">
        <f t="shared" si="5"/>
        <v>0.15</v>
      </c>
      <c r="J33" s="70"/>
      <c r="K33" s="39"/>
    </row>
    <row r="34" spans="1:68" s="228" customFormat="1" ht="25.5">
      <c r="A34" s="69">
        <f t="shared" si="4"/>
      </c>
      <c r="B34" s="69" t="s">
        <v>181</v>
      </c>
      <c r="C34" s="69"/>
      <c r="D34" s="69" t="s">
        <v>122</v>
      </c>
      <c r="E34" s="37">
        <v>1</v>
      </c>
      <c r="F34" s="37"/>
      <c r="G34" s="37"/>
      <c r="H34" s="120">
        <v>0.2</v>
      </c>
      <c r="I34" s="120">
        <f t="shared" si="5"/>
        <v>0.2</v>
      </c>
      <c r="J34" s="70"/>
      <c r="K34" s="39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</row>
    <row r="35" spans="1:11" s="46" customFormat="1" ht="25.5">
      <c r="A35" s="66">
        <f t="shared" si="4"/>
      </c>
      <c r="B35" s="85" t="s">
        <v>182</v>
      </c>
      <c r="C35" s="68"/>
      <c r="D35" s="69" t="s">
        <v>144</v>
      </c>
      <c r="E35" s="37">
        <v>1</v>
      </c>
      <c r="F35" s="37"/>
      <c r="G35" s="37"/>
      <c r="H35" s="120">
        <v>0.15</v>
      </c>
      <c r="I35" s="121">
        <f t="shared" si="5"/>
        <v>0.15</v>
      </c>
      <c r="J35" s="70"/>
      <c r="K35" s="39"/>
    </row>
    <row r="36" spans="1:11" s="43" customFormat="1" ht="12.75">
      <c r="A36" s="66">
        <f t="shared" si="4"/>
      </c>
      <c r="B36" s="85" t="s">
        <v>120</v>
      </c>
      <c r="C36" s="86"/>
      <c r="D36" s="69" t="s">
        <v>21</v>
      </c>
      <c r="E36" s="123">
        <v>1</v>
      </c>
      <c r="F36" s="123"/>
      <c r="G36" s="123"/>
      <c r="H36" s="120">
        <v>0.2</v>
      </c>
      <c r="I36" s="121">
        <f t="shared" si="5"/>
        <v>0.2</v>
      </c>
      <c r="J36" s="70"/>
      <c r="K36" s="40"/>
    </row>
    <row r="37" spans="2:11" s="43" customFormat="1" ht="25.5" customHeight="1">
      <c r="B37" s="87"/>
      <c r="C37" s="87"/>
      <c r="E37" s="88"/>
      <c r="F37" s="88"/>
      <c r="G37" s="88"/>
      <c r="H37" s="120">
        <f>SUM(H31:H36)</f>
        <v>1</v>
      </c>
      <c r="I37" s="120">
        <f>SUM(I31:I36)</f>
        <v>1</v>
      </c>
      <c r="J37" s="89"/>
      <c r="K37" s="73"/>
    </row>
    <row r="38" spans="2:11" s="43" customFormat="1" ht="25.5" customHeight="1">
      <c r="B38" s="90"/>
      <c r="C38" s="90"/>
      <c r="E38" s="88"/>
      <c r="F38" s="88"/>
      <c r="G38" s="88"/>
      <c r="H38" s="72"/>
      <c r="I38" s="72"/>
      <c r="J38" s="89"/>
      <c r="K38" s="73"/>
    </row>
    <row r="39" spans="1:11" s="104" customFormat="1" ht="43.5" customHeight="1">
      <c r="A39" s="60" t="s">
        <v>27</v>
      </c>
      <c r="B39" s="242" t="s">
        <v>209</v>
      </c>
      <c r="C39" s="242"/>
      <c r="D39" s="242"/>
      <c r="E39" s="244"/>
      <c r="F39" s="245"/>
      <c r="G39" s="245"/>
      <c r="H39" s="245"/>
      <c r="I39" s="63">
        <v>0.2</v>
      </c>
      <c r="J39" s="105"/>
      <c r="K39" s="106"/>
    </row>
    <row r="40" spans="1:11" s="46" customFormat="1" ht="30.75" customHeight="1">
      <c r="A40" s="66">
        <f>IF(NOT(COUNTBLANK(E40:G40)=2),"!","")</f>
      </c>
      <c r="B40" s="67" t="s">
        <v>60</v>
      </c>
      <c r="C40" s="68"/>
      <c r="D40" s="69" t="s">
        <v>97</v>
      </c>
      <c r="E40" s="37">
        <v>1</v>
      </c>
      <c r="F40" s="37"/>
      <c r="G40" s="37"/>
      <c r="H40" s="120">
        <v>0.2</v>
      </c>
      <c r="I40" s="121">
        <f>IF(ISBLANK($E40),IF(ISBLANK($F40),0,$F$6),$E$6)*$H40</f>
        <v>0.2</v>
      </c>
      <c r="J40" s="70"/>
      <c r="K40" s="41"/>
    </row>
    <row r="41" spans="1:11" s="46" customFormat="1" ht="41.25" customHeight="1">
      <c r="A41" s="66">
        <f>IF(NOT(COUNTBLANK(E41:G41)=2),"!","")</f>
      </c>
      <c r="B41" s="67" t="s">
        <v>61</v>
      </c>
      <c r="C41" s="142"/>
      <c r="D41" s="69" t="s">
        <v>98</v>
      </c>
      <c r="E41" s="37">
        <v>1</v>
      </c>
      <c r="F41" s="37"/>
      <c r="G41" s="37"/>
      <c r="H41" s="120">
        <v>0.2</v>
      </c>
      <c r="I41" s="121">
        <f>IF(ISBLANK($E41),IF(ISBLANK($F41),0,$F$6),$E$6)*$H41</f>
        <v>0.2</v>
      </c>
      <c r="J41" s="70"/>
      <c r="K41" s="39"/>
    </row>
    <row r="42" spans="1:11" s="46" customFormat="1" ht="12.75">
      <c r="A42" s="66">
        <f>IF(NOT(COUNTBLANK(E42:G42)=2),"!","")</f>
      </c>
      <c r="B42" s="67" t="s">
        <v>62</v>
      </c>
      <c r="C42" s="142"/>
      <c r="D42" s="69" t="s">
        <v>99</v>
      </c>
      <c r="E42" s="37">
        <v>1</v>
      </c>
      <c r="F42" s="37"/>
      <c r="G42" s="37"/>
      <c r="H42" s="120">
        <v>0.2</v>
      </c>
      <c r="I42" s="121">
        <f>IF(ISBLANK($E42),IF(ISBLANK($F42),0,$F$6),$E$6)*$H42</f>
        <v>0.2</v>
      </c>
      <c r="J42" s="70"/>
      <c r="K42" s="39"/>
    </row>
    <row r="43" spans="1:11" s="46" customFormat="1" ht="25.5" customHeight="1">
      <c r="A43" s="66">
        <f>IF(NOT(COUNTBLANK(E43:G43)=2),"!","")</f>
      </c>
      <c r="B43" s="67" t="s">
        <v>63</v>
      </c>
      <c r="C43" s="68"/>
      <c r="D43" s="69" t="s">
        <v>100</v>
      </c>
      <c r="E43" s="37">
        <v>1</v>
      </c>
      <c r="F43" s="37"/>
      <c r="G43" s="37"/>
      <c r="H43" s="120">
        <v>0.2</v>
      </c>
      <c r="I43" s="121">
        <f>IF(ISBLANK($E43),IF(ISBLANK($F43),0,$F$6),$E$6)*$H43</f>
        <v>0.2</v>
      </c>
      <c r="J43" s="70"/>
      <c r="K43" s="39"/>
    </row>
    <row r="44" spans="1:11" s="46" customFormat="1" ht="12.75">
      <c r="A44" s="66">
        <f>IF(NOT(COUNTBLANK(E44:G44)=2),"!","")</f>
      </c>
      <c r="B44" s="67" t="s">
        <v>64</v>
      </c>
      <c r="C44" s="68"/>
      <c r="D44" s="69" t="s">
        <v>101</v>
      </c>
      <c r="E44" s="37">
        <v>1</v>
      </c>
      <c r="F44" s="37"/>
      <c r="G44" s="37"/>
      <c r="H44" s="120">
        <v>0.2</v>
      </c>
      <c r="I44" s="121">
        <f>IF(ISBLANK($E44),IF(ISBLANK($F44),0,$F$6),$E$6)*$H44</f>
        <v>0.2</v>
      </c>
      <c r="J44" s="70"/>
      <c r="K44" s="39"/>
    </row>
    <row r="45" spans="1:11" s="73" customFormat="1" ht="25.5" customHeight="1">
      <c r="A45" s="97"/>
      <c r="B45" s="82"/>
      <c r="C45" s="81"/>
      <c r="D45" s="137"/>
      <c r="E45" s="98"/>
      <c r="F45" s="98"/>
      <c r="G45" s="98"/>
      <c r="H45" s="120">
        <f>SUM(H40:H44)</f>
        <v>1</v>
      </c>
      <c r="I45" s="120">
        <f>SUM(I40:I44)</f>
        <v>1</v>
      </c>
      <c r="J45" s="99"/>
      <c r="K45" s="107"/>
    </row>
    <row r="46" spans="1:11" s="77" customFormat="1" ht="12.75">
      <c r="A46" s="101"/>
      <c r="B46" s="248"/>
      <c r="C46" s="248"/>
      <c r="D46" s="248"/>
      <c r="E46" s="102"/>
      <c r="F46" s="102"/>
      <c r="G46" s="102"/>
      <c r="H46" s="108"/>
      <c r="I46" s="103"/>
      <c r="K46" s="109"/>
    </row>
    <row r="47" spans="1:11" s="78" customFormat="1" ht="39" customHeight="1">
      <c r="A47" s="60" t="s">
        <v>28</v>
      </c>
      <c r="B47" s="246" t="s">
        <v>205</v>
      </c>
      <c r="C47" s="246"/>
      <c r="D47" s="246"/>
      <c r="E47" s="244"/>
      <c r="F47" s="245"/>
      <c r="G47" s="245"/>
      <c r="H47" s="245"/>
      <c r="I47" s="63">
        <v>0.2</v>
      </c>
      <c r="J47" s="64"/>
      <c r="K47" s="79"/>
    </row>
    <row r="48" spans="1:11" s="46" customFormat="1" ht="12.75">
      <c r="A48" s="66">
        <f aca="true" t="shared" si="6" ref="A48:A56">IF(NOT(COUNTBLANK(E48:G48)=2),"!","")</f>
      </c>
      <c r="B48" s="80" t="s">
        <v>65</v>
      </c>
      <c r="C48" s="67"/>
      <c r="D48" s="143" t="s">
        <v>167</v>
      </c>
      <c r="E48" s="37">
        <v>1</v>
      </c>
      <c r="F48" s="37"/>
      <c r="G48" s="38"/>
      <c r="H48" s="122">
        <v>0.15</v>
      </c>
      <c r="I48" s="121">
        <f aca="true" t="shared" si="7" ref="I48:I56">IF(ISBLANK($E48),IF(ISBLANK($F48),0,$F$6),$E$6)*$H48</f>
        <v>0.15</v>
      </c>
      <c r="J48" s="70"/>
      <c r="K48" s="39"/>
    </row>
    <row r="49" spans="1:11" s="46" customFormat="1" ht="63.75">
      <c r="A49" s="66">
        <f t="shared" si="6"/>
      </c>
      <c r="B49" s="80" t="s">
        <v>66</v>
      </c>
      <c r="C49" s="67"/>
      <c r="D49" s="69" t="s">
        <v>168</v>
      </c>
      <c r="E49" s="37">
        <v>1</v>
      </c>
      <c r="F49" s="37"/>
      <c r="G49" s="38"/>
      <c r="H49" s="120">
        <v>0.1</v>
      </c>
      <c r="I49" s="121">
        <f t="shared" si="7"/>
        <v>0.1</v>
      </c>
      <c r="J49" s="70"/>
      <c r="K49" s="39"/>
    </row>
    <row r="50" spans="1:11" s="46" customFormat="1" ht="38.25">
      <c r="A50" s="66">
        <f t="shared" si="6"/>
      </c>
      <c r="B50" s="80" t="s">
        <v>67</v>
      </c>
      <c r="C50" s="67"/>
      <c r="D50" s="69" t="s">
        <v>169</v>
      </c>
      <c r="E50" s="37">
        <v>1</v>
      </c>
      <c r="F50" s="37"/>
      <c r="G50" s="38"/>
      <c r="H50" s="120">
        <v>0.1</v>
      </c>
      <c r="I50" s="121">
        <f t="shared" si="7"/>
        <v>0.1</v>
      </c>
      <c r="J50" s="70"/>
      <c r="K50" s="39"/>
    </row>
    <row r="51" spans="1:11" s="46" customFormat="1" ht="25.5">
      <c r="A51" s="66">
        <f t="shared" si="6"/>
      </c>
      <c r="B51" s="80" t="s">
        <v>68</v>
      </c>
      <c r="C51" s="68"/>
      <c r="D51" s="69" t="s">
        <v>22</v>
      </c>
      <c r="E51" s="37">
        <v>1</v>
      </c>
      <c r="F51" s="37"/>
      <c r="G51" s="38"/>
      <c r="H51" s="120">
        <v>0.1</v>
      </c>
      <c r="I51" s="121">
        <f t="shared" si="7"/>
        <v>0.1</v>
      </c>
      <c r="J51" s="70"/>
      <c r="K51" s="39"/>
    </row>
    <row r="52" spans="1:11" s="46" customFormat="1" ht="38.25">
      <c r="A52" s="66">
        <f t="shared" si="6"/>
      </c>
      <c r="B52" s="80" t="s">
        <v>69</v>
      </c>
      <c r="C52" s="67"/>
      <c r="D52" s="136" t="s">
        <v>139</v>
      </c>
      <c r="E52" s="37">
        <v>1</v>
      </c>
      <c r="F52" s="37"/>
      <c r="G52" s="37"/>
      <c r="H52" s="120">
        <v>0.1</v>
      </c>
      <c r="I52" s="121">
        <f t="shared" si="7"/>
        <v>0.1</v>
      </c>
      <c r="J52" s="70"/>
      <c r="K52" s="39"/>
    </row>
    <row r="53" spans="1:11" s="46" customFormat="1" ht="25.5">
      <c r="A53" s="66">
        <f t="shared" si="6"/>
      </c>
      <c r="B53" s="80" t="s">
        <v>70</v>
      </c>
      <c r="C53" s="67"/>
      <c r="D53" s="136" t="s">
        <v>140</v>
      </c>
      <c r="E53" s="37">
        <v>1</v>
      </c>
      <c r="F53" s="37"/>
      <c r="G53" s="37"/>
      <c r="H53" s="120">
        <v>0.1</v>
      </c>
      <c r="I53" s="121">
        <f t="shared" si="7"/>
        <v>0.1</v>
      </c>
      <c r="J53" s="70"/>
      <c r="K53" s="39"/>
    </row>
    <row r="54" spans="1:11" s="46" customFormat="1" ht="25.5">
      <c r="A54" s="66">
        <f t="shared" si="6"/>
      </c>
      <c r="B54" s="80" t="s">
        <v>71</v>
      </c>
      <c r="C54" s="67"/>
      <c r="D54" s="136" t="s">
        <v>24</v>
      </c>
      <c r="E54" s="37">
        <v>1</v>
      </c>
      <c r="F54" s="37"/>
      <c r="G54" s="37"/>
      <c r="H54" s="120">
        <v>0.1</v>
      </c>
      <c r="I54" s="121">
        <f t="shared" si="7"/>
        <v>0.1</v>
      </c>
      <c r="J54" s="70"/>
      <c r="K54" s="39"/>
    </row>
    <row r="55" spans="1:11" s="46" customFormat="1" ht="25.5">
      <c r="A55" s="66">
        <f t="shared" si="6"/>
      </c>
      <c r="B55" s="80" t="s">
        <v>72</v>
      </c>
      <c r="C55" s="67"/>
      <c r="D55" s="136" t="s">
        <v>141</v>
      </c>
      <c r="E55" s="37">
        <v>1</v>
      </c>
      <c r="F55" s="37"/>
      <c r="G55" s="37"/>
      <c r="H55" s="120">
        <v>0.15</v>
      </c>
      <c r="I55" s="121">
        <f t="shared" si="7"/>
        <v>0.15</v>
      </c>
      <c r="J55" s="70"/>
      <c r="K55" s="39"/>
    </row>
    <row r="56" spans="1:11" s="46" customFormat="1" ht="25.5">
      <c r="A56" s="66">
        <f t="shared" si="6"/>
      </c>
      <c r="B56" s="80" t="s">
        <v>0</v>
      </c>
      <c r="C56" s="67"/>
      <c r="D56" s="226" t="s">
        <v>142</v>
      </c>
      <c r="E56" s="37">
        <v>1</v>
      </c>
      <c r="F56" s="37"/>
      <c r="G56" s="37"/>
      <c r="H56" s="120">
        <v>0.1</v>
      </c>
      <c r="I56" s="121">
        <f t="shared" si="7"/>
        <v>0.1</v>
      </c>
      <c r="J56" s="70"/>
      <c r="K56" s="39"/>
    </row>
    <row r="57" spans="1:11" s="46" customFormat="1" ht="12.75">
      <c r="A57" s="148"/>
      <c r="B57" s="221"/>
      <c r="C57" s="95"/>
      <c r="D57" s="96"/>
      <c r="E57" s="149"/>
      <c r="F57" s="149"/>
      <c r="G57" s="149"/>
      <c r="H57" s="120">
        <f>SUM(H48:H56)</f>
        <v>0.9999999999999999</v>
      </c>
      <c r="I57" s="120">
        <f>SUM(I48:I56)</f>
        <v>0.9999999999999999</v>
      </c>
      <c r="J57" s="70"/>
      <c r="K57" s="39"/>
    </row>
    <row r="58" spans="2:11" s="43" customFormat="1" ht="25.5" customHeight="1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170</v>
      </c>
      <c r="B59" s="242" t="s">
        <v>208</v>
      </c>
      <c r="C59" s="242"/>
      <c r="D59" s="242"/>
      <c r="E59" s="244"/>
      <c r="F59" s="245"/>
      <c r="G59" s="245"/>
      <c r="H59" s="245"/>
      <c r="I59" s="63">
        <v>0.2</v>
      </c>
      <c r="J59" s="64"/>
      <c r="K59" s="79"/>
    </row>
    <row r="60" spans="1:11" s="46" customFormat="1" ht="38.25">
      <c r="A60" s="66">
        <f aca="true" t="shared" si="8" ref="A60:A67">IF(NOT(COUNTBLANK(E60:G60)=2),"!","")</f>
      </c>
      <c r="B60" s="67" t="s">
        <v>171</v>
      </c>
      <c r="C60" s="68"/>
      <c r="D60" s="69" t="s">
        <v>94</v>
      </c>
      <c r="E60" s="37">
        <v>1</v>
      </c>
      <c r="F60" s="37"/>
      <c r="G60" s="38"/>
      <c r="H60" s="120">
        <v>0.1</v>
      </c>
      <c r="I60" s="121">
        <f aca="true" t="shared" si="9" ref="I60:I67">IF(ISBLANK($E60),IF(ISBLANK($F60),0,$F$6),$E$6)*$H60</f>
        <v>0.1</v>
      </c>
      <c r="J60" s="70"/>
      <c r="K60" s="39"/>
    </row>
    <row r="61" spans="1:11" s="46" customFormat="1" ht="38.25">
      <c r="A61" s="66">
        <f t="shared" si="8"/>
      </c>
      <c r="B61" s="152" t="s">
        <v>172</v>
      </c>
      <c r="C61" s="68"/>
      <c r="D61" s="69" t="s">
        <v>95</v>
      </c>
      <c r="E61" s="37">
        <v>1</v>
      </c>
      <c r="F61" s="37"/>
      <c r="G61" s="38"/>
      <c r="H61" s="120">
        <v>0.15</v>
      </c>
      <c r="I61" s="121">
        <f t="shared" si="9"/>
        <v>0.15</v>
      </c>
      <c r="J61" s="70"/>
      <c r="K61" s="39"/>
    </row>
    <row r="62" spans="1:11" s="46" customFormat="1" ht="51">
      <c r="A62" s="66">
        <f t="shared" si="8"/>
      </c>
      <c r="B62" s="67" t="s">
        <v>173</v>
      </c>
      <c r="C62" s="68"/>
      <c r="D62" s="69" t="s">
        <v>115</v>
      </c>
      <c r="E62" s="37">
        <v>1</v>
      </c>
      <c r="F62" s="37"/>
      <c r="G62" s="38"/>
      <c r="H62" s="120">
        <v>0.1</v>
      </c>
      <c r="I62" s="121">
        <f t="shared" si="9"/>
        <v>0.1</v>
      </c>
      <c r="J62" s="70"/>
      <c r="K62" s="39"/>
    </row>
    <row r="63" spans="1:11" s="46" customFormat="1" ht="12.75">
      <c r="A63" s="66">
        <f t="shared" si="8"/>
      </c>
      <c r="B63" s="67" t="s">
        <v>174</v>
      </c>
      <c r="C63" s="68"/>
      <c r="D63" s="69" t="s">
        <v>116</v>
      </c>
      <c r="E63" s="37">
        <v>1</v>
      </c>
      <c r="F63" s="37"/>
      <c r="G63" s="38"/>
      <c r="H63" s="120">
        <v>0.15</v>
      </c>
      <c r="I63" s="121">
        <f t="shared" si="9"/>
        <v>0.15</v>
      </c>
      <c r="J63" s="70"/>
      <c r="K63" s="39"/>
    </row>
    <row r="64" spans="1:11" s="46" customFormat="1" ht="28.5" customHeight="1">
      <c r="A64" s="66">
        <f t="shared" si="8"/>
      </c>
      <c r="B64" s="67" t="s">
        <v>175</v>
      </c>
      <c r="C64" s="45"/>
      <c r="D64" s="153" t="s">
        <v>117</v>
      </c>
      <c r="E64" s="37">
        <v>1</v>
      </c>
      <c r="F64" s="37"/>
      <c r="G64" s="38"/>
      <c r="H64" s="120">
        <v>0.15</v>
      </c>
      <c r="I64" s="121">
        <f t="shared" si="9"/>
        <v>0.15</v>
      </c>
      <c r="J64" s="70"/>
      <c r="K64" s="39"/>
    </row>
    <row r="65" spans="1:11" s="46" customFormat="1" ht="25.5">
      <c r="A65" s="66">
        <f t="shared" si="8"/>
      </c>
      <c r="B65" s="80" t="s">
        <v>176</v>
      </c>
      <c r="C65" s="68"/>
      <c r="D65" s="69" t="s">
        <v>92</v>
      </c>
      <c r="E65" s="37">
        <v>1</v>
      </c>
      <c r="F65" s="37"/>
      <c r="G65" s="38"/>
      <c r="H65" s="120">
        <v>0.1</v>
      </c>
      <c r="I65" s="121">
        <f t="shared" si="9"/>
        <v>0.1</v>
      </c>
      <c r="J65" s="70"/>
      <c r="K65" s="39"/>
    </row>
    <row r="66" spans="1:11" s="46" customFormat="1" ht="76.5">
      <c r="A66" s="66">
        <f t="shared" si="8"/>
      </c>
      <c r="B66" s="80" t="s">
        <v>184</v>
      </c>
      <c r="C66" s="68"/>
      <c r="D66" s="69" t="s">
        <v>96</v>
      </c>
      <c r="E66" s="37">
        <v>1</v>
      </c>
      <c r="F66" s="37"/>
      <c r="G66" s="38"/>
      <c r="H66" s="120">
        <v>0.1</v>
      </c>
      <c r="I66" s="121">
        <f t="shared" si="9"/>
        <v>0.1</v>
      </c>
      <c r="J66" s="70"/>
      <c r="K66" s="39"/>
    </row>
    <row r="67" spans="1:11" s="136" customFormat="1" ht="25.5">
      <c r="A67" s="66">
        <f t="shared" si="8"/>
      </c>
      <c r="B67" s="67" t="s">
        <v>114</v>
      </c>
      <c r="C67" s="68"/>
      <c r="D67" s="69" t="s">
        <v>93</v>
      </c>
      <c r="E67" s="37">
        <v>1</v>
      </c>
      <c r="F67" s="37"/>
      <c r="G67" s="38"/>
      <c r="H67" s="120">
        <v>0.15</v>
      </c>
      <c r="I67" s="121">
        <f t="shared" si="9"/>
        <v>0.15</v>
      </c>
      <c r="J67" s="223"/>
      <c r="K67" s="39"/>
    </row>
    <row r="68" spans="1:11" s="46" customFormat="1" ht="12.75">
      <c r="A68" s="148"/>
      <c r="B68" s="221"/>
      <c r="C68" s="141"/>
      <c r="D68" s="135"/>
      <c r="E68" s="149"/>
      <c r="F68" s="149"/>
      <c r="G68" s="149"/>
      <c r="H68" s="120">
        <f>SUM(H60:H67)</f>
        <v>1</v>
      </c>
      <c r="I68" s="222">
        <f>SUM(I60:I67)</f>
        <v>1</v>
      </c>
      <c r="J68" s="70"/>
      <c r="K68" s="159"/>
    </row>
    <row r="69" spans="1:11" s="73" customFormat="1" ht="12.75">
      <c r="A69" s="88"/>
      <c r="B69" s="93"/>
      <c r="C69" s="93"/>
      <c r="E69" s="88"/>
      <c r="F69" s="88"/>
      <c r="G69" s="88"/>
      <c r="H69" s="72"/>
      <c r="I69" s="91"/>
      <c r="J69" s="71"/>
      <c r="K69" s="72"/>
    </row>
    <row r="70" spans="1:11" s="62" customFormat="1" ht="45.75" customHeight="1">
      <c r="A70" s="60" t="s">
        <v>29</v>
      </c>
      <c r="B70" s="243" t="s">
        <v>203</v>
      </c>
      <c r="C70" s="243"/>
      <c r="D70" s="243"/>
      <c r="E70" s="244"/>
      <c r="F70" s="245"/>
      <c r="G70" s="245"/>
      <c r="H70" s="245"/>
      <c r="I70" s="63">
        <v>0.1</v>
      </c>
      <c r="J70" s="64"/>
      <c r="K70" s="65"/>
    </row>
    <row r="71" spans="1:11" s="46" customFormat="1" ht="39.75" customHeight="1">
      <c r="A71" s="66">
        <f>IF(NOT(COUNTBLANK(E71:G71)=2),"!","")</f>
      </c>
      <c r="B71" s="67" t="s">
        <v>1</v>
      </c>
      <c r="C71" s="68"/>
      <c r="D71" s="215" t="s">
        <v>164</v>
      </c>
      <c r="E71" s="37">
        <v>1</v>
      </c>
      <c r="F71" s="37"/>
      <c r="G71" s="37"/>
      <c r="H71" s="120">
        <v>0.3333</v>
      </c>
      <c r="I71" s="121">
        <f>IF(ISBLANK($E71),IF(ISBLANK($F71),0,$F$6),$E$6)*$H71</f>
        <v>0.3333</v>
      </c>
      <c r="J71" s="70"/>
      <c r="K71" s="39"/>
    </row>
    <row r="72" spans="1:11" s="46" customFormat="1" ht="25.5">
      <c r="A72" s="66">
        <f>IF(NOT(COUNTBLANK(E72:G72)=2),"!","")</f>
      </c>
      <c r="B72" s="67" t="s">
        <v>2</v>
      </c>
      <c r="C72" s="68"/>
      <c r="D72" s="224" t="s">
        <v>163</v>
      </c>
      <c r="E72" s="37">
        <v>1</v>
      </c>
      <c r="F72" s="37"/>
      <c r="G72" s="37"/>
      <c r="H72" s="120">
        <v>0.3333</v>
      </c>
      <c r="I72" s="121">
        <f>IF(ISBLANK($E72),IF(ISBLANK($F72),0,$F$6),$E$6)*$H72</f>
        <v>0.3333</v>
      </c>
      <c r="J72" s="70"/>
      <c r="K72" s="39"/>
    </row>
    <row r="73" spans="1:11" s="46" customFormat="1" ht="38.25">
      <c r="A73" s="66">
        <f>IF(NOT(COUNTBLANK(E73:G73)=2),"!","")</f>
      </c>
      <c r="B73" s="67" t="s">
        <v>3</v>
      </c>
      <c r="C73" s="68"/>
      <c r="D73" s="225" t="s">
        <v>165</v>
      </c>
      <c r="E73" s="37">
        <v>1</v>
      </c>
      <c r="F73" s="37"/>
      <c r="G73" s="37"/>
      <c r="H73" s="120">
        <v>0.3333</v>
      </c>
      <c r="I73" s="121">
        <f>IF(ISBLANK($E73),IF(ISBLANK($F73),0,$F$6),$E$6)*$H73</f>
        <v>0.3333</v>
      </c>
      <c r="J73" s="70"/>
      <c r="K73" s="39"/>
    </row>
    <row r="74" spans="1:11" s="46" customFormat="1" ht="12.75">
      <c r="A74" s="148"/>
      <c r="B74" s="95"/>
      <c r="C74" s="141"/>
      <c r="D74" s="219"/>
      <c r="E74" s="149"/>
      <c r="F74" s="149"/>
      <c r="G74" s="149"/>
      <c r="H74" s="120">
        <f>SUM(H71:H73)</f>
        <v>0.9999</v>
      </c>
      <c r="I74" s="120">
        <f>SUM(I71:I73)</f>
        <v>0.9999</v>
      </c>
      <c r="J74" s="70"/>
      <c r="K74" s="39"/>
    </row>
    <row r="75" spans="1:10" s="77" customFormat="1" ht="12.75">
      <c r="A75" s="51"/>
      <c r="B75" s="249"/>
      <c r="C75" s="249"/>
      <c r="D75" s="249"/>
      <c r="E75" s="51"/>
      <c r="F75" s="51"/>
      <c r="G75" s="51"/>
      <c r="H75" s="74"/>
      <c r="I75" s="75"/>
      <c r="J75" s="76"/>
    </row>
    <row r="76" spans="2:11" s="43" customFormat="1" ht="25.5" customHeight="1">
      <c r="B76" s="90"/>
      <c r="C76" s="90"/>
      <c r="E76" s="88"/>
      <c r="F76" s="88"/>
      <c r="G76" s="88"/>
      <c r="H76" s="72"/>
      <c r="I76" s="72"/>
      <c r="J76" s="89"/>
      <c r="K76" s="73"/>
    </row>
    <row r="77" spans="4:10" ht="12.75">
      <c r="D77" s="47"/>
      <c r="H77" s="114"/>
      <c r="I77" s="115"/>
      <c r="J77" s="72"/>
    </row>
    <row r="78" spans="2:10" s="44" customFormat="1" ht="12.75">
      <c r="B78" s="116"/>
      <c r="C78" s="117"/>
      <c r="H78" s="114"/>
      <c r="I78" s="184">
        <f>I74*I70+I47*I57+I30*I37+I20*I27+I9*I17+I59*I68+I39*I45</f>
        <v>0.9499899999999999</v>
      </c>
      <c r="J78" s="118"/>
    </row>
    <row r="79" spans="9:10" ht="25.5">
      <c r="I79" s="140" t="s">
        <v>204</v>
      </c>
      <c r="J79" s="58"/>
    </row>
    <row r="80" spans="9:10" ht="12.75">
      <c r="I80" s="139"/>
      <c r="J80" s="58"/>
    </row>
    <row r="81" spans="1:10" s="77" customFormat="1" ht="15.75">
      <c r="A81" s="101"/>
      <c r="B81" s="145"/>
      <c r="C81" s="146"/>
      <c r="D81" s="147"/>
      <c r="E81" s="102"/>
      <c r="F81" s="102"/>
      <c r="G81" s="102"/>
      <c r="H81" s="108"/>
      <c r="I81" s="144"/>
      <c r="J81" s="58"/>
    </row>
    <row r="82" spans="2:11" s="43" customFormat="1" ht="12.75">
      <c r="B82" s="90"/>
      <c r="C82" s="90"/>
      <c r="E82" s="88"/>
      <c r="F82" s="88"/>
      <c r="G82" s="88"/>
      <c r="H82" s="72"/>
      <c r="I82" s="72"/>
      <c r="J82" s="89"/>
      <c r="K82" s="73"/>
    </row>
    <row r="83" spans="2:11" s="62" customFormat="1" ht="15">
      <c r="B83" s="247"/>
      <c r="C83" s="247"/>
      <c r="D83" s="247"/>
      <c r="E83" s="61"/>
      <c r="F83" s="61"/>
      <c r="G83" s="61"/>
      <c r="I83" s="84"/>
      <c r="J83" s="64"/>
      <c r="K83" s="65"/>
    </row>
    <row r="84" spans="1:11" s="96" customFormat="1" ht="12.75">
      <c r="A84" s="148"/>
      <c r="B84" s="95"/>
      <c r="C84" s="141"/>
      <c r="D84" s="135"/>
      <c r="E84" s="149"/>
      <c r="F84" s="149"/>
      <c r="G84" s="149"/>
      <c r="H84" s="72"/>
      <c r="I84" s="150"/>
      <c r="J84" s="71"/>
      <c r="K84" s="151"/>
    </row>
    <row r="85" spans="1:11" s="96" customFormat="1" ht="12.75">
      <c r="A85" s="148"/>
      <c r="B85" s="95"/>
      <c r="C85" s="141"/>
      <c r="D85" s="135"/>
      <c r="E85" s="149"/>
      <c r="F85" s="149"/>
      <c r="G85" s="149"/>
      <c r="H85" s="72"/>
      <c r="I85" s="150"/>
      <c r="J85" s="71"/>
      <c r="K85" s="151"/>
    </row>
    <row r="86" spans="1:11" s="96" customFormat="1" ht="27.75" customHeight="1">
      <c r="A86" s="148"/>
      <c r="B86" s="95"/>
      <c r="C86" s="141"/>
      <c r="D86" s="135"/>
      <c r="E86" s="149"/>
      <c r="F86" s="149"/>
      <c r="G86" s="149"/>
      <c r="H86" s="72"/>
      <c r="I86" s="150"/>
      <c r="J86" s="71"/>
      <c r="K86" s="151"/>
    </row>
    <row r="87" spans="1:11" s="96" customFormat="1" ht="12.75">
      <c r="A87" s="148"/>
      <c r="B87" s="95"/>
      <c r="C87" s="141"/>
      <c r="D87" s="135"/>
      <c r="E87" s="149"/>
      <c r="F87" s="149"/>
      <c r="G87" s="149"/>
      <c r="H87" s="72"/>
      <c r="I87" s="150"/>
      <c r="J87" s="71"/>
      <c r="K87" s="151"/>
    </row>
    <row r="88" spans="1:11" s="73" customFormat="1" ht="25.5" customHeight="1">
      <c r="A88" s="88"/>
      <c r="B88" s="93"/>
      <c r="C88" s="93"/>
      <c r="D88" s="135"/>
      <c r="E88" s="88"/>
      <c r="F88" s="88"/>
      <c r="G88" s="88"/>
      <c r="H88" s="72"/>
      <c r="I88" s="72"/>
      <c r="J88" s="92"/>
      <c r="K88" s="72"/>
    </row>
    <row r="89" spans="1:11" s="73" customFormat="1" ht="12.75">
      <c r="A89" s="88"/>
      <c r="B89" s="93"/>
      <c r="C89" s="93"/>
      <c r="E89" s="88"/>
      <c r="F89" s="88"/>
      <c r="G89" s="88"/>
      <c r="H89" s="72"/>
      <c r="I89" s="72"/>
      <c r="J89" s="92"/>
      <c r="K89" s="72"/>
    </row>
    <row r="90" spans="2:11" s="62" customFormat="1" ht="15">
      <c r="B90" s="247"/>
      <c r="C90" s="247"/>
      <c r="D90" s="247"/>
      <c r="E90" s="61"/>
      <c r="F90" s="61"/>
      <c r="G90" s="61"/>
      <c r="I90" s="84"/>
      <c r="J90" s="64"/>
      <c r="K90" s="65"/>
    </row>
    <row r="91" spans="1:11" s="96" customFormat="1" ht="12.75">
      <c r="A91" s="148"/>
      <c r="B91" s="95"/>
      <c r="C91" s="141"/>
      <c r="D91" s="135"/>
      <c r="E91" s="149"/>
      <c r="F91" s="149"/>
      <c r="G91" s="149"/>
      <c r="H91" s="72"/>
      <c r="I91" s="150"/>
      <c r="J91" s="71"/>
      <c r="K91" s="151"/>
    </row>
    <row r="92" spans="1:11" s="96" customFormat="1" ht="12.75">
      <c r="A92" s="148"/>
      <c r="B92" s="95"/>
      <c r="C92" s="141"/>
      <c r="E92" s="149"/>
      <c r="F92" s="149"/>
      <c r="G92" s="149"/>
      <c r="H92" s="72"/>
      <c r="I92" s="150"/>
      <c r="J92" s="71"/>
      <c r="K92" s="151"/>
    </row>
    <row r="93" spans="1:11" s="96" customFormat="1" ht="12.75">
      <c r="A93" s="148"/>
      <c r="B93" s="95"/>
      <c r="C93" s="141"/>
      <c r="D93" s="135"/>
      <c r="E93" s="149"/>
      <c r="F93" s="149"/>
      <c r="G93" s="149"/>
      <c r="H93" s="72"/>
      <c r="I93" s="150"/>
      <c r="J93" s="71"/>
      <c r="K93" s="151"/>
    </row>
    <row r="94" spans="1:11" s="96" customFormat="1" ht="12.75">
      <c r="A94" s="148"/>
      <c r="B94" s="95"/>
      <c r="C94" s="95"/>
      <c r="D94" s="135"/>
      <c r="E94" s="149"/>
      <c r="F94" s="149"/>
      <c r="G94" s="149"/>
      <c r="H94" s="72"/>
      <c r="I94" s="150"/>
      <c r="J94" s="71"/>
      <c r="K94" s="151"/>
    </row>
    <row r="95" spans="1:11" s="96" customFormat="1" ht="25.5" customHeight="1">
      <c r="A95" s="148"/>
      <c r="B95" s="95"/>
      <c r="C95" s="95"/>
      <c r="D95" s="135"/>
      <c r="E95" s="149"/>
      <c r="F95" s="149"/>
      <c r="G95" s="149"/>
      <c r="H95" s="72"/>
      <c r="I95" s="150"/>
      <c r="J95" s="71"/>
      <c r="K95" s="151"/>
    </row>
    <row r="96" spans="1:11" s="96" customFormat="1" ht="12.75">
      <c r="A96" s="148"/>
      <c r="B96" s="95"/>
      <c r="C96" s="141"/>
      <c r="D96" s="135"/>
      <c r="E96" s="149"/>
      <c r="F96" s="149"/>
      <c r="G96" s="149"/>
      <c r="H96" s="72"/>
      <c r="I96" s="150"/>
      <c r="J96" s="71"/>
      <c r="K96" s="151"/>
    </row>
    <row r="97" spans="1:11" s="96" customFormat="1" ht="12.75">
      <c r="A97" s="148"/>
      <c r="B97" s="95"/>
      <c r="C97" s="141"/>
      <c r="D97" s="135"/>
      <c r="E97" s="149"/>
      <c r="F97" s="149"/>
      <c r="G97" s="149"/>
      <c r="H97" s="72"/>
      <c r="I97" s="150"/>
      <c r="J97" s="71"/>
      <c r="K97" s="151"/>
    </row>
    <row r="98" spans="1:11" s="96" customFormat="1" ht="25.5" customHeight="1">
      <c r="A98" s="148"/>
      <c r="B98" s="95"/>
      <c r="C98" s="141"/>
      <c r="E98" s="149"/>
      <c r="F98" s="149"/>
      <c r="G98" s="149"/>
      <c r="H98" s="72"/>
      <c r="I98" s="150"/>
      <c r="J98" s="71"/>
      <c r="K98" s="151"/>
    </row>
    <row r="99" spans="2:11" s="73" customFormat="1" ht="25.5" customHeight="1">
      <c r="B99" s="95"/>
      <c r="C99" s="95"/>
      <c r="E99" s="83"/>
      <c r="F99" s="83"/>
      <c r="G99" s="83"/>
      <c r="H99" s="72"/>
      <c r="I99" s="72"/>
      <c r="J99" s="99"/>
      <c r="K99" s="100"/>
    </row>
  </sheetData>
  <sheetProtection/>
  <mergeCells count="23">
    <mergeCell ref="B83:D83"/>
    <mergeCell ref="E5:G5"/>
    <mergeCell ref="H5:H7"/>
    <mergeCell ref="I5:I7"/>
    <mergeCell ref="A7:D7"/>
    <mergeCell ref="B8:D8"/>
    <mergeCell ref="B70:D70"/>
    <mergeCell ref="E70:H70"/>
    <mergeCell ref="B30:D30"/>
    <mergeCell ref="E30:H30"/>
    <mergeCell ref="B20:D20"/>
    <mergeCell ref="E47:H47"/>
    <mergeCell ref="B46:D46"/>
    <mergeCell ref="B90:D90"/>
    <mergeCell ref="B9:D9"/>
    <mergeCell ref="E9:H9"/>
    <mergeCell ref="B59:D59"/>
    <mergeCell ref="E59:H59"/>
    <mergeCell ref="B39:D39"/>
    <mergeCell ref="E39:H39"/>
    <mergeCell ref="E20:H20"/>
    <mergeCell ref="B75:D75"/>
    <mergeCell ref="B47:D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tabSelected="1" zoomScale="75" zoomScaleNormal="75" zoomScalePageLayoutView="0" workbookViewId="0" topLeftCell="A13">
      <selection activeCell="H52" sqref="H52"/>
    </sheetView>
  </sheetViews>
  <sheetFormatPr defaultColWidth="8.8515625" defaultRowHeight="12.75"/>
  <cols>
    <col min="1" max="1" width="0.85546875" style="0" customWidth="1"/>
    <col min="2" max="2" width="1.28515625" style="0" customWidth="1"/>
    <col min="3" max="3" width="20.140625" style="0" customWidth="1"/>
    <col min="4" max="5" width="11.7109375" style="0" customWidth="1"/>
    <col min="7" max="7" width="1.28515625" style="0" customWidth="1"/>
    <col min="8" max="8" width="19.7109375" style="0" customWidth="1"/>
    <col min="9" max="10" width="11.7109375" style="0" customWidth="1"/>
    <col min="12" max="12" width="1.28515625" style="0" customWidth="1"/>
    <col min="13" max="13" width="19.8515625" style="0" customWidth="1"/>
    <col min="14" max="15" width="11.7109375" style="0" customWidth="1"/>
    <col min="18" max="18" width="15.8515625" style="0" customWidth="1"/>
  </cols>
  <sheetData>
    <row r="1" spans="3:20" s="4" customFormat="1" ht="33.75">
      <c r="C1" s="133" t="s">
        <v>183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Q1" s="175"/>
      <c r="R1" s="175"/>
      <c r="S1" s="175"/>
      <c r="T1" s="175"/>
    </row>
    <row r="2" spans="2:20" s="4" customFormat="1" ht="33.75">
      <c r="B2" s="5"/>
      <c r="C2" s="279" t="s">
        <v>212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Q2" s="175"/>
      <c r="R2" s="175"/>
      <c r="S2" s="175"/>
      <c r="T2" s="175"/>
    </row>
    <row r="3" spans="2:20" s="3" customFormat="1" ht="23.25" customHeight="1">
      <c r="B3" s="7"/>
      <c r="C3" s="280" t="s">
        <v>186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"/>
      <c r="Q3" s="176"/>
      <c r="R3" s="176"/>
      <c r="S3" s="176"/>
      <c r="T3" s="176"/>
    </row>
    <row r="4" spans="3:20" s="7" customFormat="1" ht="14.25" customHeight="1" thickBot="1">
      <c r="C4" s="124"/>
      <c r="D4" s="124"/>
      <c r="E4" s="124"/>
      <c r="F4" s="124"/>
      <c r="G4" s="124"/>
      <c r="H4" s="125"/>
      <c r="I4" s="125"/>
      <c r="J4" s="124"/>
      <c r="K4" s="126"/>
      <c r="L4" s="127"/>
      <c r="M4" s="124"/>
      <c r="N4" s="128"/>
      <c r="O4" s="127"/>
      <c r="P4" s="8"/>
      <c r="Q4" s="178"/>
      <c r="R4" s="178"/>
      <c r="S4" s="178"/>
      <c r="T4" s="178"/>
    </row>
    <row r="5" spans="7:20" s="7" customFormat="1" ht="24" customHeight="1" thickBot="1">
      <c r="G5" s="252" t="s">
        <v>148</v>
      </c>
      <c r="H5" s="253"/>
      <c r="I5" s="253"/>
      <c r="J5" s="254"/>
      <c r="P5" s="8"/>
      <c r="Q5" s="19"/>
      <c r="R5" s="19"/>
      <c r="S5" s="19"/>
      <c r="T5" s="19"/>
    </row>
    <row r="6" spans="2:20" s="6" customFormat="1" ht="33" customHeight="1">
      <c r="B6" s="33"/>
      <c r="C6" s="253" t="s">
        <v>147</v>
      </c>
      <c r="D6" s="253"/>
      <c r="E6" s="254"/>
      <c r="G6" s="255"/>
      <c r="H6" s="256"/>
      <c r="I6" s="256"/>
      <c r="J6" s="257"/>
      <c r="L6" s="252" t="s">
        <v>149</v>
      </c>
      <c r="M6" s="253"/>
      <c r="N6" s="253"/>
      <c r="O6" s="254"/>
      <c r="Q6" s="177"/>
      <c r="R6" s="177"/>
      <c r="S6" s="177"/>
      <c r="T6" s="177"/>
    </row>
    <row r="7" spans="2:20" s="6" customFormat="1" ht="34.5" customHeight="1">
      <c r="B7" s="22"/>
      <c r="C7" s="256"/>
      <c r="D7" s="256"/>
      <c r="E7" s="257"/>
      <c r="G7" s="10"/>
      <c r="H7" s="9"/>
      <c r="I7" s="11" t="s">
        <v>155</v>
      </c>
      <c r="J7" s="12"/>
      <c r="L7" s="255"/>
      <c r="M7" s="256"/>
      <c r="N7" s="256"/>
      <c r="O7" s="257"/>
      <c r="Q7" s="177"/>
      <c r="R7" s="177"/>
      <c r="S7" s="177"/>
      <c r="T7" s="177"/>
    </row>
    <row r="8" spans="2:20" s="6" customFormat="1" ht="15">
      <c r="B8" s="10"/>
      <c r="C8" s="9"/>
      <c r="D8" s="11" t="s">
        <v>155</v>
      </c>
      <c r="E8" s="12"/>
      <c r="G8" s="10"/>
      <c r="H8" s="8" t="s">
        <v>159</v>
      </c>
      <c r="I8" s="13">
        <f>'two-tier system'!I69</f>
        <v>0.1</v>
      </c>
      <c r="J8" s="14"/>
      <c r="L8" s="10"/>
      <c r="M8" s="9"/>
      <c r="N8" s="11" t="s">
        <v>155</v>
      </c>
      <c r="O8" s="12"/>
      <c r="Q8" s="170"/>
      <c r="R8" s="170"/>
      <c r="S8" s="171"/>
      <c r="T8" s="171"/>
    </row>
    <row r="9" spans="2:20" s="6" customFormat="1" ht="15">
      <c r="B9" s="10"/>
      <c r="C9" s="8" t="s">
        <v>159</v>
      </c>
      <c r="D9" s="13">
        <f>'two-tier system'!I45</f>
        <v>0.2</v>
      </c>
      <c r="E9" s="14"/>
      <c r="G9" s="10"/>
      <c r="H9" s="19" t="s">
        <v>160</v>
      </c>
      <c r="I9" s="201">
        <f>'two-tier system'!I73</f>
        <v>0</v>
      </c>
      <c r="J9" s="14"/>
      <c r="L9" s="10"/>
      <c r="M9" s="8" t="s">
        <v>159</v>
      </c>
      <c r="N9" s="13">
        <f>'two-tier system'!I31</f>
        <v>0.1</v>
      </c>
      <c r="O9" s="14"/>
      <c r="Q9" s="170"/>
      <c r="R9" s="19"/>
      <c r="S9" s="172"/>
      <c r="T9" s="172"/>
    </row>
    <row r="10" spans="2:18" s="6" customFormat="1" ht="15" customHeight="1" thickBot="1">
      <c r="B10" s="18"/>
      <c r="C10" s="19" t="s">
        <v>160</v>
      </c>
      <c r="D10" s="203">
        <f>'two-tier system'!I55</f>
        <v>0</v>
      </c>
      <c r="E10" s="14"/>
      <c r="G10" s="15"/>
      <c r="H10" s="186"/>
      <c r="I10" s="188"/>
      <c r="J10" s="17"/>
      <c r="L10" s="10"/>
      <c r="M10" s="19" t="s">
        <v>160</v>
      </c>
      <c r="N10" s="21">
        <f>'two-tier system'!I37</f>
        <v>0</v>
      </c>
      <c r="O10" s="14"/>
      <c r="Q10" s="170"/>
      <c r="R10" s="19"/>
    </row>
    <row r="11" spans="2:20" s="6" customFormat="1" ht="15.75" thickBot="1">
      <c r="B11" s="15"/>
      <c r="C11" s="186"/>
      <c r="D11" s="188"/>
      <c r="E11" s="17"/>
      <c r="L11" s="15"/>
      <c r="M11" s="16"/>
      <c r="N11" s="16"/>
      <c r="O11" s="17"/>
      <c r="Q11" s="170"/>
      <c r="R11" s="170"/>
      <c r="S11" s="170"/>
      <c r="T11" s="170"/>
    </row>
    <row r="12" spans="7:20" s="6" customFormat="1" ht="13.5" thickBot="1">
      <c r="G12" s="9"/>
      <c r="H12" s="9"/>
      <c r="I12" s="9"/>
      <c r="J12" s="9"/>
      <c r="Q12" s="170"/>
      <c r="R12" s="170"/>
      <c r="S12" s="170"/>
      <c r="T12" s="170"/>
    </row>
    <row r="13" spans="7:20" s="6" customFormat="1" ht="13.5" thickBot="1">
      <c r="G13" s="210"/>
      <c r="H13" s="211"/>
      <c r="I13" s="211"/>
      <c r="J13" s="212"/>
      <c r="Q13" s="170"/>
      <c r="R13" s="170"/>
      <c r="S13" s="170"/>
      <c r="T13" s="170"/>
    </row>
    <row r="14" spans="2:20" s="20" customFormat="1" ht="18">
      <c r="B14" s="35"/>
      <c r="C14" s="271" t="s">
        <v>153</v>
      </c>
      <c r="D14" s="271"/>
      <c r="E14" s="272"/>
      <c r="G14" s="281" t="s">
        <v>154</v>
      </c>
      <c r="H14" s="277"/>
      <c r="I14" s="277"/>
      <c r="J14" s="282"/>
      <c r="L14" s="252" t="s">
        <v>150</v>
      </c>
      <c r="M14" s="253"/>
      <c r="N14" s="253"/>
      <c r="O14" s="254"/>
      <c r="Q14" s="177"/>
      <c r="R14" s="177"/>
      <c r="S14" s="177"/>
      <c r="T14" s="177"/>
    </row>
    <row r="15" spans="2:20" s="6" customFormat="1" ht="42.75" customHeight="1">
      <c r="B15" s="34"/>
      <c r="C15" s="274"/>
      <c r="D15" s="274"/>
      <c r="E15" s="275"/>
      <c r="G15" s="281"/>
      <c r="H15" s="277"/>
      <c r="I15" s="277"/>
      <c r="J15" s="282"/>
      <c r="L15" s="255"/>
      <c r="M15" s="256"/>
      <c r="N15" s="256"/>
      <c r="O15" s="257"/>
      <c r="Q15" s="177"/>
      <c r="R15" s="177"/>
      <c r="S15" s="177"/>
      <c r="T15" s="177"/>
    </row>
    <row r="16" spans="2:20" s="6" customFormat="1" ht="15.75" customHeight="1">
      <c r="B16" s="10"/>
      <c r="C16" s="9"/>
      <c r="D16" s="11" t="s">
        <v>155</v>
      </c>
      <c r="E16" s="12"/>
      <c r="G16" s="10"/>
      <c r="H16" s="11" t="s">
        <v>204</v>
      </c>
      <c r="I16" s="21">
        <f>'two-tier system'!I78</f>
        <v>0</v>
      </c>
      <c r="J16" s="213"/>
      <c r="L16" s="10"/>
      <c r="M16" s="9"/>
      <c r="N16" s="11" t="s">
        <v>155</v>
      </c>
      <c r="O16" s="12"/>
      <c r="Q16" s="170"/>
      <c r="R16" s="170"/>
      <c r="S16" s="171"/>
      <c r="T16" s="171"/>
    </row>
    <row r="17" spans="2:20" s="6" customFormat="1" ht="20.25" customHeight="1">
      <c r="B17" s="10"/>
      <c r="C17" s="8" t="s">
        <v>159</v>
      </c>
      <c r="D17" s="13">
        <f>'two-tier system'!I59</f>
        <v>0.2</v>
      </c>
      <c r="E17" s="14"/>
      <c r="G17" s="10"/>
      <c r="H17" s="202"/>
      <c r="I17" s="13"/>
      <c r="J17" s="14"/>
      <c r="L17" s="10"/>
      <c r="M17" s="8" t="s">
        <v>159</v>
      </c>
      <c r="N17" s="13">
        <f>'two-tier system'!I9</f>
        <v>0.1</v>
      </c>
      <c r="O17" s="14"/>
      <c r="Q17" s="170"/>
      <c r="T17" s="172"/>
    </row>
    <row r="18" spans="2:18" s="6" customFormat="1" ht="15">
      <c r="B18" s="18"/>
      <c r="C18" s="19" t="s">
        <v>160</v>
      </c>
      <c r="D18" s="21">
        <f>'two-tier system'!I68</f>
        <v>0</v>
      </c>
      <c r="E18" s="14"/>
      <c r="G18" s="10"/>
      <c r="H18" s="9"/>
      <c r="I18" s="8"/>
      <c r="J18" s="214"/>
      <c r="L18" s="10"/>
      <c r="M18" s="19" t="s">
        <v>160</v>
      </c>
      <c r="N18" s="21">
        <f>'two-tier system'!I16</f>
        <v>0</v>
      </c>
      <c r="O18" s="14"/>
      <c r="Q18" s="170"/>
      <c r="R18" s="19"/>
    </row>
    <row r="19" spans="2:20" s="6" customFormat="1" ht="15.75" thickBot="1">
      <c r="B19" s="15"/>
      <c r="C19" s="186"/>
      <c r="D19" s="188"/>
      <c r="E19" s="17"/>
      <c r="G19" s="10"/>
      <c r="H19" s="9"/>
      <c r="I19" s="9"/>
      <c r="J19" s="214"/>
      <c r="L19" s="15"/>
      <c r="M19" s="186"/>
      <c r="N19" s="185"/>
      <c r="O19" s="17"/>
      <c r="Q19" s="170"/>
      <c r="R19" s="170"/>
      <c r="S19" s="170"/>
      <c r="T19" s="170"/>
    </row>
    <row r="20" spans="7:20" s="6" customFormat="1" ht="13.5" thickBot="1">
      <c r="G20" s="15"/>
      <c r="H20" s="16"/>
      <c r="I20" s="16"/>
      <c r="J20" s="17"/>
      <c r="Q20" s="170"/>
      <c r="R20" s="170"/>
      <c r="S20" s="170"/>
      <c r="T20" s="170"/>
    </row>
    <row r="21" spans="17:20" s="6" customFormat="1" ht="15" customHeight="1" thickBot="1">
      <c r="Q21" s="170"/>
      <c r="R21" s="170"/>
      <c r="S21" s="170"/>
      <c r="T21" s="170"/>
    </row>
    <row r="22" spans="2:20" s="6" customFormat="1" ht="15.75" customHeight="1">
      <c r="B22" s="35"/>
      <c r="C22" s="253" t="s">
        <v>152</v>
      </c>
      <c r="D22" s="253"/>
      <c r="E22" s="254"/>
      <c r="G22" s="9"/>
      <c r="J22" s="9"/>
      <c r="L22" s="252" t="s">
        <v>151</v>
      </c>
      <c r="M22" s="253"/>
      <c r="N22" s="253"/>
      <c r="O22" s="254"/>
      <c r="Q22" s="177"/>
      <c r="R22" s="177"/>
      <c r="S22" s="177"/>
      <c r="T22" s="177"/>
    </row>
    <row r="23" spans="2:20" s="6" customFormat="1" ht="36" customHeight="1">
      <c r="B23" s="36"/>
      <c r="C23" s="256"/>
      <c r="D23" s="256"/>
      <c r="E23" s="257"/>
      <c r="G23" s="9"/>
      <c r="J23" s="9"/>
      <c r="L23" s="255"/>
      <c r="M23" s="256"/>
      <c r="N23" s="256"/>
      <c r="O23" s="257"/>
      <c r="Q23" s="177"/>
      <c r="R23" s="177"/>
      <c r="S23" s="177"/>
      <c r="T23" s="177"/>
    </row>
    <row r="24" spans="2:20" s="6" customFormat="1" ht="15">
      <c r="B24" s="10"/>
      <c r="C24" s="9"/>
      <c r="D24" s="11" t="s">
        <v>155</v>
      </c>
      <c r="E24" s="12"/>
      <c r="G24" s="9"/>
      <c r="J24" s="9"/>
      <c r="L24" s="10"/>
      <c r="M24" s="8"/>
      <c r="N24" s="11" t="s">
        <v>155</v>
      </c>
      <c r="O24" s="12"/>
      <c r="Q24" s="170"/>
      <c r="R24" s="170"/>
      <c r="S24" s="171"/>
      <c r="T24" s="171"/>
    </row>
    <row r="25" spans="2:20" s="6" customFormat="1" ht="15">
      <c r="B25" s="10"/>
      <c r="C25" s="8" t="s">
        <v>159</v>
      </c>
      <c r="D25" s="13">
        <f>'two-tier system'!I38</f>
        <v>0.2</v>
      </c>
      <c r="E25" s="14"/>
      <c r="G25" s="9"/>
      <c r="J25" s="9"/>
      <c r="L25" s="10"/>
      <c r="M25" s="8" t="s">
        <v>159</v>
      </c>
      <c r="N25" s="13">
        <f>'two-tier system'!I18</f>
        <v>0.1</v>
      </c>
      <c r="O25" s="14"/>
      <c r="Q25" s="170"/>
      <c r="R25" s="19"/>
      <c r="S25" s="172"/>
      <c r="T25" s="172"/>
    </row>
    <row r="26" spans="2:18" s="6" customFormat="1" ht="15">
      <c r="B26" s="10"/>
      <c r="C26" s="19" t="s">
        <v>160</v>
      </c>
      <c r="D26" s="21">
        <f>'two-tier system'!I44</f>
        <v>0</v>
      </c>
      <c r="E26" s="14"/>
      <c r="G26" s="9"/>
      <c r="J26" s="9"/>
      <c r="L26" s="10"/>
      <c r="M26" s="19" t="s">
        <v>160</v>
      </c>
      <c r="N26" s="21">
        <f>'two-tier system'!I29</f>
        <v>0</v>
      </c>
      <c r="O26" s="14"/>
      <c r="Q26" s="170"/>
      <c r="R26" s="19"/>
    </row>
    <row r="27" spans="2:20" s="6" customFormat="1" ht="21" customHeight="1" thickBot="1">
      <c r="B27" s="15"/>
      <c r="C27" s="16"/>
      <c r="D27" s="16"/>
      <c r="E27" s="17"/>
      <c r="G27" s="9"/>
      <c r="H27" s="9"/>
      <c r="I27" s="9"/>
      <c r="J27" s="9"/>
      <c r="L27" s="15"/>
      <c r="M27" s="186"/>
      <c r="N27" s="185"/>
      <c r="O27" s="17"/>
      <c r="Q27" s="170"/>
      <c r="R27" s="170"/>
      <c r="S27" s="170"/>
      <c r="T27" s="170"/>
    </row>
    <row r="28" spans="7:20" ht="12.75">
      <c r="G28" s="1"/>
      <c r="H28" s="1"/>
      <c r="I28" s="1"/>
      <c r="J28" s="1"/>
      <c r="L28" s="1"/>
      <c r="O28" s="1"/>
      <c r="Q28" s="173"/>
      <c r="R28" s="173"/>
      <c r="S28" s="173"/>
      <c r="T28" s="173"/>
    </row>
    <row r="29" spans="3:20" ht="36.75" customHeight="1">
      <c r="C29" s="250" t="s">
        <v>185</v>
      </c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173"/>
      <c r="R29" s="173"/>
      <c r="S29" s="173"/>
      <c r="T29" s="173"/>
    </row>
    <row r="30" spans="3:16" ht="26.25">
      <c r="C30" s="251" t="s">
        <v>161</v>
      </c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</row>
    <row r="31" ht="22.5" customHeight="1" thickBot="1"/>
    <row r="32" spans="3:11" ht="27" customHeight="1" thickBot="1">
      <c r="C32" s="7"/>
      <c r="D32" s="7"/>
      <c r="E32" s="7"/>
      <c r="F32" s="7"/>
      <c r="G32" s="252" t="s">
        <v>148</v>
      </c>
      <c r="H32" s="253"/>
      <c r="I32" s="253"/>
      <c r="J32" s="254"/>
      <c r="K32" s="7"/>
    </row>
    <row r="33" spans="3:16" ht="35.25" customHeight="1">
      <c r="C33" s="252" t="s">
        <v>147</v>
      </c>
      <c r="D33" s="253"/>
      <c r="E33" s="254"/>
      <c r="F33" s="6"/>
      <c r="G33" s="255"/>
      <c r="H33" s="256"/>
      <c r="I33" s="256"/>
      <c r="J33" s="257"/>
      <c r="K33" s="6"/>
      <c r="M33" s="258" t="s">
        <v>157</v>
      </c>
      <c r="N33" s="259"/>
      <c r="O33" s="259"/>
      <c r="P33" s="260"/>
    </row>
    <row r="34" spans="3:16" ht="41.25" customHeight="1">
      <c r="C34" s="255"/>
      <c r="D34" s="256"/>
      <c r="E34" s="257"/>
      <c r="F34" s="6"/>
      <c r="G34" s="10"/>
      <c r="H34" s="9"/>
      <c r="I34" s="11" t="s">
        <v>155</v>
      </c>
      <c r="J34" s="12"/>
      <c r="K34" s="6"/>
      <c r="M34" s="261"/>
      <c r="N34" s="262"/>
      <c r="O34" s="262"/>
      <c r="P34" s="263"/>
    </row>
    <row r="35" spans="3:16" ht="15">
      <c r="C35" s="10"/>
      <c r="D35" s="11" t="s">
        <v>155</v>
      </c>
      <c r="E35" s="12"/>
      <c r="F35" s="6"/>
      <c r="G35" s="10"/>
      <c r="H35" s="8" t="s">
        <v>159</v>
      </c>
      <c r="I35" s="13">
        <f>'one-tier system'!I70</f>
        <v>0.1</v>
      </c>
      <c r="J35" s="14"/>
      <c r="K35" s="6"/>
      <c r="M35" s="18"/>
      <c r="N35" s="171" t="s">
        <v>155</v>
      </c>
      <c r="O35" s="173"/>
      <c r="P35" s="204"/>
    </row>
    <row r="36" spans="3:16" ht="15">
      <c r="C36" s="174" t="s">
        <v>159</v>
      </c>
      <c r="D36" s="13">
        <f>'one-tier system'!I47</f>
        <v>0.2</v>
      </c>
      <c r="E36" s="14"/>
      <c r="F36" s="6"/>
      <c r="G36" s="10"/>
      <c r="H36" s="19" t="s">
        <v>160</v>
      </c>
      <c r="I36" s="21">
        <f>'one-tier system'!I74</f>
        <v>0.9999</v>
      </c>
      <c r="J36" s="14"/>
      <c r="K36" s="6"/>
      <c r="M36" s="187" t="s">
        <v>159</v>
      </c>
      <c r="N36" s="172">
        <f>'one-tier system'!I30</f>
        <v>0.1</v>
      </c>
      <c r="O36" s="173"/>
      <c r="P36" s="205"/>
    </row>
    <row r="37" spans="3:16" ht="15.75" thickBot="1">
      <c r="C37" s="187" t="s">
        <v>160</v>
      </c>
      <c r="D37" s="21">
        <f>'one-tier system'!I57</f>
        <v>0.9999999999999999</v>
      </c>
      <c r="E37" s="14"/>
      <c r="F37" s="6"/>
      <c r="G37" s="15"/>
      <c r="H37" s="186"/>
      <c r="I37" s="188"/>
      <c r="J37" s="17"/>
      <c r="K37" s="6"/>
      <c r="M37" s="187" t="s">
        <v>160</v>
      </c>
      <c r="N37" s="203">
        <f>'one-tier system'!I37</f>
        <v>1</v>
      </c>
      <c r="O37" s="173"/>
      <c r="P37" s="206"/>
    </row>
    <row r="38" spans="3:16" ht="15.75" thickBot="1">
      <c r="C38" s="190"/>
      <c r="D38" s="188"/>
      <c r="E38" s="17"/>
      <c r="F38" s="6"/>
      <c r="G38" s="6"/>
      <c r="H38" s="6"/>
      <c r="I38" s="6"/>
      <c r="J38" s="6"/>
      <c r="K38" s="6"/>
      <c r="M38" s="207"/>
      <c r="N38" s="208"/>
      <c r="O38" s="208"/>
      <c r="P38" s="209"/>
    </row>
    <row r="39" spans="3:16" ht="13.5" thickBot="1">
      <c r="C39" s="6"/>
      <c r="D39" s="6"/>
      <c r="E39" s="6"/>
      <c r="F39" s="6"/>
      <c r="G39" s="9"/>
      <c r="H39" s="9"/>
      <c r="I39" s="9"/>
      <c r="J39" s="9"/>
      <c r="K39" s="6"/>
      <c r="M39" s="20"/>
      <c r="N39" s="20"/>
      <c r="O39" s="20"/>
      <c r="P39" s="20"/>
    </row>
    <row r="40" spans="3:16" ht="14.25" thickBot="1" thickTop="1">
      <c r="C40" s="6"/>
      <c r="D40" s="6"/>
      <c r="E40" s="6"/>
      <c r="F40" s="6"/>
      <c r="G40" s="29"/>
      <c r="H40" s="30"/>
      <c r="I40" s="30"/>
      <c r="J40" s="31"/>
      <c r="K40" s="6"/>
      <c r="M40" s="20"/>
      <c r="N40" s="20"/>
      <c r="O40" s="20"/>
      <c r="P40" s="20"/>
    </row>
    <row r="41" spans="3:16" ht="12.75" customHeight="1">
      <c r="C41" s="270" t="s">
        <v>153</v>
      </c>
      <c r="D41" s="271"/>
      <c r="E41" s="272"/>
      <c r="F41" s="20"/>
      <c r="G41" s="276" t="s">
        <v>154</v>
      </c>
      <c r="H41" s="277"/>
      <c r="I41" s="277"/>
      <c r="J41" s="278"/>
      <c r="K41" s="20"/>
      <c r="M41" s="264" t="s">
        <v>156</v>
      </c>
      <c r="N41" s="265"/>
      <c r="O41" s="265"/>
      <c r="P41" s="266"/>
    </row>
    <row r="42" spans="3:16" ht="49.5" customHeight="1">
      <c r="C42" s="273"/>
      <c r="D42" s="274"/>
      <c r="E42" s="275"/>
      <c r="F42" s="6"/>
      <c r="G42" s="276"/>
      <c r="H42" s="277"/>
      <c r="I42" s="277"/>
      <c r="J42" s="278"/>
      <c r="K42" s="6"/>
      <c r="M42" s="267"/>
      <c r="N42" s="268"/>
      <c r="O42" s="268"/>
      <c r="P42" s="269"/>
    </row>
    <row r="43" spans="3:16" ht="15">
      <c r="C43" s="10"/>
      <c r="D43" s="11" t="s">
        <v>155</v>
      </c>
      <c r="E43" s="12"/>
      <c r="F43" s="6"/>
      <c r="G43" s="23"/>
      <c r="H43" s="11" t="s">
        <v>204</v>
      </c>
      <c r="I43" s="21">
        <f>'one-tier system'!I78</f>
        <v>0.9499899999999999</v>
      </c>
      <c r="J43" s="24"/>
      <c r="K43" s="6"/>
      <c r="M43" s="162"/>
      <c r="N43" s="163" t="s">
        <v>155</v>
      </c>
      <c r="O43" s="180"/>
      <c r="P43" s="164"/>
    </row>
    <row r="44" spans="3:16" ht="15">
      <c r="C44" s="174" t="s">
        <v>159</v>
      </c>
      <c r="D44" s="13">
        <f>'one-tier system'!I59</f>
        <v>0.2</v>
      </c>
      <c r="E44" s="14"/>
      <c r="F44" s="6"/>
      <c r="G44" s="23"/>
      <c r="H44" s="11"/>
      <c r="I44" s="21"/>
      <c r="J44" s="25"/>
      <c r="K44" s="6"/>
      <c r="M44" s="181" t="s">
        <v>159</v>
      </c>
      <c r="N44" s="165">
        <f>'one-tier system'!I20</f>
        <v>0.1</v>
      </c>
      <c r="O44" s="180"/>
      <c r="P44" s="166"/>
    </row>
    <row r="45" spans="3:16" ht="15">
      <c r="C45" s="187" t="s">
        <v>160</v>
      </c>
      <c r="D45" s="21">
        <f>'one-tier system'!I68</f>
        <v>1</v>
      </c>
      <c r="E45" s="14"/>
      <c r="F45" s="6"/>
      <c r="G45" s="23"/>
      <c r="J45" s="182"/>
      <c r="K45" s="6"/>
      <c r="M45" s="181" t="s">
        <v>160</v>
      </c>
      <c r="N45" s="167">
        <f>'one-tier system'!I27</f>
        <v>0.8</v>
      </c>
      <c r="O45" s="180"/>
      <c r="P45" s="183"/>
    </row>
    <row r="46" spans="3:16" ht="15.75" thickBot="1">
      <c r="C46" s="190"/>
      <c r="D46" s="188"/>
      <c r="E46" s="17"/>
      <c r="F46" s="6"/>
      <c r="G46" s="23"/>
      <c r="H46" s="9"/>
      <c r="I46" s="9"/>
      <c r="J46" s="32"/>
      <c r="K46" s="6"/>
      <c r="M46" s="189"/>
      <c r="N46" s="191"/>
      <c r="O46" s="168"/>
      <c r="P46" s="169"/>
    </row>
    <row r="47" spans="3:16" ht="13.5" thickBot="1">
      <c r="C47" s="6"/>
      <c r="D47" s="6"/>
      <c r="E47" s="6"/>
      <c r="F47" s="6"/>
      <c r="G47" s="26"/>
      <c r="H47" s="27"/>
      <c r="I47" s="27"/>
      <c r="J47" s="28"/>
      <c r="K47" s="6"/>
      <c r="M47" s="20"/>
      <c r="N47" s="20"/>
      <c r="O47" s="20"/>
      <c r="P47" s="20"/>
    </row>
    <row r="48" spans="3:16" ht="14.25" thickBot="1" thickTop="1">
      <c r="C48" s="6"/>
      <c r="D48" s="6"/>
      <c r="E48" s="6"/>
      <c r="F48" s="6"/>
      <c r="G48" s="6"/>
      <c r="H48" s="6"/>
      <c r="I48" s="6"/>
      <c r="J48" s="6"/>
      <c r="K48" s="6"/>
      <c r="M48" s="20"/>
      <c r="N48" s="20"/>
      <c r="O48" s="20"/>
      <c r="P48" s="20"/>
    </row>
    <row r="49" spans="3:16" ht="12.75" customHeight="1">
      <c r="C49" s="252" t="s">
        <v>152</v>
      </c>
      <c r="D49" s="253"/>
      <c r="E49" s="254"/>
      <c r="F49" s="6"/>
      <c r="G49" s="9"/>
      <c r="H49" s="6"/>
      <c r="I49" s="6"/>
      <c r="J49" s="9"/>
      <c r="K49" s="6"/>
      <c r="M49" s="264" t="s">
        <v>158</v>
      </c>
      <c r="N49" s="265"/>
      <c r="O49" s="265"/>
      <c r="P49" s="266"/>
    </row>
    <row r="50" spans="3:16" ht="12.75" customHeight="1">
      <c r="C50" s="255"/>
      <c r="D50" s="256"/>
      <c r="E50" s="257"/>
      <c r="F50" s="6"/>
      <c r="G50" s="9"/>
      <c r="H50" s="6"/>
      <c r="I50" s="6"/>
      <c r="J50" s="9"/>
      <c r="K50" s="6"/>
      <c r="M50" s="267"/>
      <c r="N50" s="268"/>
      <c r="O50" s="268"/>
      <c r="P50" s="269"/>
    </row>
    <row r="51" spans="3:16" ht="12.75">
      <c r="C51" s="10"/>
      <c r="D51" s="11" t="s">
        <v>155</v>
      </c>
      <c r="E51" s="12"/>
      <c r="F51" s="6"/>
      <c r="G51" s="9"/>
      <c r="H51" s="6"/>
      <c r="I51" s="6"/>
      <c r="J51" s="9"/>
      <c r="K51" s="6"/>
      <c r="M51" s="162"/>
      <c r="N51" s="163" t="s">
        <v>155</v>
      </c>
      <c r="O51" s="180"/>
      <c r="P51" s="164"/>
    </row>
    <row r="52" spans="3:16" ht="23.25" customHeight="1">
      <c r="C52" s="174" t="s">
        <v>159</v>
      </c>
      <c r="D52" s="13">
        <f>'one-tier system'!I39</f>
        <v>0.2</v>
      </c>
      <c r="E52" s="14"/>
      <c r="F52" s="6"/>
      <c r="G52" s="9"/>
      <c r="H52" s="6"/>
      <c r="I52" s="6"/>
      <c r="J52" s="9"/>
      <c r="K52" s="6"/>
      <c r="M52" s="181" t="s">
        <v>159</v>
      </c>
      <c r="N52" s="165">
        <f>'one-tier system'!I9</f>
        <v>0.1</v>
      </c>
      <c r="O52" s="180"/>
      <c r="P52" s="166"/>
    </row>
    <row r="53" spans="3:16" ht="15">
      <c r="C53" s="187" t="s">
        <v>160</v>
      </c>
      <c r="D53" s="21">
        <f>'one-tier system'!I45</f>
        <v>1</v>
      </c>
      <c r="E53" s="14"/>
      <c r="F53" s="6"/>
      <c r="G53" s="9"/>
      <c r="H53" s="6"/>
      <c r="I53" s="6"/>
      <c r="J53" s="9"/>
      <c r="K53" s="6"/>
      <c r="M53" s="181" t="s">
        <v>160</v>
      </c>
      <c r="N53" s="167">
        <f>'one-tier system'!I17</f>
        <v>0.7000000000000001</v>
      </c>
      <c r="O53" s="180"/>
      <c r="P53" s="183"/>
    </row>
    <row r="54" spans="3:16" ht="15.75" thickBot="1">
      <c r="C54" s="15"/>
      <c r="D54" s="16"/>
      <c r="E54" s="17"/>
      <c r="F54" s="6"/>
      <c r="G54" s="9"/>
      <c r="H54" s="9"/>
      <c r="I54" s="9"/>
      <c r="J54" s="9"/>
      <c r="K54" s="6"/>
      <c r="M54" s="189"/>
      <c r="N54" s="191"/>
      <c r="O54" s="168"/>
      <c r="P54" s="169"/>
    </row>
    <row r="55" spans="7:10" ht="12.75">
      <c r="G55" s="1"/>
      <c r="H55" s="1"/>
      <c r="I55" s="1"/>
      <c r="J55" s="1"/>
    </row>
  </sheetData>
  <sheetProtection/>
  <mergeCells count="20">
    <mergeCell ref="C2:O2"/>
    <mergeCell ref="C3:O3"/>
    <mergeCell ref="C22:E23"/>
    <mergeCell ref="L22:O23"/>
    <mergeCell ref="L6:O7"/>
    <mergeCell ref="L14:O15"/>
    <mergeCell ref="G5:J6"/>
    <mergeCell ref="G14:J15"/>
    <mergeCell ref="C14:E15"/>
    <mergeCell ref="C6:E7"/>
    <mergeCell ref="C29:P29"/>
    <mergeCell ref="C30:P30"/>
    <mergeCell ref="C49:E50"/>
    <mergeCell ref="M33:P34"/>
    <mergeCell ref="M41:P42"/>
    <mergeCell ref="M49:P50"/>
    <mergeCell ref="G32:J33"/>
    <mergeCell ref="C33:E34"/>
    <mergeCell ref="C41:E42"/>
    <mergeCell ref="G41:J42"/>
  </mergeCells>
  <conditionalFormatting sqref="I16 N10 N45 I9 D18 N26 N37 D53 N18 D37 D26 N53 D45 I36 D10 I4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1811023622047" right="0.28" top="0.3937007874015748" bottom="0.5905511811023623" header="0.31496062992125984" footer="0.11811023622047245"/>
  <pageSetup horizontalDpi="600" verticalDpi="600" orientation="landscape" paperSize="9" scale="90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Dr. Alexander Bassen</Manager>
  <Company>TU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Corporate Governance Scorecard</dc:subject>
  <dc:creator>Bassen/Böcking/Lositl/Strenger</dc:creator>
  <cp:keywords/>
  <dc:description/>
  <cp:lastModifiedBy>videv</cp:lastModifiedBy>
  <cp:lastPrinted>2008-06-02T08:36:33Z</cp:lastPrinted>
  <dcterms:created xsi:type="dcterms:W3CDTF">2000-04-14T11:25:26Z</dcterms:created>
  <dcterms:modified xsi:type="dcterms:W3CDTF">2014-03-17T08:18:14Z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