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66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<sst xmlns="http://schemas.openxmlformats.org/spreadsheetml/2006/main" count="1067" uniqueCount="873">
  <si>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</si>
  <si>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</si>
  <si>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</si>
  <si>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</si>
  <si>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</si>
  <si>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</si>
  <si>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</si>
  <si>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</si>
  <si>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</si>
  <si>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</si>
  <si>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</si>
  <si>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</si>
  <si>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</si>
  <si>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</si>
  <si>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</si>
  <si>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</si>
  <si>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</si>
  <si>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</si>
  <si>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</si>
  <si>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</si>
  <si>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</si>
  <si>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</si>
  <si>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</si>
  <si>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</si>
  <si>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</si>
  <si>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</si>
  <si>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</si>
  <si>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</si>
  <si>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</si>
  <si>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</si>
  <si>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</si>
  <si>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</si>
  <si>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</si>
  <si>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</si>
  <si>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</si>
  <si>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</si>
  <si>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</si>
  <si>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</si>
  <si>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</si>
  <si>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</si>
  <si>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</si>
  <si>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</si>
  <si>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</si>
  <si>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</si>
  <si>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</si>
  <si>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</si>
  <si>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</si>
  <si>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</si>
  <si>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</si>
  <si>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</si>
  <si>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</si>
  <si>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</si>
  <si>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</si>
  <si>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</si>
  <si>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</si>
  <si>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</si>
  <si>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</si>
  <si>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</si>
  <si>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</si>
  <si>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</si>
  <si>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</si>
  <si>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</si>
  <si>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</si>
  <si>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</si>
  <si>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</si>
  <si>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</si>
  <si>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</si>
  <si>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</si>
  <si>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</si>
  <si>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</si>
  <si>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</si>
  <si>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</si>
  <si>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</si>
  <si>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</si>
  <si>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</si>
  <si>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</si>
  <si>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</si>
  <si>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</si>
  <si>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</si>
  <si>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</si>
  <si>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</si>
  <si>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</si>
  <si>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</si>
  <si>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</si>
  <si>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</si>
  <si>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</si>
  <si>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</si>
  <si>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</si>
  <si>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</si>
  <si>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</si>
  <si>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</si>
  <si>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</si>
  <si>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</si>
  <si>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</si>
  <si>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</si>
  <si>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</si>
  <si>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</si>
  <si>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</si>
  <si>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</si>
  <si>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</si>
  <si>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</si>
  <si>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</si>
  <si>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</si>
  <si>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</si>
  <si>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</si>
  <si>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</si>
  <si>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</si>
  <si>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</si>
  <si>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</si>
  <si>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</si>
  <si>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</si>
  <si>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</si>
  <si>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</si>
  <si>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</si>
  <si>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</si>
  <si>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</si>
  <si>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</si>
  <si>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</si>
  <si>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</si>
  <si>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</si>
  <si>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</si>
  <si>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</si>
  <si>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</si>
  <si>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</si>
  <si>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</si>
  <si>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</si>
  <si>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</si>
  <si>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</si>
  <si>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</si>
  <si>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</si>
  <si>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</si>
  <si>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</si>
  <si>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</si>
  <si>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</si>
  <si>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</si>
  <si>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</si>
  <si>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</si>
  <si>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</si>
  <si>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</si>
  <si>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</si>
  <si>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</si>
  <si>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</si>
  <si>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</si>
  <si>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</si>
  <si>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</si>
  <si>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</si>
  <si>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</si>
  <si>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</si>
  <si>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</si>
  <si>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</si>
  <si>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</si>
  <si>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</si>
  <si>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</si>
  <si>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</si>
  <si>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</si>
  <si>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</si>
  <si>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</si>
  <si>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</si>
  <si>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</si>
  <si>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</si>
  <si>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</si>
  <si>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</si>
  <si>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</si>
  <si>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</si>
  <si>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</si>
  <si>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</si>
  <si>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</si>
  <si>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</si>
  <si>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</si>
  <si>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</si>
  <si>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</si>
  <si>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</si>
  <si>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</si>
  <si>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</si>
  <si>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</si>
  <si>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</si>
  <si>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</si>
  <si>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</si>
  <si>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</si>
  <si>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</si>
  <si>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</si>
  <si>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</si>
  <si>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</si>
  <si>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</si>
  <si>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</si>
  <si>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</si>
  <si>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</si>
  <si>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</si>
  <si>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</si>
  <si>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</si>
  <si>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</si>
  <si>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</si>
  <si>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</si>
  <si>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</si>
  <si>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</si>
  <si>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</si>
  <si>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</si>
  <si>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</si>
  <si>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</si>
  <si>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</si>
  <si>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</si>
  <si>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</si>
  <si>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</si>
  <si>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</si>
  <si>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</si>
  <si>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</si>
  <si>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</si>
  <si>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</si>
  <si>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</si>
  <si>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</si>
  <si>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</si>
  <si>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</si>
  <si>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</si>
  <si>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</si>
  <si>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</si>
  <si>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</si>
  <si>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</si>
  <si>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</si>
  <si>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</si>
  <si>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</si>
  <si>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</si>
  <si>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</si>
  <si>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</si>
  <si>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</si>
  <si>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</si>
  <si>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</si>
  <si>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</si>
  <si>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</si>
  <si>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</si>
  <si>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</si>
  <si>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</si>
  <si>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</si>
  <si>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</si>
  <si>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</si>
  <si>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</si>
  <si>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</si>
  <si>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</si>
  <si>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</si>
  <si>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</si>
  <si>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</si>
  <si>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</si>
  <si>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</si>
  <si>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</si>
  <si>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</si>
  <si>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</si>
  <si>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</si>
  <si>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</si>
  <si>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</si>
  <si>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</si>
  <si>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</si>
  <si>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</si>
  <si>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</si>
  <si>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</si>
  <si>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</si>
  <si>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</si>
  <si>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</si>
  <si>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</si>
  <si>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</si>
  <si>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</si>
  <si>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</si>
  <si>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</si>
  <si>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</si>
  <si>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</si>
  <si>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</si>
  <si>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</si>
  <si>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</si>
  <si>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</si>
  <si>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</si>
  <si>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</si>
  <si>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</si>
  <si>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</si>
  <si>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</si>
  <si>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</si>
  <si>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</si>
  <si>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</si>
  <si>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</si>
  <si>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</si>
  <si>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</si>
  <si>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</si>
  <si>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</si>
  <si>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</si>
  <si>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</si>
  <si>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</si>
  <si>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</si>
  <si>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</si>
  <si>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</si>
  <si>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</si>
  <si>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</si>
  <si>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</si>
  <si>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</si>
  <si>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</si>
  <si>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</si>
  <si>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</si>
  <si>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</si>
  <si>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</si>
  <si>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</si>
  <si>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</si>
  <si>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</si>
  <si>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</si>
  <si>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</si>
  <si>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</si>
  <si>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</si>
  <si>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</si>
  <si>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</si>
  <si>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</si>
  <si>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</si>
  <si>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</si>
  <si>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</si>
  <si>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</si>
  <si>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</si>
  <si>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</si>
  <si>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</si>
  <si>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</si>
  <si>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</si>
  <si>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</si>
  <si>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</si>
  <si>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</si>
  <si>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</si>
  <si>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</si>
  <si>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</si>
  <si>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</si>
  <si>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</si>
  <si>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</si>
  <si>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</si>
  <si>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</si>
  <si>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</si>
  <si>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</si>
  <si>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</si>
  <si>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</si>
  <si>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</si>
  <si>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</si>
  <si>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</si>
  <si>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</si>
  <si>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</si>
  <si>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</si>
  <si>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</si>
  <si>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</si>
  <si>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</si>
  <si>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</si>
  <si>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</si>
  <si>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</si>
  <si>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</si>
  <si>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</si>
  <si>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</si>
  <si>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</si>
  <si>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</si>
  <si>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</si>
  <si>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</si>
  <si>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</si>
  <si>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</si>
  <si>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</si>
  <si>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</si>
  <si>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</si>
  <si>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</si>
  <si>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</si>
  <si>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</si>
  <si>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</si>
  <si>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</si>
  <si>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</si>
  <si>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</si>
  <si>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</si>
  <si>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</si>
  <si>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</si>
  <si>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</si>
  <si>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</si>
  <si>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</si>
  <si>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</si>
  <si>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</si>
  <si>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</si>
  <si>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</si>
  <si>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</si>
  <si>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</si>
  <si>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</si>
  <si>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</si>
  <si>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</si>
  <si>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</si>
  <si>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</si>
  <si>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</si>
  <si>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</si>
  <si>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</si>
  <si>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</si>
  <si>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</si>
  <si>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</si>
  <si>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</si>
  <si>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</si>
  <si>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</si>
  <si>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</si>
  <si>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</si>
  <si>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</si>
  <si>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</si>
  <si>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</si>
  <si>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</si>
  <si>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</si>
  <si>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</si>
  <si>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</si>
  <si>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</si>
  <si>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</si>
  <si>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</si>
  <si>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</si>
  <si>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</si>
  <si>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</si>
  <si>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</si>
  <si>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</si>
  <si>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</si>
  <si>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</si>
  <si>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</si>
  <si>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</si>
  <si>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</si>
  <si>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</si>
  <si>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</si>
  <si>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</si>
  <si>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</si>
  <si>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</si>
  <si>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</si>
  <si>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</si>
  <si>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</si>
  <si>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</si>
  <si>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</si>
  <si>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</si>
  <si>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</si>
  <si>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</si>
  <si>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</si>
  <si>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</si>
  <si>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</si>
  <si>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</si>
  <si>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</si>
  <si>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</si>
  <si>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</si>
  <si>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</si>
  <si>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</si>
  <si>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</si>
  <si>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</si>
  <si>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</si>
  <si>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</si>
  <si>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</si>
  <si>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</si>
  <si>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</si>
  <si>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</si>
  <si>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</si>
  <si>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</si>
  <si>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</si>
  <si>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</si>
  <si>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</si>
  <si>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</si>
  <si>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</si>
  <si>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</si>
  <si>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</si>
  <si>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</si>
  <si>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</si>
  <si>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</si>
  <si>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</si>
  <si>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</si>
  <si>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</si>
  <si>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</si>
  <si>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</si>
  <si>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</si>
  <si>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</si>
  <si>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</si>
  <si>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</si>
  <si>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</si>
  <si>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</si>
  <si>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</si>
  <si>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</si>
  <si>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</si>
  <si>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</si>
  <si>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</si>
  <si>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</si>
  <si>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</si>
  <si>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</si>
  <si>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</si>
  <si>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</si>
  <si>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</si>
  <si>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</si>
  <si>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</si>
  <si>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</si>
  <si>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</si>
  <si>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</si>
  <si>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</si>
  <si>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</si>
  <si>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</si>
  <si>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</si>
  <si>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</si>
  <si>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</si>
  <si>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</si>
  <si>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</si>
  <si>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</si>
  <si>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</si>
  <si>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</si>
  <si>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</si>
  <si>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</si>
  <si>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</si>
  <si>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</si>
  <si>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</si>
  <si>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</si>
  <si>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</si>
  <si>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</si>
  <si>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</si>
  <si>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</si>
  <si>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</si>
  <si>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</si>
  <si>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</si>
  <si>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</si>
  <si>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</si>
  <si>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</si>
  <si>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</si>
  <si>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</si>
  <si>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</si>
  <si>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</si>
  <si>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</si>
  <si>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</si>
  <si>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</si>
  <si>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</si>
  <si>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</si>
  <si>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</si>
  <si>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</si>
  <si>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</si>
  <si>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</si>
  <si>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</si>
  <si>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</si>
  <si>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</si>
  <si>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</si>
  <si>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</si>
  <si>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</si>
  <si>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</si>
  <si>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</si>
  <si>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</si>
  <si>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</si>
  <si>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</si>
  <si>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</si>
  <si>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</si>
  <si>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</si>
  <si>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</si>
  <si>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</si>
  <si>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</si>
  <si>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</si>
  <si>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</si>
  <si>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</si>
  <si>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</si>
  <si>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</si>
  <si>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</si>
  <si>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</si>
  <si>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</si>
  <si>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</si>
  <si>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</si>
  <si>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</si>
  <si>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</si>
  <si>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</si>
  <si>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</si>
  <si>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</si>
  <si>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</si>
  <si>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</si>
  <si>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</si>
  <si>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</si>
  <si>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</si>
  <si>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</si>
  <si>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</si>
  <si>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</si>
  <si>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</si>
  <si>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</si>
  <si>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</si>
  <si>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</si>
  <si>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</si>
  <si>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</si>
  <si>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</si>
  <si>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</si>
  <si>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</si>
  <si>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</si>
  <si>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</si>
  <si>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</si>
  <si>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</si>
  <si>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</si>
  <si>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</si>
  <si>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</si>
  <si>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</si>
  <si>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</si>
  <si>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</si>
  <si>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</si>
  <si>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</si>
  <si>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</si>
  <si>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</si>
  <si>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</si>
  <si>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</si>
  <si>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</si>
  <si>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</si>
  <si>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</si>
  <si>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</si>
  <si>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</si>
  <si>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</si>
  <si>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</si>
  <si>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</si>
  <si>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</si>
  <si>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</si>
  <si>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</si>
  <si>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</si>
  <si>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</si>
  <si>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</si>
  <si>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</si>
  <si>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</si>
  <si>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</si>
  <si>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</si>
  <si>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</si>
  <si>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</si>
  <si>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</si>
  <si>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</si>
  <si>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</si>
  <si>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</si>
  <si>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</si>
  <si>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</si>
  <si>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</si>
  <si>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</si>
  <si>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</si>
  <si>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</si>
  <si>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</si>
  <si>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</si>
  <si>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</si>
  <si>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</si>
  <si>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</si>
  <si>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</si>
  <si>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</si>
  <si>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</si>
  <si>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</si>
  <si>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</si>
  <si>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</si>
  <si>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</si>
  <si>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</si>
  <si>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</si>
  <si>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</si>
  <si>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</si>
  <si>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</si>
  <si>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</si>
  <si>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</si>
  <si>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</si>
  <si>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</si>
  <si>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</si>
  <si>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</si>
  <si>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</si>
  <si>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</si>
  <si>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</si>
  <si>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</si>
  <si>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</si>
  <si>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</si>
  <si>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</si>
  <si>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</si>
  <si>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</si>
  <si>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</si>
  <si>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</si>
  <si>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</si>
  <si>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</si>
  <si>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</si>
  <si>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</si>
  <si>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</si>
  <si>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</si>
  <si>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</si>
  <si>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</si>
  <si>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</si>
  <si>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</si>
  <si>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</si>
  <si>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</si>
  <si>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</si>
  <si>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</si>
  <si>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</si>
  <si>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</si>
  <si>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</si>
  <si>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</si>
  <si>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</si>
  <si>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</si>
  <si>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</si>
  <si>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</si>
  <si>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</si>
  <si>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</si>
  <si>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</si>
  <si>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</si>
  <si>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</si>
  <si>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</si>
  <si>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</si>
  <si>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</si>
  <si>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</si>
  <si>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</si>
  <si>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</si>
  <si>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</si>
  <si>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</si>
  <si>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</si>
  <si>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</si>
  <si>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</si>
  <si>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</si>
  <si>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</si>
  <si>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</si>
  <si>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</si>
  <si>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</si>
  <si>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</si>
  <si>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</si>
  <si>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</si>
  <si>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</si>
  <si>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</si>
  <si>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</si>
  <si>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</si>
  <si>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</si>
  <si>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</si>
  <si>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</si>
  <si>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</si>
  <si>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</si>
  <si>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</si>
  <si>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</si>
  <si>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</si>
  <si>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</si>
  <si>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</si>
  <si>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</si>
  <si>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</si>
  <si>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</si>
  <si>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</si>
  <si>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</si>
  <si>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</si>
  <si>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</si>
  <si>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</si>
  <si>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</si>
  <si>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</si>
  <si>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</si>
  <si>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</si>
  <si>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</si>
  <si>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</si>
  <si>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</si>
  <si>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</si>
  <si>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</si>
  <si>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</si>
  <si>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</si>
  <si>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</si>
  <si>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</si>
  <si>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</si>
  <si>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</si>
  <si>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</si>
  <si>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</si>
  <si>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</si>
  <si>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</si>
  <si>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</si>
  <si>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</si>
  <si>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</si>
  <si>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</si>
  <si>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</si>
  <si>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</si>
  <si>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</si>
  <si>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</si>
  <si>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</si>
  <si>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</si>
  <si>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</si>
  <si>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</si>
  <si>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</si>
  <si>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</si>
  <si>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</si>
  <si>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</si>
  <si>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</si>
  <si>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</si>
  <si>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</si>
  <si>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</si>
  <si>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</si>
  <si>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</si>
  <si>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</si>
  <si>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</si>
  <si>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</si>
  <si>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</si>
  <si>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</si>
  <si>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</si>
  <si>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</si>
  <si>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</si>
  <si>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</si>
  <si>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</si>
  <si>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</si>
  <si>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</si>
  <si>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</si>
  <si>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</si>
  <si>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</si>
  <si>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</si>
  <si>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</si>
  <si>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</si>
  <si>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</si>
  <si>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</si>
  <si>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</si>
  <si>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</si>
  <si>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</si>
  <si>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</si>
  <si>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</si>
  <si>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</si>
  <si>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</si>
  <si>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</si>
  <si>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</si>
  <si>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</si>
  <si>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</si>
  <si>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</si>
  <si>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</si>
  <si>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</si>
  <si>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</si>
  <si>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</si>
  <si>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</si>
  <si>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</si>
  <si>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</si>
  <si>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</si>
  <si>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</si>
  <si>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</si>
  <si>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</si>
  <si>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</si>
  <si>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</si>
  <si>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</si>
  <si>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</si>
  <si>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</si>
  <si>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</si>
  <si>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</si>
  <si>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</si>
  <si>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</si>
  <si>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</si>
  <si>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</si>
  <si>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</si>
  <si>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</si>
  <si>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</si>
  <si>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</si>
  <si>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</si>
  <si>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</si>
  <si>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</si>
  <si>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</si>
  <si>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</si>
  <si>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</si>
  <si>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</si>
  <si>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</si>
  <si>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</si>
  <si>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</si>
  <si>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</si>
  <si>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</si>
  <si>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</si>
  <si>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</si>
  <si>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</si>
  <si>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</si>
  <si>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</si>
  <si>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</si>
  <si>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</si>
  <si>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</si>
  <si>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</si>
  <si>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</si>
  <si>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</si>
  <si>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</si>
  <si>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</si>
  <si>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</si>
  <si>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</si>
  <si>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</si>
  <si>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</si>
  <si>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</si>
  <si>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</si>
  <si>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</si>
  <si>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</si>
  <si>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</si>
  <si>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</si>
  <si>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</si>
  <si>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</si>
  <si>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</si>
  <si>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</si>
  <si>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</si>
  <si>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</si>
  <si>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</si>
  <si>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</si>
  <si>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</si>
  <si>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</si>
  <si>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Слънчо АД</t>
  </si>
  <si>
    <t>неконсолидиран</t>
  </si>
  <si>
    <t>Съставител: Десислава Александрова</t>
  </si>
  <si>
    <t>Ръководител: Емил Динков</t>
  </si>
  <si>
    <t>Десислава Александрова</t>
  </si>
  <si>
    <t>Емил Динков</t>
  </si>
  <si>
    <t>Съставител:Десислава Александрова</t>
  </si>
  <si>
    <t xml:space="preserve"> Ръководите:</t>
  </si>
  <si>
    <t xml:space="preserve">                                    Съставител: Десислава Александрова                         </t>
  </si>
  <si>
    <t>Ръководител:Емил Динков</t>
  </si>
  <si>
    <t>Дата на съставяне: 15.07.2014</t>
  </si>
  <si>
    <t xml:space="preserve">Дата на съставяне:15.07.2014                                      </t>
  </si>
  <si>
    <t xml:space="preserve">Дата  на съставяне: 15.07.2014                                                                                                                   </t>
  </si>
  <si>
    <t xml:space="preserve">Дата на съставяне: 15.07.2014                 </t>
  </si>
  <si>
    <t>Дата на съставяне:15.07.2014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</si>
</sst>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3" applyFont="1" applyBorder="1" applyAlignment="1" applyProtection="1">
      <alignment horizontal="left" vertical="top"/>
      <protection locked="0"/>
    </xf>
    <xf numFmtId="0" fontId="11" fillId="0" borderId="0" xfId="26" applyFont="1">
      <alignment/>
      <protection/>
    </xf>
    <xf numFmtId="0" fontId="10" fillId="0" borderId="0" xfId="26" applyFont="1" applyAlignment="1">
      <alignment/>
      <protection/>
    </xf>
    <xf numFmtId="0" fontId="10" fillId="0" borderId="0" xfId="24" applyFont="1" applyAlignment="1">
      <alignment wrapText="1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0" fillId="0" borderId="1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Fill="1" applyBorder="1" applyAlignment="1">
      <alignment horizontal="center" vertical="center" wrapText="1"/>
      <protection/>
    </xf>
    <xf numFmtId="0" fontId="10" fillId="0" borderId="1" xfId="26" applyFont="1" applyBorder="1" applyAlignment="1">
      <alignment vertical="center" wrapText="1"/>
      <protection/>
    </xf>
    <xf numFmtId="0" fontId="11" fillId="0" borderId="0" xfId="26" applyFont="1" applyBorder="1">
      <alignment/>
      <protection/>
    </xf>
    <xf numFmtId="0" fontId="11" fillId="0" borderId="1" xfId="26" applyFont="1" applyBorder="1" applyAlignment="1">
      <alignment vertical="center" wrapText="1"/>
      <protection/>
    </xf>
    <xf numFmtId="0" fontId="11" fillId="0" borderId="1" xfId="26" applyFont="1" applyBorder="1" applyAlignment="1">
      <alignment wrapText="1"/>
      <protection/>
    </xf>
    <xf numFmtId="3" fontId="11" fillId="0" borderId="0" xfId="26" applyNumberFormat="1" applyFont="1" applyBorder="1" applyAlignment="1" applyProtection="1">
      <alignment vertical="center"/>
      <protection locked="0"/>
    </xf>
    <xf numFmtId="0" fontId="10" fillId="0" borderId="0" xfId="26" applyFont="1" applyBorder="1" applyProtection="1">
      <alignment/>
      <protection locked="0"/>
    </xf>
    <xf numFmtId="49" fontId="10" fillId="0" borderId="2" xfId="26" applyNumberFormat="1" applyFont="1" applyBorder="1" applyAlignment="1">
      <alignment horizontal="center" vertical="center" wrapText="1"/>
      <protection/>
    </xf>
    <xf numFmtId="49" fontId="10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wrapText="1"/>
      <protection/>
    </xf>
    <xf numFmtId="49" fontId="10" fillId="0" borderId="0" xfId="26" applyNumberFormat="1" applyFont="1" applyBorder="1" applyAlignment="1" applyProtection="1">
      <alignment horizontal="center" wrapText="1"/>
      <protection locked="0"/>
    </xf>
    <xf numFmtId="49" fontId="11" fillId="2" borderId="1" xfId="26" applyNumberFormat="1" applyFont="1" applyFill="1" applyBorder="1" applyAlignment="1">
      <alignment horizontal="center" vertical="center" wrapText="1"/>
      <protection/>
    </xf>
    <xf numFmtId="49" fontId="10" fillId="0" borderId="3" xfId="26" applyNumberFormat="1" applyFont="1" applyBorder="1" applyAlignment="1">
      <alignment horizontal="center" vertical="center" wrapText="1"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49" fontId="4" fillId="0" borderId="0" xfId="21" applyNumberFormat="1" applyFont="1" applyBorder="1" applyAlignment="1">
      <alignment vertical="justify"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1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1" fontId="11" fillId="5" borderId="1" xfId="25" applyNumberFormat="1" applyFont="1" applyFill="1" applyBorder="1" applyAlignment="1" applyProtection="1">
      <alignment vertical="center"/>
      <protection locked="0"/>
    </xf>
    <xf numFmtId="3" fontId="11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1" fontId="10" fillId="3" borderId="1" xfId="25" applyNumberFormat="1" applyFont="1" applyFill="1" applyBorder="1" applyAlignment="1" applyProtection="1">
      <alignment vertical="center"/>
      <protection locked="0"/>
    </xf>
    <xf numFmtId="3" fontId="10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Border="1" applyProtection="1">
      <alignment/>
      <protection/>
    </xf>
    <xf numFmtId="1" fontId="11" fillId="4" borderId="1" xfId="24" applyNumberFormat="1" applyFont="1" applyFill="1" applyBorder="1" applyAlignment="1" applyProtection="1">
      <alignment wrapText="1"/>
      <protection locked="0"/>
    </xf>
    <xf numFmtId="3" fontId="11" fillId="0" borderId="1" xfId="24" applyNumberFormat="1" applyFont="1" applyFill="1" applyBorder="1" applyAlignment="1" applyProtection="1">
      <alignment wrapText="1"/>
      <protection/>
    </xf>
    <xf numFmtId="1" fontId="11" fillId="5" borderId="1" xfId="24" applyNumberFormat="1" applyFont="1" applyFill="1" applyBorder="1" applyAlignment="1" applyProtection="1">
      <alignment wrapText="1"/>
      <protection locked="0"/>
    </xf>
    <xf numFmtId="49" fontId="11" fillId="0" borderId="1" xfId="26" applyNumberFormat="1" applyFont="1" applyBorder="1" applyAlignment="1" applyProtection="1">
      <alignment horizontal="center" vertical="center" wrapText="1"/>
      <protection/>
    </xf>
    <xf numFmtId="3" fontId="11" fillId="0" borderId="1" xfId="26" applyNumberFormat="1" applyFont="1" applyFill="1" applyBorder="1" applyAlignment="1" applyProtection="1">
      <alignment vertical="center"/>
      <protection/>
    </xf>
    <xf numFmtId="3" fontId="11" fillId="0" borderId="1" xfId="26" applyNumberFormat="1" applyFont="1" applyBorder="1" applyAlignment="1" applyProtection="1">
      <alignment vertical="center"/>
      <protection/>
    </xf>
    <xf numFmtId="1" fontId="11" fillId="4" borderId="1" xfId="26" applyNumberFormat="1" applyFont="1" applyFill="1" applyBorder="1" applyAlignment="1" applyProtection="1">
      <alignment vertical="center"/>
      <protection locked="0"/>
    </xf>
    <xf numFmtId="3" fontId="11" fillId="0" borderId="4" xfId="26" applyNumberFormat="1" applyFont="1" applyBorder="1" applyAlignment="1" applyProtection="1">
      <alignment vertical="center"/>
      <protection/>
    </xf>
    <xf numFmtId="3" fontId="11" fillId="0" borderId="2" xfId="26" applyNumberFormat="1" applyFont="1" applyBorder="1" applyAlignment="1" applyProtection="1">
      <alignment vertical="center"/>
      <protection/>
    </xf>
    <xf numFmtId="1" fontId="12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1" fillId="0" borderId="4" xfId="21" applyFont="1" applyFill="1" applyBorder="1" applyAlignment="1" applyProtection="1">
      <alignment horizontal="center" vertical="center" wrapText="1"/>
      <protection/>
    </xf>
    <xf numFmtId="1" fontId="11" fillId="2" borderId="5" xfId="21" applyNumberFormat="1" applyFont="1" applyFill="1" applyBorder="1" applyAlignment="1" applyProtection="1">
      <alignment horizontal="left" vertical="center" wrapText="1"/>
      <protection/>
    </xf>
    <xf numFmtId="1" fontId="11" fillId="2" borderId="5" xfId="21" applyNumberFormat="1" applyFont="1" applyFill="1" applyBorder="1" applyAlignment="1" applyProtection="1">
      <alignment horizontal="center" vertical="center" wrapText="1"/>
      <protection/>
    </xf>
    <xf numFmtId="0" fontId="11" fillId="0" borderId="2" xfId="21" applyFont="1" applyBorder="1" applyAlignment="1" applyProtection="1">
      <alignment horizontal="center" vertical="center" wrapText="1"/>
      <protection/>
    </xf>
    <xf numFmtId="0" fontId="11" fillId="0" borderId="2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left" vertical="center" wrapText="1"/>
      <protection/>
    </xf>
    <xf numFmtId="0" fontId="11" fillId="0" borderId="0" xfId="19" applyFont="1" applyBorder="1" applyAlignment="1" applyProtection="1">
      <alignment horizontal="left" vertical="center" wrapText="1"/>
      <protection/>
    </xf>
    <xf numFmtId="1" fontId="11" fillId="0" borderId="0" xfId="19" applyNumberFormat="1" applyFont="1" applyBorder="1" applyAlignment="1" applyProtection="1">
      <alignment horizontal="left" vertical="center" wrapText="1"/>
      <protection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49" fontId="10" fillId="0" borderId="6" xfId="19" applyNumberFormat="1" applyFont="1" applyBorder="1" applyAlignment="1" applyProtection="1">
      <alignment horizontal="center" vertical="center" wrapText="1"/>
      <protection/>
    </xf>
    <xf numFmtId="0" fontId="10" fillId="0" borderId="4" xfId="19" applyFont="1" applyBorder="1" applyAlignment="1" applyProtection="1">
      <alignment horizontal="center" vertical="center" wrapText="1"/>
      <protection/>
    </xf>
    <xf numFmtId="49" fontId="10" fillId="0" borderId="2" xfId="19" applyNumberFormat="1" applyFont="1" applyBorder="1" applyAlignment="1" applyProtection="1">
      <alignment horizontal="center" vertical="center" wrapText="1"/>
      <protection/>
    </xf>
    <xf numFmtId="0" fontId="10" fillId="0" borderId="2" xfId="19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center" vertical="center" wrapText="1"/>
      <protection/>
    </xf>
    <xf numFmtId="49" fontId="11" fillId="0" borderId="2" xfId="19" applyNumberFormat="1" applyFont="1" applyBorder="1" applyAlignment="1" applyProtection="1">
      <alignment horizontal="center" vertical="center" wrapText="1"/>
      <protection/>
    </xf>
    <xf numFmtId="0" fontId="11" fillId="0" borderId="2" xfId="19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49" fontId="11" fillId="0" borderId="1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right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1" xfId="19" applyFont="1" applyFill="1" applyBorder="1" applyAlignment="1" applyProtection="1">
      <alignment vertical="center" wrapText="1"/>
      <protection/>
    </xf>
    <xf numFmtId="49" fontId="11" fillId="0" borderId="1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right" vertical="center" wrapText="1"/>
      <protection/>
    </xf>
    <xf numFmtId="1" fontId="11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8" applyFont="1" applyAlignment="1">
      <alignment/>
      <protection/>
    </xf>
    <xf numFmtId="0" fontId="10" fillId="0" borderId="0" xfId="22" applyFont="1">
      <alignment/>
      <protection/>
    </xf>
    <xf numFmtId="0" fontId="11" fillId="0" borderId="0" xfId="22" applyFont="1" applyBorder="1">
      <alignment/>
      <protection/>
    </xf>
    <xf numFmtId="49" fontId="11" fillId="0" borderId="0" xfId="22" applyNumberFormat="1" applyFont="1">
      <alignment/>
      <protection/>
    </xf>
    <xf numFmtId="0" fontId="11" fillId="0" borderId="1" xfId="18" applyFont="1" applyBorder="1" applyAlignment="1" applyProtection="1">
      <alignment horizontal="right" vertical="center" wrapText="1"/>
      <protection/>
    </xf>
    <xf numFmtId="1" fontId="11" fillId="0" borderId="1" xfId="18" applyNumberFormat="1" applyFont="1" applyBorder="1" applyAlignment="1" applyProtection="1">
      <alignment horizontal="right" vertical="center" wrapText="1"/>
      <protection/>
    </xf>
    <xf numFmtId="0" fontId="11" fillId="0" borderId="1" xfId="18" applyFont="1" applyFill="1" applyBorder="1" applyAlignment="1" applyProtection="1">
      <alignment horizontal="right" vertical="center" wrapText="1"/>
      <protection/>
    </xf>
    <xf numFmtId="0" fontId="11" fillId="0" borderId="0" xfId="18" applyFont="1" applyBorder="1" applyProtection="1">
      <alignment/>
      <protection/>
    </xf>
    <xf numFmtId="0" fontId="11" fillId="0" borderId="0" xfId="22" applyFont="1" applyProtection="1">
      <alignment/>
      <protection/>
    </xf>
    <xf numFmtId="1" fontId="11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18" applyNumberFormat="1" applyFont="1" applyFill="1" applyBorder="1" applyAlignment="1" applyProtection="1">
      <alignment horizontal="right"/>
      <protection locked="0"/>
    </xf>
    <xf numFmtId="1" fontId="11" fillId="5" borderId="1" xfId="18" applyNumberFormat="1" applyFont="1" applyFill="1" applyBorder="1" applyAlignment="1" applyProtection="1">
      <alignment horizontal="right"/>
      <protection locked="0"/>
    </xf>
    <xf numFmtId="1" fontId="11" fillId="0" borderId="1" xfId="18" applyNumberFormat="1" applyFont="1" applyBorder="1" applyAlignment="1" applyProtection="1">
      <alignment horizontal="right"/>
      <protection/>
    </xf>
    <xf numFmtId="1" fontId="11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18" applyNumberFormat="1" applyFont="1" applyBorder="1" applyProtection="1">
      <alignment/>
      <protection/>
    </xf>
    <xf numFmtId="0" fontId="10" fillId="0" borderId="1" xfId="18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center"/>
      <protection/>
    </xf>
    <xf numFmtId="0" fontId="10" fillId="0" borderId="1" xfId="18" applyFont="1" applyBorder="1" applyAlignment="1" applyProtection="1">
      <alignment horizontal="center"/>
      <protection/>
    </xf>
    <xf numFmtId="1" fontId="11" fillId="0" borderId="1" xfId="18" applyNumberFormat="1" applyFont="1" applyBorder="1" applyAlignment="1" applyProtection="1">
      <alignment horizontal="center" vertical="center" wrapText="1"/>
      <protection/>
    </xf>
    <xf numFmtId="1" fontId="11" fillId="0" borderId="1" xfId="18" applyNumberFormat="1" applyFont="1" applyFill="1" applyBorder="1" applyAlignment="1" applyProtection="1">
      <alignment horizontal="right" vertical="center" wrapText="1"/>
      <protection/>
    </xf>
    <xf numFmtId="1" fontId="11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18" applyFont="1" applyFill="1" applyBorder="1" applyAlignment="1" applyProtection="1">
      <alignment horizontal="center" vertical="center" wrapText="1"/>
      <protection/>
    </xf>
    <xf numFmtId="0" fontId="10" fillId="0" borderId="0" xfId="18" applyFont="1" applyBorder="1" applyProtection="1">
      <alignment/>
      <protection/>
    </xf>
    <xf numFmtId="0" fontId="10" fillId="0" borderId="0" xfId="22" applyFont="1" applyProtection="1">
      <alignment/>
      <protection/>
    </xf>
    <xf numFmtId="0" fontId="10" fillId="0" borderId="1" xfId="18" applyFont="1" applyBorder="1" applyProtection="1">
      <alignment/>
      <protection/>
    </xf>
    <xf numFmtId="1" fontId="11" fillId="0" borderId="1" xfId="18" applyNumberFormat="1" applyFont="1" applyFill="1" applyBorder="1" applyAlignment="1" applyProtection="1">
      <alignment horizontal="right"/>
      <protection/>
    </xf>
    <xf numFmtId="1" fontId="10" fillId="3" borderId="7" xfId="25" applyNumberFormat="1" applyFont="1" applyFill="1" applyBorder="1" applyAlignment="1" applyProtection="1">
      <alignment vertical="center"/>
      <protection locked="0"/>
    </xf>
    <xf numFmtId="0" fontId="10" fillId="0" borderId="1" xfId="25" applyFont="1" applyBorder="1" applyAlignment="1" applyProtection="1">
      <alignment vertical="center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1" fillId="3" borderId="1" xfId="24" applyNumberFormat="1" applyFont="1" applyFill="1" applyBorder="1" applyAlignment="1" applyProtection="1">
      <alignment wrapText="1"/>
      <protection locked="0"/>
    </xf>
    <xf numFmtId="1" fontId="11" fillId="0" borderId="0" xfId="24" applyNumberFormat="1" applyFont="1" applyAlignment="1" applyProtection="1">
      <alignment wrapText="1"/>
      <protection/>
    </xf>
    <xf numFmtId="0" fontId="11" fillId="0" borderId="0" xfId="26" applyFont="1" applyBorder="1" applyProtection="1">
      <alignment/>
      <protection/>
    </xf>
    <xf numFmtId="0" fontId="10" fillId="0" borderId="0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 applyProtection="1">
      <alignment horizontal="left" vertical="center" wrapText="1"/>
      <protection/>
    </xf>
    <xf numFmtId="0" fontId="11" fillId="0" borderId="0" xfId="18" applyFont="1" applyAlignment="1">
      <alignment horizontal="centerContinuous" vertical="center" wrapText="1"/>
      <protection/>
    </xf>
    <xf numFmtId="0" fontId="10" fillId="0" borderId="1" xfId="18" applyFont="1" applyBorder="1" applyAlignment="1" applyProtection="1">
      <alignment horizontal="centerContinuous" vertical="center" wrapText="1"/>
      <protection/>
    </xf>
    <xf numFmtId="1" fontId="11" fillId="0" borderId="0" xfId="21" applyNumberFormat="1" applyFont="1" applyBorder="1" applyAlignment="1">
      <alignment vertical="justify" wrapText="1"/>
      <protection/>
    </xf>
    <xf numFmtId="0" fontId="10" fillId="0" borderId="3" xfId="19" applyFont="1" applyBorder="1" applyAlignment="1" applyProtection="1">
      <alignment horizontal="centerContinuous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7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44" fontId="10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9" fillId="0" borderId="0" xfId="23" applyFont="1" applyAlignment="1">
      <alignment horizontal="left" vertical="top" wrapText="1"/>
      <protection/>
    </xf>
    <xf numFmtId="0" fontId="9" fillId="0" borderId="0" xfId="23" applyFont="1" applyAlignment="1">
      <alignment vertical="top" wrapText="1"/>
      <protection/>
    </xf>
    <xf numFmtId="0" fontId="9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 wrapText="1"/>
      <protection locked="0"/>
    </xf>
    <xf numFmtId="1" fontId="9" fillId="3" borderId="3" xfId="23" applyNumberFormat="1" applyFont="1" applyFill="1" applyBorder="1" applyAlignment="1" applyProtection="1">
      <alignment vertical="top" wrapText="1"/>
      <protection locked="0"/>
    </xf>
    <xf numFmtId="1" fontId="9" fillId="3" borderId="8" xfId="23" applyNumberFormat="1" applyFont="1" applyFill="1" applyBorder="1" applyAlignment="1" applyProtection="1">
      <alignment vertical="top" wrapText="1"/>
      <protection locked="0"/>
    </xf>
    <xf numFmtId="1" fontId="9" fillId="5" borderId="8" xfId="23" applyNumberFormat="1" applyFont="1" applyFill="1" applyBorder="1" applyAlignment="1" applyProtection="1">
      <alignment vertical="top" wrapText="1"/>
      <protection locked="0"/>
    </xf>
    <xf numFmtId="1" fontId="9" fillId="0" borderId="8" xfId="23" applyNumberFormat="1" applyFont="1" applyBorder="1" applyAlignment="1" applyProtection="1">
      <alignment vertical="top" wrapText="1"/>
      <protection/>
    </xf>
    <xf numFmtId="1" fontId="9" fillId="0" borderId="3" xfId="23" applyNumberFormat="1" applyFont="1" applyBorder="1" applyAlignment="1" applyProtection="1">
      <alignment vertical="top" wrapText="1"/>
      <protection/>
    </xf>
    <xf numFmtId="1" fontId="9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9" fillId="4" borderId="8" xfId="23" applyNumberFormat="1" applyFont="1" applyFill="1" applyBorder="1" applyAlignment="1" applyProtection="1">
      <alignment vertical="top" wrapText="1"/>
      <protection locked="0"/>
    </xf>
    <xf numFmtId="1" fontId="9" fillId="0" borderId="9" xfId="23" applyNumberFormat="1" applyFont="1" applyBorder="1" applyAlignment="1" applyProtection="1">
      <alignment vertical="top" wrapText="1"/>
      <protection/>
    </xf>
    <xf numFmtId="1" fontId="9" fillId="5" borderId="10" xfId="23" applyNumberFormat="1" applyFont="1" applyFill="1" applyBorder="1" applyAlignment="1" applyProtection="1">
      <alignment vertical="top" wrapText="1"/>
      <protection locked="0"/>
    </xf>
    <xf numFmtId="1" fontId="9" fillId="0" borderId="11" xfId="23" applyNumberFormat="1" applyFont="1" applyBorder="1" applyAlignment="1" applyProtection="1">
      <alignment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vertical="top" wrapText="1"/>
      <protection/>
    </xf>
    <xf numFmtId="1" fontId="9" fillId="0" borderId="13" xfId="23" applyNumberFormat="1" applyFont="1" applyBorder="1" applyAlignment="1" applyProtection="1">
      <alignment vertical="top" wrapText="1"/>
      <protection/>
    </xf>
    <xf numFmtId="0" fontId="7" fillId="0" borderId="0" xfId="23" applyFont="1" applyBorder="1" applyAlignment="1">
      <alignment vertical="top" wrapText="1"/>
      <protection/>
    </xf>
    <xf numFmtId="49" fontId="7" fillId="0" borderId="0" xfId="23" applyNumberFormat="1" applyFont="1" applyBorder="1" applyAlignment="1">
      <alignment vertical="top" wrapText="1"/>
      <protection/>
    </xf>
    <xf numFmtId="1" fontId="9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0" fillId="0" borderId="4" xfId="26" applyFont="1" applyBorder="1" applyAlignment="1">
      <alignment horizontal="centerContinuous" vertical="center" wrapText="1"/>
      <protection/>
    </xf>
    <xf numFmtId="0" fontId="10" fillId="0" borderId="6" xfId="26" applyFont="1" applyBorder="1" applyAlignment="1">
      <alignment horizontal="centerContinuous" vertical="center" wrapText="1"/>
      <protection/>
    </xf>
    <xf numFmtId="0" fontId="10" fillId="0" borderId="2" xfId="26" applyFont="1" applyBorder="1" applyAlignment="1">
      <alignment horizontal="centerContinuous" vertical="center" wrapText="1"/>
      <protection/>
    </xf>
    <xf numFmtId="0" fontId="10" fillId="2" borderId="4" xfId="26" applyFont="1" applyFill="1" applyBorder="1" applyAlignment="1">
      <alignment horizontal="centerContinuous" vertical="center" wrapText="1"/>
      <protection/>
    </xf>
    <xf numFmtId="0" fontId="10" fillId="2" borderId="2" xfId="26" applyFont="1" applyFill="1" applyBorder="1" applyAlignment="1">
      <alignment horizontal="centerContinuous" vertical="center" wrapText="1"/>
      <protection/>
    </xf>
    <xf numFmtId="1" fontId="11" fillId="2" borderId="3" xfId="26" applyNumberFormat="1" applyFont="1" applyFill="1" applyBorder="1" applyAlignment="1" applyProtection="1">
      <alignment vertical="center"/>
      <protection locked="0"/>
    </xf>
    <xf numFmtId="1" fontId="11" fillId="2" borderId="5" xfId="26" applyNumberFormat="1" applyFont="1" applyFill="1" applyBorder="1" applyAlignment="1" applyProtection="1">
      <alignment vertical="center"/>
      <protection locked="0"/>
    </xf>
    <xf numFmtId="1" fontId="11" fillId="2" borderId="7" xfId="26" applyNumberFormat="1" applyFont="1" applyFill="1" applyBorder="1" applyAlignment="1" applyProtection="1">
      <alignment vertical="center"/>
      <protection locked="0"/>
    </xf>
    <xf numFmtId="1" fontId="11" fillId="3" borderId="1" xfId="26" applyNumberFormat="1" applyFont="1" applyFill="1" applyBorder="1" applyAlignment="1" applyProtection="1">
      <alignment vertical="center"/>
      <protection locked="0"/>
    </xf>
    <xf numFmtId="0" fontId="10" fillId="0" borderId="4" xfId="26" applyFont="1" applyBorder="1" applyAlignment="1">
      <alignment horizontal="left" vertical="center" wrapText="1"/>
      <protection/>
    </xf>
    <xf numFmtId="1" fontId="12" fillId="3" borderId="1" xfId="21" applyNumberFormat="1" applyFont="1" applyFill="1" applyBorder="1" applyAlignment="1" applyProtection="1">
      <alignment vertical="center" wrapText="1"/>
      <protection locked="0"/>
    </xf>
    <xf numFmtId="1" fontId="11" fillId="0" borderId="1" xfId="21" applyNumberFormat="1" applyFont="1" applyBorder="1" applyAlignment="1" applyProtection="1">
      <alignment vertical="center" wrapText="1"/>
      <protection/>
    </xf>
    <xf numFmtId="1" fontId="11" fillId="3" borderId="1" xfId="21" applyNumberFormat="1" applyFont="1" applyFill="1" applyBorder="1" applyAlignment="1" applyProtection="1">
      <alignment vertical="center" wrapText="1"/>
      <protection locked="0"/>
    </xf>
    <xf numFmtId="0" fontId="12" fillId="0" borderId="4" xfId="21" applyFont="1" applyBorder="1" applyAlignment="1" applyProtection="1">
      <alignment vertical="center" wrapText="1"/>
      <protection/>
    </xf>
    <xf numFmtId="1" fontId="11" fillId="2" borderId="5" xfId="21" applyNumberFormat="1" applyFont="1" applyFill="1" applyBorder="1" applyAlignment="1" applyProtection="1">
      <alignment vertical="center" wrapText="1"/>
      <protection/>
    </xf>
    <xf numFmtId="0" fontId="11" fillId="0" borderId="2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2" fillId="0" borderId="1" xfId="21" applyFont="1" applyBorder="1" applyAlignment="1" applyProtection="1">
      <alignment vertical="center" wrapText="1"/>
      <protection/>
    </xf>
    <xf numFmtId="1" fontId="11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3" xfId="26" applyNumberFormat="1" applyFont="1" applyFill="1" applyBorder="1" applyAlignment="1" applyProtection="1">
      <alignment vertical="center"/>
      <protection locked="0"/>
    </xf>
    <xf numFmtId="3" fontId="11" fillId="0" borderId="0" xfId="26" applyNumberFormat="1" applyFont="1" applyBorder="1" applyProtection="1">
      <alignment/>
      <protection/>
    </xf>
    <xf numFmtId="0" fontId="10" fillId="0" borderId="3" xfId="26" applyFont="1" applyBorder="1" applyAlignment="1">
      <alignment horizontal="centerContinuous" vertical="center" wrapText="1"/>
      <protection/>
    </xf>
    <xf numFmtId="0" fontId="10" fillId="0" borderId="7" xfId="26" applyFont="1" applyBorder="1" applyAlignment="1">
      <alignment horizontal="centerContinuous" vertical="center" wrapText="1"/>
      <protection/>
    </xf>
    <xf numFmtId="0" fontId="10" fillId="0" borderId="9" xfId="26" applyFont="1" applyBorder="1" applyAlignment="1">
      <alignment horizontal="left" vertical="center" wrapText="1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10" fillId="0" borderId="14" xfId="26" applyFont="1" applyBorder="1" applyAlignment="1">
      <alignment horizontal="centerContinuous" vertical="center" wrapText="1"/>
      <protection/>
    </xf>
    <xf numFmtId="0" fontId="10" fillId="2" borderId="6" xfId="26" applyFont="1" applyFill="1" applyBorder="1" applyAlignment="1">
      <alignment horizontal="center" vertical="center" wrapText="1"/>
      <protection/>
    </xf>
    <xf numFmtId="0" fontId="10" fillId="0" borderId="9" xfId="26" applyFont="1" applyBorder="1" applyAlignment="1">
      <alignment horizontal="centerContinuous" vertical="center" wrapText="1"/>
      <protection/>
    </xf>
    <xf numFmtId="0" fontId="10" fillId="0" borderId="10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Continuous" vertical="center" wrapText="1"/>
      <protection/>
    </xf>
    <xf numFmtId="0" fontId="10" fillId="0" borderId="16" xfId="26" applyFont="1" applyBorder="1" applyAlignment="1">
      <alignment horizontal="centerContinuous" vertical="center" wrapText="1"/>
      <protection/>
    </xf>
    <xf numFmtId="49" fontId="10" fillId="0" borderId="9" xfId="26" applyNumberFormat="1" applyFont="1" applyBorder="1" applyAlignment="1">
      <alignment horizontal="centerContinuous" vertical="center" wrapText="1"/>
      <protection/>
    </xf>
    <xf numFmtId="49" fontId="10" fillId="0" borderId="10" xfId="26" applyNumberFormat="1" applyFont="1" applyBorder="1" applyAlignment="1">
      <alignment horizontal="centerContinuous" vertical="center" wrapText="1"/>
      <protection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7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center" vertical="top" wrapText="1"/>
      <protection locked="0"/>
    </xf>
    <xf numFmtId="0" fontId="9" fillId="0" borderId="0" xfId="23" applyFont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center" vertical="top"/>
      <protection locked="0"/>
    </xf>
    <xf numFmtId="0" fontId="7" fillId="0" borderId="0" xfId="24" applyFont="1" applyAlignment="1" applyProtection="1">
      <alignment wrapText="1"/>
      <protection locked="0"/>
    </xf>
    <xf numFmtId="0" fontId="7" fillId="0" borderId="17" xfId="23" applyFont="1" applyBorder="1" applyAlignment="1" applyProtection="1">
      <alignment horizontal="center" vertical="center"/>
      <protection/>
    </xf>
    <xf numFmtId="0" fontId="7" fillId="0" borderId="18" xfId="23" applyFont="1" applyBorder="1" applyAlignment="1" applyProtection="1">
      <alignment horizontal="center" vertical="top" wrapText="1"/>
      <protection/>
    </xf>
    <xf numFmtId="14" fontId="7" fillId="0" borderId="18" xfId="23" applyNumberFormat="1" applyFont="1" applyBorder="1" applyAlignment="1" applyProtection="1">
      <alignment horizontal="center" vertical="top" wrapText="1"/>
      <protection/>
    </xf>
    <xf numFmtId="49" fontId="7" fillId="0" borderId="18" xfId="23" applyNumberFormat="1" applyFont="1" applyBorder="1" applyAlignment="1" applyProtection="1">
      <alignment horizontal="center" vertical="center" wrapText="1"/>
      <protection/>
    </xf>
    <xf numFmtId="14" fontId="7" fillId="0" borderId="19" xfId="23" applyNumberFormat="1" applyFont="1" applyBorder="1" applyAlignment="1" applyProtection="1">
      <alignment horizontal="center" vertical="top" wrapText="1"/>
      <protection/>
    </xf>
    <xf numFmtId="0" fontId="7" fillId="0" borderId="20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center" vertical="center" wrapText="1"/>
      <protection/>
    </xf>
    <xf numFmtId="0" fontId="7" fillId="0" borderId="8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0" fontId="9" fillId="0" borderId="1" xfId="23" applyFont="1" applyBorder="1" applyAlignment="1" applyProtection="1">
      <alignment vertical="top" wrapText="1"/>
      <protection/>
    </xf>
    <xf numFmtId="0" fontId="9" fillId="0" borderId="3" xfId="23" applyFont="1" applyBorder="1" applyAlignment="1" applyProtection="1">
      <alignment vertical="top" wrapText="1"/>
      <protection/>
    </xf>
    <xf numFmtId="49" fontId="7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3" applyFont="1" applyFill="1" applyBorder="1" applyAlignment="1" applyProtection="1">
      <alignment vertical="top" wrapText="1"/>
      <protection/>
    </xf>
    <xf numFmtId="0" fontId="9" fillId="0" borderId="1" xfId="23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8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19" fillId="6" borderId="1" xfId="23" applyNumberFormat="1" applyFont="1" applyFill="1" applyBorder="1" applyAlignment="1" applyProtection="1">
      <alignment vertical="top" wrapText="1"/>
      <protection/>
    </xf>
    <xf numFmtId="1" fontId="9" fillId="0" borderId="1" xfId="23" applyNumberFormat="1" applyFont="1" applyBorder="1" applyAlignment="1" applyProtection="1">
      <alignment vertical="top" wrapText="1"/>
      <protection/>
    </xf>
    <xf numFmtId="1" fontId="19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3" applyNumberFormat="1" applyFont="1" applyFill="1" applyBorder="1" applyAlignment="1" applyProtection="1">
      <alignment vertical="top"/>
      <protection/>
    </xf>
    <xf numFmtId="0" fontId="19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9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9" fillId="0" borderId="21" xfId="23" applyNumberFormat="1" applyFont="1" applyBorder="1" applyAlignment="1" applyProtection="1">
      <alignment vertical="top" wrapText="1"/>
      <protection/>
    </xf>
    <xf numFmtId="1" fontId="9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9" fillId="0" borderId="23" xfId="23" applyNumberFormat="1" applyFont="1" applyBorder="1" applyAlignment="1" applyProtection="1">
      <alignment vertical="top" wrapText="1"/>
      <protection/>
    </xf>
    <xf numFmtId="1" fontId="9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1" fillId="0" borderId="1" xfId="25" applyFont="1" applyFill="1" applyBorder="1" applyProtection="1">
      <alignment/>
      <protection/>
    </xf>
    <xf numFmtId="0" fontId="11" fillId="0" borderId="1" xfId="25" applyFont="1" applyBorder="1" applyAlignment="1" applyProtection="1">
      <alignment vertical="center" wrapText="1"/>
      <protection/>
    </xf>
    <xf numFmtId="3" fontId="11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Fill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3" fontId="12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1" fillId="0" borderId="20" xfId="25" applyFont="1" applyBorder="1" applyAlignment="1" applyProtection="1">
      <alignment vertical="center" wrapText="1"/>
      <protection/>
    </xf>
    <xf numFmtId="49" fontId="11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5" xfId="25" applyFont="1" applyBorder="1" applyAlignment="1" applyProtection="1">
      <alignment vertical="center" wrapText="1"/>
      <protection/>
    </xf>
    <xf numFmtId="0" fontId="10" fillId="0" borderId="3" xfId="25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1" fillId="0" borderId="0" xfId="25" applyFont="1" applyBorder="1" applyAlignment="1" applyProtection="1">
      <alignment wrapText="1"/>
      <protection/>
    </xf>
    <xf numFmtId="1" fontId="11" fillId="0" borderId="1" xfId="25" applyNumberFormat="1" applyFont="1" applyBorder="1" applyAlignment="1" applyProtection="1">
      <alignment vertical="center"/>
      <protection/>
    </xf>
    <xf numFmtId="1" fontId="9" fillId="7" borderId="8" xfId="23" applyNumberFormat="1" applyFont="1" applyFill="1" applyBorder="1" applyAlignment="1" applyProtection="1">
      <alignment vertical="top" wrapText="1"/>
      <protection locked="0"/>
    </xf>
    <xf numFmtId="1" fontId="9" fillId="7" borderId="3" xfId="23" applyNumberFormat="1" applyFont="1" applyFill="1" applyBorder="1" applyAlignment="1" applyProtection="1">
      <alignment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0" fontId="11" fillId="0" borderId="0" xfId="24" applyFont="1" applyFill="1" applyAlignment="1" applyProtection="1">
      <alignment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 locked="0"/>
    </xf>
    <xf numFmtId="0" fontId="10" fillId="0" borderId="0" xfId="24" applyFont="1" applyFill="1" applyBorder="1" applyAlignment="1" applyProtection="1">
      <alignment horizontal="centerContinuous" vertical="center" wrapText="1"/>
      <protection locked="0"/>
    </xf>
    <xf numFmtId="1" fontId="11" fillId="0" borderId="0" xfId="24" applyNumberFormat="1" applyFont="1" applyBorder="1" applyAlignment="1" applyProtection="1">
      <alignment wrapText="1"/>
      <protection/>
    </xf>
    <xf numFmtId="0" fontId="11" fillId="0" borderId="0" xfId="24" applyFont="1" applyAlignment="1" applyProtection="1">
      <alignment horizontal="centerContinuous" wrapText="1"/>
      <protection/>
    </xf>
    <xf numFmtId="0" fontId="11" fillId="0" borderId="0" xfId="24" applyFont="1" applyAlignment="1" applyProtection="1">
      <alignment horizontal="center" wrapText="1"/>
      <protection/>
    </xf>
    <xf numFmtId="0" fontId="10" fillId="0" borderId="0" xfId="24" applyFont="1" applyAlignment="1" applyProtection="1">
      <alignment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14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horizontal="center" wrapText="1"/>
      <protection/>
    </xf>
    <xf numFmtId="49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wrapText="1"/>
      <protection/>
    </xf>
    <xf numFmtId="49" fontId="12" fillId="0" borderId="1" xfId="24" applyNumberFormat="1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Fill="1" applyBorder="1" applyAlignment="1" applyProtection="1">
      <alignment wrapText="1"/>
      <protection/>
    </xf>
    <xf numFmtId="49" fontId="11" fillId="0" borderId="1" xfId="24" applyNumberFormat="1" applyFont="1" applyFill="1" applyBorder="1" applyAlignment="1" applyProtection="1">
      <alignment horizontal="center" wrapText="1"/>
      <protection/>
    </xf>
    <xf numFmtId="0" fontId="10" fillId="0" borderId="1" xfId="24" applyFont="1" applyBorder="1" applyAlignment="1" applyProtection="1">
      <alignment horizontal="right" wrapText="1"/>
      <protection/>
    </xf>
    <xf numFmtId="49" fontId="10" fillId="0" borderId="1" xfId="24" applyNumberFormat="1" applyFont="1" applyBorder="1" applyAlignment="1" applyProtection="1">
      <alignment horizontal="center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1" fillId="0" borderId="1" xfId="24" applyNumberFormat="1" applyFont="1" applyFill="1" applyBorder="1" applyAlignment="1" applyProtection="1">
      <alignment wrapText="1"/>
      <protection/>
    </xf>
    <xf numFmtId="0" fontId="10" fillId="0" borderId="1" xfId="24" applyFont="1" applyBorder="1" applyAlignment="1" applyProtection="1">
      <alignment wrapText="1"/>
      <protection/>
    </xf>
    <xf numFmtId="49" fontId="11" fillId="0" borderId="0" xfId="24" applyNumberFormat="1" applyFont="1" applyBorder="1" applyAlignment="1" applyProtection="1">
      <alignment wrapText="1"/>
      <protection/>
    </xf>
    <xf numFmtId="1" fontId="11" fillId="0" borderId="0" xfId="24" applyNumberFormat="1" applyFont="1" applyFill="1" applyBorder="1" applyAlignment="1" applyProtection="1">
      <alignment wrapText="1"/>
      <protection/>
    </xf>
    <xf numFmtId="0" fontId="10" fillId="0" borderId="0" xfId="24" applyFont="1" applyAlignment="1" applyProtection="1">
      <alignment horizontal="center"/>
      <protection/>
    </xf>
    <xf numFmtId="1" fontId="11" fillId="0" borderId="1" xfId="26" applyNumberFormat="1" applyFont="1" applyFill="1" applyBorder="1" applyAlignment="1" applyProtection="1">
      <alignment vertical="center"/>
      <protection/>
    </xf>
    <xf numFmtId="1" fontId="11" fillId="0" borderId="3" xfId="26" applyNumberFormat="1" applyFont="1" applyFill="1" applyBorder="1" applyAlignment="1" applyProtection="1">
      <alignment vertical="center"/>
      <protection/>
    </xf>
    <xf numFmtId="0" fontId="10" fillId="0" borderId="0" xfId="26" applyFont="1" applyBorder="1" applyAlignment="1" applyProtection="1">
      <alignment vertical="center" wrapText="1"/>
      <protection locked="0"/>
    </xf>
    <xf numFmtId="49" fontId="10" fillId="0" borderId="0" xfId="26" applyNumberFormat="1" applyFont="1" applyBorder="1" applyAlignment="1" applyProtection="1">
      <alignment horizontal="center" vertical="center" wrapText="1"/>
      <protection locked="0"/>
    </xf>
    <xf numFmtId="0" fontId="11" fillId="0" borderId="0" xfId="26" applyFont="1" applyBorder="1" applyProtection="1">
      <alignment/>
      <protection locked="0"/>
    </xf>
    <xf numFmtId="0" fontId="11" fillId="0" borderId="0" xfId="22" applyFont="1" applyProtection="1">
      <alignment/>
      <protection locked="0"/>
    </xf>
    <xf numFmtId="0" fontId="10" fillId="0" borderId="0" xfId="21" applyFont="1" applyAlignment="1" applyProtection="1">
      <alignment horizontal="centerContinuous"/>
      <protection locked="0"/>
    </xf>
    <xf numFmtId="0" fontId="11" fillId="0" borderId="0" xfId="21" applyFont="1" applyProtection="1">
      <alignment/>
      <protection locked="0"/>
    </xf>
    <xf numFmtId="0" fontId="11" fillId="0" borderId="0" xfId="2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vertical="center" wrapText="1"/>
      <protection locked="0"/>
    </xf>
    <xf numFmtId="0" fontId="10" fillId="0" borderId="0" xfId="21" applyFont="1" applyProtection="1">
      <alignment/>
      <protection locked="0"/>
    </xf>
    <xf numFmtId="0" fontId="11" fillId="0" borderId="0" xfId="21" applyFont="1" applyAlignment="1" applyProtection="1">
      <alignment/>
      <protection locked="0"/>
    </xf>
    <xf numFmtId="0" fontId="10" fillId="0" borderId="0" xfId="21" applyFont="1" applyBorder="1" applyAlignment="1" applyProtection="1">
      <alignment horizontal="centerContinuous"/>
      <protection locked="0"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/>
      <protection/>
    </xf>
    <xf numFmtId="0" fontId="10" fillId="0" borderId="1" xfId="21" applyFont="1" applyBorder="1" applyAlignment="1" applyProtection="1">
      <alignment horizontal="center"/>
      <protection/>
    </xf>
    <xf numFmtId="0" fontId="10" fillId="0" borderId="1" xfId="21" applyFont="1" applyBorder="1" applyAlignment="1" applyProtection="1">
      <alignment wrapText="1"/>
      <protection/>
    </xf>
    <xf numFmtId="0" fontId="10" fillId="0" borderId="1" xfId="21" applyFont="1" applyBorder="1" applyAlignment="1" applyProtection="1">
      <alignment vertical="justify" wrapText="1"/>
      <protection/>
    </xf>
    <xf numFmtId="49" fontId="10" fillId="2" borderId="1" xfId="21" applyNumberFormat="1" applyFont="1" applyFill="1" applyBorder="1" applyAlignment="1" applyProtection="1">
      <alignment vertical="justify" wrapText="1"/>
      <protection/>
    </xf>
    <xf numFmtId="0" fontId="11" fillId="2" borderId="1" xfId="21" applyFont="1" applyFill="1" applyBorder="1" applyAlignment="1" applyProtection="1">
      <alignment horizontal="left" vertical="center" wrapText="1"/>
      <protection/>
    </xf>
    <xf numFmtId="0" fontId="11" fillId="0" borderId="1" xfId="21" applyFont="1" applyBorder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right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left"/>
      <protection/>
    </xf>
    <xf numFmtId="0" fontId="10" fillId="0" borderId="1" xfId="21" applyFont="1" applyBorder="1" applyAlignment="1" applyProtection="1">
      <alignment vertical="top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1" fillId="0" borderId="1" xfId="21" applyFont="1" applyBorder="1" applyAlignment="1" applyProtection="1">
      <alignment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0" fillId="0" borderId="3" xfId="21" applyFont="1" applyBorder="1" applyAlignment="1" applyProtection="1">
      <alignment vertical="justify" wrapText="1"/>
      <protection/>
    </xf>
    <xf numFmtId="49" fontId="11" fillId="2" borderId="3" xfId="21" applyNumberFormat="1" applyFont="1" applyFill="1" applyBorder="1" applyAlignment="1" applyProtection="1">
      <alignment horizontal="center" vertical="center" wrapText="1"/>
      <protection/>
    </xf>
    <xf numFmtId="0" fontId="16" fillId="0" borderId="1" xfId="21" applyFont="1" applyBorder="1" applyAlignment="1" applyProtection="1">
      <alignment vertical="justify"/>
      <protection/>
    </xf>
    <xf numFmtId="49" fontId="11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justify"/>
      <protection/>
    </xf>
    <xf numFmtId="1" fontId="11" fillId="2" borderId="7" xfId="21" applyNumberFormat="1" applyFont="1" applyFill="1" applyBorder="1" applyAlignment="1" applyProtection="1">
      <alignment horizontal="center" vertical="center" wrapText="1"/>
      <protection/>
    </xf>
    <xf numFmtId="1" fontId="11" fillId="0" borderId="0" xfId="21" applyNumberFormat="1" applyFont="1" applyAlignment="1" applyProtection="1">
      <alignment vertical="center" wrapText="1"/>
      <protection locked="0"/>
    </xf>
    <xf numFmtId="1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49" fontId="11" fillId="0" borderId="0" xfId="18" applyNumberFormat="1" applyFont="1" applyAlignment="1" applyProtection="1">
      <alignment horizontal="left" vertical="center" wrapText="1"/>
      <protection locked="0"/>
    </xf>
    <xf numFmtId="0" fontId="11" fillId="0" borderId="0" xfId="18" applyFont="1" applyProtection="1">
      <alignment/>
      <protection locked="0"/>
    </xf>
    <xf numFmtId="49" fontId="11" fillId="0" borderId="0" xfId="22" applyNumberFormat="1" applyFont="1" applyProtection="1">
      <alignment/>
      <protection locked="0"/>
    </xf>
    <xf numFmtId="0" fontId="10" fillId="0" borderId="3" xfId="18" applyFont="1" applyBorder="1" applyAlignment="1" applyProtection="1">
      <alignment horizontal="centerContinuous" vertical="center" wrapText="1"/>
      <protection/>
    </xf>
    <xf numFmtId="49" fontId="10" fillId="0" borderId="4" xfId="18" applyNumberFormat="1" applyFont="1" applyBorder="1" applyAlignment="1" applyProtection="1">
      <alignment horizontal="center" vertical="center" wrapText="1"/>
      <protection/>
    </xf>
    <xf numFmtId="1" fontId="10" fillId="0" borderId="7" xfId="18" applyNumberFormat="1" applyFont="1" applyBorder="1" applyAlignment="1" applyProtection="1">
      <alignment horizontal="centerContinuous" vertical="center" wrapText="1"/>
      <protection/>
    </xf>
    <xf numFmtId="49" fontId="10" fillId="0" borderId="2" xfId="18" applyNumberFormat="1" applyFont="1" applyBorder="1" applyAlignment="1" applyProtection="1">
      <alignment horizontal="center" vertical="center" wrapText="1"/>
      <protection/>
    </xf>
    <xf numFmtId="0" fontId="10" fillId="0" borderId="1" xfId="18" applyFont="1" applyBorder="1" applyAlignment="1" applyProtection="1">
      <alignment horizontal="left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49" fontId="10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right" vertical="center" wrapText="1"/>
      <protection/>
    </xf>
    <xf numFmtId="49" fontId="10" fillId="0" borderId="1" xfId="18" applyNumberFormat="1" applyFont="1" applyBorder="1" applyAlignment="1" applyProtection="1">
      <alignment horizontal="left" vertical="center" wrapText="1"/>
      <protection/>
    </xf>
    <xf numFmtId="0" fontId="10" fillId="0" borderId="0" xfId="18" applyFont="1" applyBorder="1" applyAlignment="1" applyProtection="1">
      <alignment horizontal="left" vertical="center" wrapText="1"/>
      <protection/>
    </xf>
    <xf numFmtId="49" fontId="10" fillId="0" borderId="0" xfId="18" applyNumberFormat="1" applyFont="1" applyBorder="1" applyAlignment="1" applyProtection="1">
      <alignment horizontal="left" vertical="center" wrapText="1"/>
      <protection/>
    </xf>
    <xf numFmtId="0" fontId="11" fillId="0" borderId="0" xfId="18" applyFont="1" applyBorder="1" applyAlignment="1" applyProtection="1">
      <alignment horizontal="right" vertical="center" wrapText="1"/>
      <protection/>
    </xf>
    <xf numFmtId="0" fontId="11" fillId="0" borderId="0" xfId="18" applyFont="1" applyBorder="1" applyAlignment="1" applyProtection="1">
      <alignment horizontal="left" vertical="center" wrapText="1"/>
      <protection/>
    </xf>
    <xf numFmtId="0" fontId="10" fillId="0" borderId="7" xfId="18" applyFont="1" applyBorder="1" applyAlignment="1" applyProtection="1">
      <alignment horizontal="centerContinuous" vertical="center" wrapText="1"/>
      <protection/>
    </xf>
    <xf numFmtId="0" fontId="11" fillId="0" borderId="1" xfId="18" applyFont="1" applyBorder="1" applyAlignment="1" applyProtection="1">
      <alignment horizontal="right"/>
      <protection/>
    </xf>
    <xf numFmtId="0" fontId="11" fillId="0" borderId="1" xfId="18" applyFont="1" applyBorder="1" applyAlignment="1" applyProtection="1">
      <alignment vertical="center" wrapText="1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 quotePrefix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center" vertical="center" wrapText="1"/>
      <protection/>
    </xf>
    <xf numFmtId="49" fontId="10" fillId="0" borderId="0" xfId="18" applyNumberFormat="1" applyFont="1" applyBorder="1" applyAlignment="1" applyProtection="1">
      <alignment horizontal="center" vertical="center" wrapText="1"/>
      <protection/>
    </xf>
    <xf numFmtId="0" fontId="10" fillId="0" borderId="0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Alignment="1" applyProtection="1">
      <alignment vertical="justify" wrapText="1"/>
      <protection locked="0"/>
    </xf>
    <xf numFmtId="0" fontId="11" fillId="0" borderId="0" xfId="19" applyFont="1" applyAlignment="1" applyProtection="1">
      <alignment vertical="center" wrapText="1"/>
      <protection locked="0"/>
    </xf>
    <xf numFmtId="49" fontId="11" fillId="0" borderId="0" xfId="19" applyNumberFormat="1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horizontal="centerContinuous" vertical="center" wrapText="1"/>
      <protection locked="0"/>
    </xf>
    <xf numFmtId="0" fontId="10" fillId="0" borderId="0" xfId="19" applyFont="1" applyAlignment="1" applyProtection="1">
      <alignment horizontal="center" vertical="center" wrapText="1"/>
      <protection locked="0"/>
    </xf>
    <xf numFmtId="0" fontId="10" fillId="0" borderId="0" xfId="19" applyFont="1" applyProtection="1">
      <alignment/>
      <protection locked="0"/>
    </xf>
    <xf numFmtId="1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0" xfId="19" applyNumberFormat="1" applyFont="1" applyAlignment="1" applyProtection="1">
      <alignment vertical="center" wrapText="1"/>
      <protection locked="0"/>
    </xf>
    <xf numFmtId="0" fontId="10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0" fillId="0" borderId="0" xfId="2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0" fillId="4" borderId="1" xfId="25" applyNumberFormat="1" applyFont="1" applyFill="1" applyBorder="1" applyAlignment="1" applyProtection="1">
      <alignment vertical="center"/>
      <protection locked="0"/>
    </xf>
    <xf numFmtId="0" fontId="9" fillId="0" borderId="0" xfId="23" applyFont="1" applyBorder="1" applyAlignment="1" applyProtection="1">
      <alignment vertical="top"/>
      <protection locked="0"/>
    </xf>
    <xf numFmtId="49" fontId="7" fillId="0" borderId="0" xfId="23" applyNumberFormat="1" applyFont="1" applyBorder="1" applyAlignment="1" applyProtection="1">
      <alignment vertical="top" wrapText="1"/>
      <protection locked="0"/>
    </xf>
    <xf numFmtId="1" fontId="9" fillId="0" borderId="0" xfId="23" applyNumberFormat="1" applyFont="1" applyBorder="1" applyAlignment="1" applyProtection="1">
      <alignment vertical="top" wrapText="1"/>
      <protection locked="0"/>
    </xf>
    <xf numFmtId="1" fontId="11" fillId="0" borderId="1" xfId="1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3" applyFont="1" applyFill="1" applyAlignment="1" applyProtection="1">
      <alignment horizontal="right" vertical="top" wrapText="1"/>
      <protection locked="0"/>
    </xf>
    <xf numFmtId="1" fontId="10" fillId="0" borderId="1" xfId="21" applyNumberFormat="1" applyFont="1" applyBorder="1" applyAlignment="1" applyProtection="1">
      <alignment vertical="center" wrapText="1"/>
      <protection/>
    </xf>
    <xf numFmtId="1" fontId="9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8" fillId="6" borderId="1" xfId="23" applyFont="1" applyFill="1" applyBorder="1" applyAlignment="1" applyProtection="1">
      <alignment horizontal="left" vertical="top" wrapText="1"/>
      <protection/>
    </xf>
    <xf numFmtId="1" fontId="18" fillId="6" borderId="1" xfId="23" applyNumberFormat="1" applyFont="1" applyFill="1" applyBorder="1" applyAlignment="1" applyProtection="1">
      <alignment vertical="top" wrapText="1"/>
      <protection/>
    </xf>
    <xf numFmtId="0" fontId="18" fillId="6" borderId="28" xfId="23" applyFont="1" applyFill="1" applyBorder="1" applyAlignment="1" applyProtection="1">
      <alignment horizontal="left" vertical="top" wrapText="1"/>
      <protection/>
    </xf>
    <xf numFmtId="0" fontId="18" fillId="6" borderId="20" xfId="23" applyFont="1" applyFill="1" applyBorder="1" applyAlignment="1" applyProtection="1">
      <alignment vertical="top" wrapText="1"/>
      <protection/>
    </xf>
    <xf numFmtId="0" fontId="18" fillId="6" borderId="29" xfId="23" applyFont="1" applyFill="1" applyBorder="1" applyAlignment="1" applyProtection="1">
      <alignment vertical="top" wrapText="1"/>
      <protection/>
    </xf>
    <xf numFmtId="49" fontId="18" fillId="6" borderId="27" xfId="23" applyNumberFormat="1" applyFont="1" applyFill="1" applyBorder="1" applyAlignment="1" applyProtection="1">
      <alignment vertical="center" wrapText="1"/>
      <protection/>
    </xf>
    <xf numFmtId="0" fontId="18" fillId="6" borderId="1" xfId="23" applyFont="1" applyFill="1" applyBorder="1" applyAlignment="1" applyProtection="1">
      <alignment vertical="top" wrapText="1"/>
      <protection/>
    </xf>
    <xf numFmtId="0" fontId="4" fillId="0" borderId="0" xfId="20" applyNumberFormat="1" applyFont="1" applyAlignment="1" applyProtection="1">
      <alignment horizontal="center" vertical="center" wrapText="1"/>
      <protection locked="0"/>
    </xf>
    <xf numFmtId="0" fontId="4" fillId="0" borderId="0" xfId="20" applyFont="1" applyProtection="1">
      <alignment/>
      <protection locked="0"/>
    </xf>
    <xf numFmtId="49" fontId="4" fillId="0" borderId="0" xfId="20" applyNumberFormat="1" applyFont="1" applyProtection="1">
      <alignment/>
      <protection locked="0"/>
    </xf>
    <xf numFmtId="0" fontId="10" fillId="0" borderId="0" xfId="26" applyFont="1" applyBorder="1" applyAlignment="1" applyProtection="1">
      <alignment horizontal="left" wrapText="1"/>
      <protection locked="0"/>
    </xf>
    <xf numFmtId="0" fontId="11" fillId="0" borderId="1" xfId="21" applyFont="1" applyBorder="1" applyAlignment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1" fontId="11" fillId="3" borderId="1" xfId="21" applyNumberFormat="1" applyFont="1" applyFill="1" applyBorder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3" fontId="10" fillId="0" borderId="7" xfId="25" applyNumberFormat="1" applyFont="1" applyFill="1" applyBorder="1" applyAlignment="1" applyProtection="1">
      <alignment vertical="center"/>
      <protection/>
    </xf>
    <xf numFmtId="0" fontId="9" fillId="0" borderId="1" xfId="23" applyFont="1" applyBorder="1" applyAlignment="1" applyProtection="1">
      <alignment vertical="top"/>
      <protection locked="0"/>
    </xf>
    <xf numFmtId="0" fontId="7" fillId="0" borderId="1" xfId="23" applyFont="1" applyBorder="1" applyAlignment="1" applyProtection="1">
      <alignment horizontal="left" vertical="top" wrapText="1"/>
      <protection locked="0"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centerContinuous"/>
      <protection/>
    </xf>
    <xf numFmtId="0" fontId="11" fillId="0" borderId="26" xfId="25" applyFont="1" applyBorder="1" applyAlignment="1" applyProtection="1">
      <alignment horizontal="centerContinuous"/>
      <protection/>
    </xf>
    <xf numFmtId="0" fontId="11" fillId="0" borderId="0" xfId="25" applyFont="1" applyAlignment="1" applyProtection="1">
      <alignment horizontal="centerContinuous" wrapText="1"/>
      <protection/>
    </xf>
    <xf numFmtId="0" fontId="10" fillId="0" borderId="0" xfId="23" applyFont="1" applyBorder="1" applyAlignment="1" applyProtection="1">
      <alignment vertical="top" wrapText="1"/>
      <protection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0" fillId="0" borderId="0" xfId="24" applyFont="1" applyFill="1" applyBorder="1" applyAlignment="1" applyProtection="1">
      <alignment horizontal="centerContinuous" vertical="center" wrapText="1"/>
      <protection/>
    </xf>
    <xf numFmtId="0" fontId="10" fillId="0" borderId="0" xfId="23" applyFont="1" applyBorder="1" applyAlignment="1" applyProtection="1">
      <alignment horizontal="left" vertical="top"/>
      <protection/>
    </xf>
    <xf numFmtId="0" fontId="10" fillId="0" borderId="0" xfId="23" applyFont="1" applyBorder="1" applyAlignment="1" applyProtection="1">
      <alignment vertical="top"/>
      <protection/>
    </xf>
    <xf numFmtId="0" fontId="10" fillId="0" borderId="0" xfId="23" applyFont="1" applyFill="1" applyBorder="1" applyAlignment="1" applyProtection="1">
      <alignment vertical="top" wrapText="1"/>
      <protection/>
    </xf>
    <xf numFmtId="0" fontId="10" fillId="0" borderId="0" xfId="24" applyFont="1" applyFill="1" applyBorder="1" applyAlignment="1" applyProtection="1">
      <alignment horizontal="right" vertical="center" wrapText="1"/>
      <protection/>
    </xf>
    <xf numFmtId="0" fontId="10" fillId="0" borderId="0" xfId="26" applyFont="1" applyAlignment="1" applyProtection="1">
      <alignment horizontal="centerContinuous" wrapText="1"/>
      <protection/>
    </xf>
    <xf numFmtId="49" fontId="10" fillId="0" borderId="0" xfId="26" applyNumberFormat="1" applyFont="1" applyAlignment="1" applyProtection="1">
      <alignment horizontal="center" wrapText="1"/>
      <protection/>
    </xf>
    <xf numFmtId="0" fontId="10" fillId="0" borderId="0" xfId="26" applyFont="1" applyAlignment="1" applyProtection="1">
      <alignment horizontal="centerContinuous"/>
      <protection/>
    </xf>
    <xf numFmtId="0" fontId="11" fillId="0" borderId="0" xfId="26" applyFont="1" applyProtection="1">
      <alignment/>
      <protection/>
    </xf>
    <xf numFmtId="0" fontId="9" fillId="0" borderId="0" xfId="26" applyFont="1" applyAlignment="1" applyProtection="1">
      <alignment horizontal="left"/>
      <protection/>
    </xf>
    <xf numFmtId="0" fontId="10" fillId="0" borderId="0" xfId="26" applyFont="1" applyBorder="1" applyAlignment="1" applyProtection="1">
      <alignment horizontal="left" vertical="top" wrapText="1"/>
      <protection/>
    </xf>
    <xf numFmtId="0" fontId="10" fillId="0" borderId="0" xfId="26" applyFont="1" applyProtection="1">
      <alignment/>
      <protection/>
    </xf>
    <xf numFmtId="0" fontId="10" fillId="0" borderId="0" xfId="24" applyFont="1" applyAlignment="1" applyProtection="1">
      <alignment horizontal="right" wrapText="1"/>
      <protection/>
    </xf>
    <xf numFmtId="0" fontId="10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1" fillId="0" borderId="0" xfId="21" applyFont="1" applyBorder="1" applyAlignment="1" applyProtection="1">
      <alignment vertical="justify" wrapText="1"/>
      <protection/>
    </xf>
    <xf numFmtId="0" fontId="11" fillId="0" borderId="0" xfId="21" applyFont="1" applyBorder="1" applyAlignment="1" applyProtection="1">
      <alignment horizontal="center" vertical="justify" wrapText="1"/>
      <protection/>
    </xf>
    <xf numFmtId="0" fontId="11" fillId="0" borderId="0" xfId="21" applyFont="1" applyProtection="1">
      <alignment/>
      <protection/>
    </xf>
    <xf numFmtId="0" fontId="10" fillId="0" borderId="0" xfId="21" applyFont="1" applyBorder="1" applyAlignment="1" applyProtection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0" fontId="10" fillId="0" borderId="0" xfId="18" applyFont="1" applyAlignment="1" applyProtection="1">
      <alignment horizontal="center" vertical="center"/>
      <protection/>
    </xf>
    <xf numFmtId="49" fontId="10" fillId="0" borderId="0" xfId="18" applyNumberFormat="1" applyFont="1" applyAlignment="1" applyProtection="1">
      <alignment horizontal="center" vertical="center"/>
      <protection/>
    </xf>
    <xf numFmtId="1" fontId="10" fillId="0" borderId="0" xfId="18" applyNumberFormat="1" applyFont="1" applyAlignment="1" applyProtection="1">
      <alignment horizontal="center" vertical="center"/>
      <protection/>
    </xf>
    <xf numFmtId="0" fontId="10" fillId="0" borderId="0" xfId="21" applyFont="1" applyAlignment="1" applyProtection="1">
      <alignment horizontal="left" vertical="justify"/>
      <protection/>
    </xf>
    <xf numFmtId="1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18" applyFont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left" vertical="center" wrapText="1"/>
      <protection/>
    </xf>
    <xf numFmtId="1" fontId="11" fillId="0" borderId="0" xfId="18" applyNumberFormat="1" applyFont="1" applyAlignment="1" applyProtection="1">
      <alignment horizontal="left" vertical="center" wrapText="1"/>
      <protection/>
    </xf>
    <xf numFmtId="0" fontId="10" fillId="0" borderId="0" xfId="18" applyFont="1" applyProtection="1">
      <alignment/>
      <protection/>
    </xf>
    <xf numFmtId="0" fontId="10" fillId="0" borderId="0" xfId="21" applyFont="1" applyAlignment="1" applyProtection="1">
      <alignment vertical="justify"/>
      <protection/>
    </xf>
    <xf numFmtId="0" fontId="9" fillId="0" borderId="0" xfId="21" applyFont="1" applyAlignment="1" applyProtection="1">
      <alignment horizontal="left"/>
      <protection/>
    </xf>
    <xf numFmtId="0" fontId="10" fillId="0" borderId="0" xfId="21" applyFont="1" applyBorder="1" applyAlignment="1" applyProtection="1">
      <alignment vertical="justify"/>
      <protection/>
    </xf>
    <xf numFmtId="49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3" applyNumberFormat="1" applyFont="1" applyBorder="1" applyAlignment="1" applyProtection="1">
      <alignment horizontal="left" vertical="top" wrapText="1"/>
      <protection locked="0"/>
    </xf>
    <xf numFmtId="184" fontId="10" fillId="0" borderId="0" xfId="23" applyNumberFormat="1" applyFont="1" applyBorder="1" applyAlignment="1" applyProtection="1">
      <alignment horizontal="left" vertical="top"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5" fillId="0" borderId="0" xfId="22" applyFont="1">
      <alignment/>
      <protection/>
    </xf>
    <xf numFmtId="0" fontId="5" fillId="0" borderId="0" xfId="21" applyNumberFormat="1" applyFont="1" applyAlignment="1">
      <alignment horizontal="center"/>
      <protection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5" fillId="0" borderId="0" xfId="22" applyFont="1" applyProtection="1">
      <alignment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49" fontId="5" fillId="0" borderId="0" xfId="22" applyNumberFormat="1" applyFont="1">
      <alignment/>
      <protection/>
    </xf>
    <xf numFmtId="0" fontId="10" fillId="0" borderId="0" xfId="22" applyFont="1" applyBorder="1" applyProtection="1">
      <alignment/>
      <protection/>
    </xf>
    <xf numFmtId="0" fontId="11" fillId="0" borderId="0" xfId="22" applyFont="1" applyBorder="1" applyProtection="1">
      <alignment/>
      <protection/>
    </xf>
    <xf numFmtId="1" fontId="11" fillId="0" borderId="0" xfId="22" applyNumberFormat="1" applyFont="1" applyBorder="1" applyProtection="1">
      <alignment/>
      <protection/>
    </xf>
    <xf numFmtId="1" fontId="11" fillId="0" borderId="0" xfId="22" applyNumberFormat="1" applyFont="1" applyProtection="1">
      <alignment/>
      <protection locked="0"/>
    </xf>
    <xf numFmtId="49" fontId="11" fillId="0" borderId="0" xfId="22" applyNumberFormat="1" applyFont="1" applyProtection="1">
      <alignment/>
      <protection/>
    </xf>
    <xf numFmtId="1" fontId="11" fillId="0" borderId="0" xfId="22" applyNumberFormat="1" applyFont="1" applyProtection="1">
      <alignment/>
      <protection/>
    </xf>
    <xf numFmtId="0" fontId="9" fillId="0" borderId="0" xfId="23" applyFont="1" applyAlignment="1" applyProtection="1">
      <alignment vertical="top"/>
      <protection/>
    </xf>
    <xf numFmtId="0" fontId="9" fillId="0" borderId="0" xfId="23" applyFont="1" applyAlignment="1" applyProtection="1">
      <alignment vertical="top" wrapText="1"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 applyAlignment="1" applyProtection="1">
      <alignment/>
      <protection/>
    </xf>
    <xf numFmtId="0" fontId="11" fillId="0" borderId="0" xfId="22" applyFont="1" applyAlignment="1">
      <alignment/>
      <protection/>
    </xf>
    <xf numFmtId="0" fontId="11" fillId="0" borderId="0" xfId="22" applyFont="1" applyAlignment="1" applyProtection="1">
      <alignment/>
      <protection locked="0"/>
    </xf>
    <xf numFmtId="0" fontId="10" fillId="0" borderId="0" xfId="26" applyFont="1">
      <alignment/>
      <protection/>
    </xf>
    <xf numFmtId="0" fontId="10" fillId="0" borderId="0" xfId="26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Alignment="1">
      <alignment wrapText="1"/>
      <protection/>
    </xf>
    <xf numFmtId="49" fontId="11" fillId="0" borderId="0" xfId="26" applyNumberFormat="1" applyFont="1" applyAlignment="1">
      <alignment horizontal="center" wrapText="1"/>
      <protection/>
    </xf>
    <xf numFmtId="0" fontId="9" fillId="0" borderId="0" xfId="23" applyFont="1" applyFill="1" applyAlignment="1" applyProtection="1">
      <alignment vertical="top"/>
      <protection/>
    </xf>
    <xf numFmtId="0" fontId="9" fillId="0" borderId="0" xfId="23" applyFont="1" applyFill="1" applyAlignment="1" applyProtection="1">
      <alignment horizontal="right" vertical="top" wrapText="1"/>
      <protection/>
    </xf>
    <xf numFmtId="0" fontId="11" fillId="0" borderId="0" xfId="24" applyFont="1" applyFill="1" applyAlignment="1" applyProtection="1">
      <alignment wrapText="1"/>
      <protection/>
    </xf>
    <xf numFmtId="0" fontId="11" fillId="0" borderId="0" xfId="25" applyFont="1" applyProtection="1">
      <alignment/>
      <protection/>
    </xf>
    <xf numFmtId="0" fontId="11" fillId="0" borderId="0" xfId="25" applyFont="1">
      <alignment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Alignment="1" applyProtection="1">
      <alignment horizontal="right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1" fontId="11" fillId="3" borderId="1" xfId="25" applyNumberFormat="1" applyFont="1" applyFill="1" applyBorder="1" applyProtection="1">
      <alignment/>
      <protection locked="0"/>
    </xf>
    <xf numFmtId="49" fontId="12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1" fontId="11" fillId="0" borderId="1" xfId="25" applyNumberFormat="1" applyFont="1" applyBorder="1" applyProtection="1">
      <alignment/>
      <protection/>
    </xf>
    <xf numFmtId="0" fontId="12" fillId="0" borderId="1" xfId="25" applyFont="1" applyBorder="1" applyAlignment="1" applyProtection="1">
      <alignment horizontal="center" wrapText="1"/>
      <protection/>
    </xf>
    <xf numFmtId="1" fontId="11" fillId="5" borderId="1" xfId="25" applyNumberFormat="1" applyFont="1" applyFill="1" applyBorder="1" applyProtection="1">
      <alignment/>
      <protection locked="0"/>
    </xf>
    <xf numFmtId="0" fontId="12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49" fontId="10" fillId="0" borderId="1" xfId="25" applyNumberFormat="1" applyFont="1" applyBorder="1" applyAlignment="1" applyProtection="1">
      <alignment horizontal="centerContinuous" wrapText="1"/>
      <protection/>
    </xf>
    <xf numFmtId="3" fontId="11" fillId="0" borderId="1" xfId="25" applyNumberFormat="1" applyFont="1" applyFill="1" applyBorder="1" applyProtection="1">
      <alignment/>
      <protection/>
    </xf>
    <xf numFmtId="0" fontId="11" fillId="0" borderId="0" xfId="25" applyFont="1" applyBorder="1" applyAlignment="1" applyProtection="1">
      <alignment wrapText="1"/>
      <protection locked="0"/>
    </xf>
    <xf numFmtId="0" fontId="20" fillId="0" borderId="0" xfId="25" applyFont="1" applyBorder="1" applyAlignment="1">
      <alignment vertical="center" wrapText="1"/>
      <protection/>
    </xf>
    <xf numFmtId="0" fontId="20" fillId="0" borderId="0" xfId="25" applyFont="1" applyBorder="1" applyAlignment="1" applyProtection="1">
      <alignment vertical="center" wrapText="1"/>
      <protection locked="0"/>
    </xf>
    <xf numFmtId="1" fontId="11" fillId="0" borderId="0" xfId="25" applyNumberFormat="1" applyFont="1" applyProtection="1">
      <alignment/>
      <protection locked="0"/>
    </xf>
    <xf numFmtId="0" fontId="11" fillId="0" borderId="0" xfId="25" applyFont="1" applyBorder="1" applyAlignment="1">
      <alignment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1" fillId="0" borderId="0" xfId="25" applyFont="1" applyBorder="1">
      <alignment/>
      <protection/>
    </xf>
    <xf numFmtId="0" fontId="11" fillId="0" borderId="0" xfId="25" applyFont="1" applyAlignment="1">
      <alignment wrapText="1"/>
      <protection/>
    </xf>
    <xf numFmtId="0" fontId="9" fillId="0" borderId="0" xfId="23" applyFont="1" applyAlignment="1" applyProtection="1">
      <alignment horizontal="right" vertical="top" wrapText="1"/>
      <protection locked="0"/>
    </xf>
    <xf numFmtId="0" fontId="9" fillId="0" borderId="0" xfId="23" applyFont="1" applyAlignment="1" applyProtection="1">
      <alignment horizontal="right" vertical="top"/>
      <protection locked="0"/>
    </xf>
    <xf numFmtId="49" fontId="21" fillId="0" borderId="1" xfId="25" applyNumberFormat="1" applyFont="1" applyBorder="1" applyAlignment="1" applyProtection="1">
      <alignment horizontal="centerContinuous" wrapText="1"/>
      <protection/>
    </xf>
    <xf numFmtId="1" fontId="11" fillId="4" borderId="1" xfId="21" applyNumberFormat="1" applyFont="1" applyFill="1" applyBorder="1" applyAlignment="1" applyProtection="1">
      <alignment vertical="center" wrapText="1"/>
      <protection locked="0"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wrapText="1"/>
      <protection/>
    </xf>
    <xf numFmtId="0" fontId="11" fillId="0" borderId="0" xfId="24" applyFont="1" applyFill="1" applyAlignment="1" applyProtection="1">
      <alignment horizontal="center" wrapText="1"/>
      <protection locked="0"/>
    </xf>
    <xf numFmtId="0" fontId="10" fillId="0" borderId="0" xfId="26" applyFont="1" applyAlignment="1">
      <alignment horizontal="center" wrapText="1"/>
      <protection/>
    </xf>
    <xf numFmtId="0" fontId="7" fillId="0" borderId="0" xfId="2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3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5" applyNumberFormat="1" applyFont="1" applyBorder="1" applyAlignment="1" applyProtection="1">
      <alignment horizontal="left"/>
      <protection locked="0"/>
    </xf>
    <xf numFmtId="0" fontId="10" fillId="0" borderId="0" xfId="23" applyFont="1" applyBorder="1" applyAlignment="1" applyProtection="1">
      <alignment horizontal="left" vertical="top" wrapText="1"/>
      <protection/>
    </xf>
    <xf numFmtId="183" fontId="11" fillId="0" borderId="23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/>
      <protection locked="0"/>
    </xf>
    <xf numFmtId="0" fontId="10" fillId="0" borderId="0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 vertical="center" wrapText="1"/>
      <protection locked="0"/>
    </xf>
    <xf numFmtId="0" fontId="9" fillId="0" borderId="0" xfId="26" applyFont="1" applyAlignment="1" applyProtection="1">
      <alignment horizontal="left"/>
      <protection/>
    </xf>
    <xf numFmtId="0" fontId="9" fillId="0" borderId="0" xfId="26" applyFont="1" applyAlignment="1" applyProtection="1">
      <alignment horizontal="right"/>
      <protection/>
    </xf>
    <xf numFmtId="184" fontId="10" fillId="0" borderId="23" xfId="23" applyNumberFormat="1" applyFont="1" applyBorder="1" applyAlignment="1" applyProtection="1">
      <alignment horizontal="left" vertical="top" wrapText="1"/>
      <protection/>
    </xf>
    <xf numFmtId="0" fontId="4" fillId="0" borderId="0" xfId="21" applyFont="1" applyAlignment="1" applyProtection="1">
      <alignment horizontal="left"/>
      <protection/>
    </xf>
    <xf numFmtId="0" fontId="11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left"/>
      <protection/>
    </xf>
    <xf numFmtId="184" fontId="10" fillId="0" borderId="0" xfId="21" applyNumberFormat="1" applyFont="1" applyBorder="1" applyAlignment="1" applyProtection="1">
      <alignment horizontal="left" vertical="justify" wrapText="1"/>
      <protection/>
    </xf>
    <xf numFmtId="0" fontId="11" fillId="0" borderId="0" xfId="21" applyFont="1" applyBorder="1" applyAlignment="1" applyProtection="1">
      <alignment horizontal="right" vertical="justify" wrapText="1"/>
      <protection/>
    </xf>
    <xf numFmtId="0" fontId="10" fillId="0" borderId="9" xfId="21" applyFont="1" applyBorder="1" applyAlignment="1" applyProtection="1">
      <alignment horizontal="center" vertical="center" wrapText="1"/>
      <protection/>
    </xf>
    <xf numFmtId="0" fontId="10" fillId="0" borderId="15" xfId="21" applyFont="1" applyBorder="1" applyAlignment="1" applyProtection="1">
      <alignment horizontal="center" vertical="center" wrapText="1"/>
      <protection/>
    </xf>
    <xf numFmtId="0" fontId="10" fillId="0" borderId="14" xfId="21" applyFont="1" applyBorder="1" applyAlignment="1" applyProtection="1">
      <alignment horizontal="center" vertical="center" wrapText="1"/>
      <protection/>
    </xf>
    <xf numFmtId="0" fontId="10" fillId="0" borderId="16" xfId="21" applyFont="1" applyBorder="1" applyAlignment="1" applyProtection="1">
      <alignment horizontal="center" vertical="center" wrapText="1"/>
      <protection/>
    </xf>
    <xf numFmtId="49" fontId="10" fillId="0" borderId="4" xfId="21" applyNumberFormat="1" applyFont="1" applyBorder="1" applyAlignment="1" applyProtection="1">
      <alignment horizontal="center" vertical="center" wrapText="1"/>
      <protection/>
    </xf>
    <xf numFmtId="49" fontId="10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0" xfId="21" applyFont="1" applyAlignment="1" applyProtection="1">
      <alignment horizontal="center"/>
      <protection locked="0"/>
    </xf>
    <xf numFmtId="0" fontId="10" fillId="0" borderId="0" xfId="21" applyFont="1" applyAlignment="1" applyProtection="1">
      <alignment horizontal="left"/>
      <protection locked="0"/>
    </xf>
    <xf numFmtId="0" fontId="11" fillId="0" borderId="0" xfId="21" applyFont="1" applyAlignment="1" applyProtection="1">
      <alignment horizontal="left"/>
      <protection locked="0"/>
    </xf>
    <xf numFmtId="0" fontId="10" fillId="0" borderId="4" xfId="21" applyFont="1" applyBorder="1" applyAlignment="1" applyProtection="1">
      <alignment horizontal="center" vertical="center" wrapText="1"/>
      <protection/>
    </xf>
    <xf numFmtId="0" fontId="10" fillId="0" borderId="2" xfId="21" applyFont="1" applyBorder="1" applyAlignment="1" applyProtection="1">
      <alignment horizontal="center" vertical="center" wrapText="1"/>
      <protection/>
    </xf>
    <xf numFmtId="0" fontId="10" fillId="0" borderId="0" xfId="18" applyFont="1" applyAlignment="1" applyProtection="1">
      <alignment horizontal="left" vertical="center" wrapText="1"/>
      <protection locked="0"/>
    </xf>
    <xf numFmtId="0" fontId="10" fillId="0" borderId="0" xfId="18" applyFont="1" applyBorder="1" applyAlignment="1" applyProtection="1">
      <alignment horizontal="left" vertical="center" wrapText="1"/>
      <protection locked="0"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center" vertical="center" wrapText="1"/>
      <protection/>
    </xf>
    <xf numFmtId="184" fontId="10" fillId="0" borderId="0" xfId="2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1" applyNumberFormat="1" applyFont="1" applyAlignment="1" applyProtection="1">
      <alignment horizontal="left" vertical="justify"/>
      <protection/>
    </xf>
    <xf numFmtId="184" fontId="10" fillId="0" borderId="0" xfId="21" applyNumberFormat="1" applyFont="1" applyBorder="1" applyAlignment="1" applyProtection="1">
      <alignment horizontal="left" vertical="justify"/>
      <protection/>
    </xf>
    <xf numFmtId="1" fontId="10" fillId="0" borderId="0" xfId="19" applyNumberFormat="1" applyFont="1" applyAlignment="1" applyProtection="1">
      <alignment horizontal="center" vertical="center" wrapText="1"/>
      <protection locked="0"/>
    </xf>
    <xf numFmtId="49" fontId="10" fillId="0" borderId="0" xfId="19" applyNumberFormat="1" applyFont="1" applyAlignment="1" applyProtection="1">
      <alignment horizontal="center" vertical="center" wrapText="1"/>
      <protection locked="0"/>
    </xf>
    <xf numFmtId="0" fontId="9" fillId="0" borderId="0" xfId="2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1" applyFont="1" applyAlignment="1" applyProtection="1">
      <alignment horizontal="right"/>
      <protection/>
    </xf>
    <xf numFmtId="0" fontId="4" fillId="0" borderId="0" xfId="20" applyNumberFormat="1" applyFont="1" applyAlignment="1" applyProtection="1">
      <alignment horizontal="left" vertical="center" wrapText="1"/>
      <protection locked="0"/>
    </xf>
    <xf numFmtId="184" fontId="4" fillId="0" borderId="0" xfId="21" applyNumberFormat="1" applyFont="1" applyAlignment="1" applyProtection="1">
      <alignment horizontal="left" vertical="justify"/>
      <protection locked="0"/>
    </xf>
    <xf numFmtId="0" fontId="4" fillId="0" borderId="0" xfId="20" applyFont="1" applyAlignment="1" applyProtection="1">
      <alignment horizontal="left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E6" sqref="E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858</v>
      </c>
      <c r="F3" s="217" t="s">
        <v>2</v>
      </c>
      <c r="G3" s="172"/>
      <c r="H3" s="461">
        <v>814244008</v>
      </c>
    </row>
    <row r="4" spans="1:8" ht="15">
      <c r="A4" s="580" t="s">
        <v>3</v>
      </c>
      <c r="B4" s="586"/>
      <c r="C4" s="586"/>
      <c r="D4" s="586"/>
      <c r="E4" s="504" t="s">
        <v>859</v>
      </c>
      <c r="F4" s="582" t="s">
        <v>4</v>
      </c>
      <c r="G4" s="583"/>
      <c r="H4" s="461">
        <v>1420</v>
      </c>
    </row>
    <row r="5" spans="1:8" ht="15">
      <c r="A5" s="580" t="s">
        <v>5</v>
      </c>
      <c r="B5" s="581"/>
      <c r="C5" s="581"/>
      <c r="D5" s="581"/>
      <c r="E5" s="505">
        <v>41820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98</v>
      </c>
      <c r="D11" s="151">
        <v>98</v>
      </c>
      <c r="E11" s="237" t="s">
        <v>22</v>
      </c>
      <c r="F11" s="242" t="s">
        <v>23</v>
      </c>
      <c r="G11" s="152">
        <v>3200</v>
      </c>
      <c r="H11" s="152">
        <v>3200</v>
      </c>
    </row>
    <row r="12" spans="1:8" ht="15">
      <c r="A12" s="235" t="s">
        <v>24</v>
      </c>
      <c r="B12" s="241" t="s">
        <v>25</v>
      </c>
      <c r="C12" s="151">
        <v>658</v>
      </c>
      <c r="D12" s="151">
        <v>669</v>
      </c>
      <c r="E12" s="237" t="s">
        <v>26</v>
      </c>
      <c r="F12" s="242" t="s">
        <v>27</v>
      </c>
      <c r="G12" s="153">
        <v>3200</v>
      </c>
      <c r="H12" s="153">
        <v>3200</v>
      </c>
    </row>
    <row r="13" spans="1:8" ht="15">
      <c r="A13" s="235" t="s">
        <v>28</v>
      </c>
      <c r="B13" s="241" t="s">
        <v>29</v>
      </c>
      <c r="C13" s="151">
        <v>1215</v>
      </c>
      <c r="D13" s="151">
        <v>1312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318</v>
      </c>
      <c r="D14" s="151">
        <v>329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56</v>
      </c>
      <c r="D15" s="151">
        <v>63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14</v>
      </c>
      <c r="D17" s="151"/>
      <c r="E17" s="243" t="s">
        <v>46</v>
      </c>
      <c r="F17" s="245" t="s">
        <v>47</v>
      </c>
      <c r="G17" s="154">
        <f>G11+G14+G15+G16</f>
        <v>3200</v>
      </c>
      <c r="H17" s="154">
        <f>H11+H14+H15+H16</f>
        <v>3200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36</v>
      </c>
      <c r="D18" s="151">
        <v>40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2395</v>
      </c>
      <c r="D19" s="155">
        <f>SUM(D11:D18)</f>
        <v>2511</v>
      </c>
      <c r="E19" s="237" t="s">
        <v>53</v>
      </c>
      <c r="F19" s="242" t="s">
        <v>54</v>
      </c>
      <c r="G19" s="152">
        <v>199</v>
      </c>
      <c r="H19" s="152">
        <v>199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178</v>
      </c>
      <c r="H20" s="158">
        <v>178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320</v>
      </c>
      <c r="H21" s="156">
        <f>SUM(H22:H24)</f>
        <v>320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320</v>
      </c>
      <c r="H22" s="152">
        <v>320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697</v>
      </c>
      <c r="H25" s="154">
        <f>H19+H20+H21</f>
        <v>697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615</v>
      </c>
      <c r="H27" s="154">
        <f>SUM(H28:H30)</f>
        <v>612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615</v>
      </c>
      <c r="H28" s="152">
        <v>612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341</v>
      </c>
      <c r="H31" s="152">
        <v>900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956</v>
      </c>
      <c r="H33" s="154">
        <f>H27+H31+H32</f>
        <v>1512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4853</v>
      </c>
      <c r="H36" s="154">
        <f>H25+H17+H33</f>
        <v>5409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2395</v>
      </c>
      <c r="D55" s="155">
        <f>D19+D20+D21+D27+D32+D45+D51+D53+D54</f>
        <v>2511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706</v>
      </c>
      <c r="D58" s="151">
        <v>616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329</v>
      </c>
      <c r="D59" s="151">
        <v>373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</v>
      </c>
      <c r="D60" s="151">
        <v>1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162</v>
      </c>
      <c r="H61" s="154">
        <f>SUM(H62:H68)</f>
        <v>131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16</v>
      </c>
      <c r="H62" s="152">
        <v>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1036</v>
      </c>
      <c r="D64" s="155">
        <f>SUM(D58:D63)</f>
        <v>990</v>
      </c>
      <c r="E64" s="237" t="s">
        <v>200</v>
      </c>
      <c r="F64" s="242" t="s">
        <v>201</v>
      </c>
      <c r="G64" s="152">
        <v>53</v>
      </c>
      <c r="H64" s="152">
        <v>47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34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14</v>
      </c>
      <c r="H67" s="152">
        <v>14</v>
      </c>
    </row>
    <row r="68" spans="1:8" ht="15">
      <c r="A68" s="235" t="s">
        <v>211</v>
      </c>
      <c r="B68" s="241" t="s">
        <v>212</v>
      </c>
      <c r="C68" s="151">
        <v>584</v>
      </c>
      <c r="D68" s="151">
        <v>406</v>
      </c>
      <c r="E68" s="237" t="s">
        <v>213</v>
      </c>
      <c r="F68" s="242" t="s">
        <v>214</v>
      </c>
      <c r="G68" s="152">
        <v>45</v>
      </c>
      <c r="H68" s="152">
        <v>65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43</v>
      </c>
      <c r="H69" s="152">
        <v>19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>
        <v>7</v>
      </c>
      <c r="E71" s="253" t="s">
        <v>46</v>
      </c>
      <c r="F71" s="273" t="s">
        <v>224</v>
      </c>
      <c r="G71" s="161">
        <f>G59+G60+G61+G69+G70</f>
        <v>205</v>
      </c>
      <c r="H71" s="161">
        <f>H59+H60+H61+H69+H70</f>
        <v>150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12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597</v>
      </c>
      <c r="D75" s="155">
        <f>SUM(D67:D74)</f>
        <v>413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205</v>
      </c>
      <c r="H79" s="162">
        <f>H71+H74+H75+H76</f>
        <v>150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979</v>
      </c>
      <c r="D88" s="151">
        <v>1634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989</v>
      </c>
      <c r="D91" s="155">
        <f>SUM(D87:D90)</f>
        <v>1637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41</v>
      </c>
      <c r="D92" s="151">
        <v>8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2663</v>
      </c>
      <c r="D93" s="155">
        <f>D64+D75+D84+D91+D92</f>
        <v>3048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5058</v>
      </c>
      <c r="D94" s="164">
        <f>D93+D55</f>
        <v>5559</v>
      </c>
      <c r="E94" s="449" t="s">
        <v>270</v>
      </c>
      <c r="F94" s="289" t="s">
        <v>271</v>
      </c>
      <c r="G94" s="165">
        <f>G36+G39+G55+G79</f>
        <v>5058</v>
      </c>
      <c r="H94" s="165">
        <f>H36+H39+H55+H79</f>
        <v>5559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4" t="s">
        <v>860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6">
      <selection activeCell="G49" sqref="G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Слънчо АД</v>
      </c>
      <c r="C2" s="589"/>
      <c r="D2" s="589"/>
      <c r="E2" s="589"/>
      <c r="F2" s="576" t="s">
        <v>2</v>
      </c>
      <c r="G2" s="576"/>
      <c r="H2" s="526">
        <f>'справка №1-БАЛАНС'!H3</f>
        <v>814244008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1420</v>
      </c>
    </row>
    <row r="4" spans="1:8" ht="17.25" customHeight="1">
      <c r="A4" s="467" t="s">
        <v>5</v>
      </c>
      <c r="B4" s="590">
        <f>'справка №1-БАЛАНС'!E5</f>
        <v>41820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941</v>
      </c>
      <c r="D9" s="46">
        <v>1073</v>
      </c>
      <c r="E9" s="298" t="s">
        <v>284</v>
      </c>
      <c r="F9" s="549" t="s">
        <v>285</v>
      </c>
      <c r="G9" s="550">
        <v>1875</v>
      </c>
      <c r="H9" s="550">
        <v>2221</v>
      </c>
    </row>
    <row r="10" spans="1:8" ht="12">
      <c r="A10" s="298" t="s">
        <v>286</v>
      </c>
      <c r="B10" s="299" t="s">
        <v>287</v>
      </c>
      <c r="C10" s="46">
        <v>113</v>
      </c>
      <c r="D10" s="46">
        <v>86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151</v>
      </c>
      <c r="D11" s="46">
        <v>144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261</v>
      </c>
      <c r="D12" s="46">
        <v>293</v>
      </c>
      <c r="E12" s="300" t="s">
        <v>78</v>
      </c>
      <c r="F12" s="549" t="s">
        <v>296</v>
      </c>
      <c r="G12" s="550">
        <v>9</v>
      </c>
      <c r="H12" s="550">
        <v>9</v>
      </c>
    </row>
    <row r="13" spans="1:18" ht="12">
      <c r="A13" s="298" t="s">
        <v>297</v>
      </c>
      <c r="B13" s="299" t="s">
        <v>298</v>
      </c>
      <c r="C13" s="46">
        <v>48</v>
      </c>
      <c r="D13" s="46">
        <v>53</v>
      </c>
      <c r="E13" s="301" t="s">
        <v>51</v>
      </c>
      <c r="F13" s="551" t="s">
        <v>299</v>
      </c>
      <c r="G13" s="548">
        <f>SUM(G9:G12)</f>
        <v>1884</v>
      </c>
      <c r="H13" s="548">
        <f>SUM(H9:H12)</f>
        <v>2230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16</v>
      </c>
      <c r="D15" s="47">
        <v>-2</v>
      </c>
      <c r="E15" s="296" t="s">
        <v>304</v>
      </c>
      <c r="F15" s="554" t="s">
        <v>305</v>
      </c>
      <c r="G15" s="550">
        <v>1</v>
      </c>
      <c r="H15" s="550">
        <v>40</v>
      </c>
    </row>
    <row r="16" spans="1:8" ht="12">
      <c r="A16" s="298" t="s">
        <v>306</v>
      </c>
      <c r="B16" s="299" t="s">
        <v>307</v>
      </c>
      <c r="C16" s="47">
        <v>10</v>
      </c>
      <c r="D16" s="47">
        <v>29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1540</v>
      </c>
      <c r="D19" s="49">
        <f>SUM(D9:D15)+D16</f>
        <v>1677</v>
      </c>
      <c r="E19" s="304" t="s">
        <v>316</v>
      </c>
      <c r="F19" s="552" t="s">
        <v>317</v>
      </c>
      <c r="G19" s="550">
        <v>36</v>
      </c>
      <c r="H19" s="550">
        <v>39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36</v>
      </c>
      <c r="H24" s="548">
        <f>SUM(H19:H23)</f>
        <v>39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</v>
      </c>
      <c r="D25" s="46">
        <v>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</v>
      </c>
      <c r="D26" s="49">
        <f>SUM(D22:D25)</f>
        <v>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1542</v>
      </c>
      <c r="D28" s="50">
        <f>D26+D19</f>
        <v>1679</v>
      </c>
      <c r="E28" s="127" t="s">
        <v>338</v>
      </c>
      <c r="F28" s="554" t="s">
        <v>339</v>
      </c>
      <c r="G28" s="548">
        <f>G13+G15+G24</f>
        <v>1921</v>
      </c>
      <c r="H28" s="548">
        <f>H13+H15+H24</f>
        <v>2309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379</v>
      </c>
      <c r="D30" s="50">
        <f>IF((H28-D28)&gt;0,H28-D28,0)</f>
        <v>630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1542</v>
      </c>
      <c r="D33" s="49">
        <f>D28-D31+D32</f>
        <v>1679</v>
      </c>
      <c r="E33" s="127" t="s">
        <v>352</v>
      </c>
      <c r="F33" s="554" t="s">
        <v>353</v>
      </c>
      <c r="G33" s="53">
        <f>G32-G31+G28</f>
        <v>1921</v>
      </c>
      <c r="H33" s="53">
        <f>H32-H31+H28</f>
        <v>2309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379</v>
      </c>
      <c r="D34" s="50">
        <f>IF((H33-D33)&gt;0,H33-D33,0)</f>
        <v>630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38</v>
      </c>
      <c r="D35" s="49">
        <f>D36+D37+D38</f>
        <v>63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38</v>
      </c>
      <c r="D36" s="46">
        <v>63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341</v>
      </c>
      <c r="D39" s="460">
        <f>+IF((H33-D33-D35)&gt;0,H33-D33-D35,0)</f>
        <v>567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341</v>
      </c>
      <c r="D41" s="52">
        <f>IF(H39=0,IF(D39-D40&gt;0,D39-D40+H40,0),IF(H39-H40&lt;0,H40-H39+D39,0))</f>
        <v>567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1921</v>
      </c>
      <c r="D42" s="53">
        <f>D33+D35+D39</f>
        <v>2309</v>
      </c>
      <c r="E42" s="128" t="s">
        <v>379</v>
      </c>
      <c r="F42" s="129" t="s">
        <v>380</v>
      </c>
      <c r="G42" s="53">
        <f>G39+G33</f>
        <v>1921</v>
      </c>
      <c r="H42" s="53">
        <f>H39+H33</f>
        <v>2309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856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41835</v>
      </c>
      <c r="C48" s="427" t="s">
        <v>381</v>
      </c>
      <c r="D48" s="587" t="s">
        <v>862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8" t="s">
        <v>863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B16" sqref="B1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Слънчо АД</v>
      </c>
      <c r="C4" s="541" t="s">
        <v>2</v>
      </c>
      <c r="D4" s="541">
        <f>'справка №1-БАЛАНС'!H3</f>
        <v>814244008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1420</v>
      </c>
    </row>
    <row r="6" spans="1:6" ht="12" customHeight="1">
      <c r="A6" s="471" t="s">
        <v>5</v>
      </c>
      <c r="B6" s="506">
        <f>'справка №1-БАЛАНС'!E5</f>
        <v>41820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2083</v>
      </c>
      <c r="D10" s="54">
        <v>2443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-1279</v>
      </c>
      <c r="D11" s="54">
        <v>-1088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-252</v>
      </c>
      <c r="D13" s="54">
        <v>-237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-271</v>
      </c>
      <c r="D14" s="54">
        <v>-330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-67</v>
      </c>
      <c r="D15" s="54">
        <v>-30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34</v>
      </c>
      <c r="D16" s="54">
        <v>39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248</v>
      </c>
      <c r="D20" s="55">
        <f>SUM(D10:D19)</f>
        <v>795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-21</v>
      </c>
      <c r="D22" s="54">
        <v>-20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-21</v>
      </c>
      <c r="D32" s="55">
        <f>SUM(D22:D31)</f>
        <v>-20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-875</v>
      </c>
      <c r="D40" s="54">
        <v>-1090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-875</v>
      </c>
      <c r="D42" s="55">
        <f>SUM(D34:D41)</f>
        <v>-1090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-648</v>
      </c>
      <c r="D43" s="55">
        <f>D42+D32+D20</f>
        <v>-315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1637</v>
      </c>
      <c r="D44" s="132">
        <v>1346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989</v>
      </c>
      <c r="D45" s="55">
        <f>D44+D43</f>
        <v>1031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989</v>
      </c>
      <c r="D46" s="56">
        <v>1031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8" t="s">
        <v>862</v>
      </c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779</v>
      </c>
      <c r="C52" s="578" t="s">
        <v>863</v>
      </c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49" sqref="A4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Слънчо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814244008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1420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41820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3200</v>
      </c>
      <c r="D11" s="58">
        <f>'справка №1-БАЛАНС'!H19</f>
        <v>199</v>
      </c>
      <c r="E11" s="58">
        <f>'справка №1-БАЛАНС'!H20</f>
        <v>178</v>
      </c>
      <c r="F11" s="58">
        <f>'справка №1-БАЛАНС'!H22</f>
        <v>320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1512</v>
      </c>
      <c r="J11" s="58">
        <f>'справка №1-БАЛАНС'!H29+'справка №1-БАЛАНС'!H32</f>
        <v>0</v>
      </c>
      <c r="K11" s="60"/>
      <c r="L11" s="344">
        <f>SUM(C11:K11)</f>
        <v>5409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3200</v>
      </c>
      <c r="D15" s="61">
        <f aca="true" t="shared" si="2" ref="D15:M15">D11+D12</f>
        <v>199</v>
      </c>
      <c r="E15" s="61">
        <f t="shared" si="2"/>
        <v>178</v>
      </c>
      <c r="F15" s="61">
        <f t="shared" si="2"/>
        <v>320</v>
      </c>
      <c r="G15" s="61">
        <f t="shared" si="2"/>
        <v>0</v>
      </c>
      <c r="H15" s="61">
        <f t="shared" si="2"/>
        <v>0</v>
      </c>
      <c r="I15" s="61">
        <f t="shared" si="2"/>
        <v>1512</v>
      </c>
      <c r="J15" s="61">
        <f t="shared" si="2"/>
        <v>0</v>
      </c>
      <c r="K15" s="61">
        <f t="shared" si="2"/>
        <v>0</v>
      </c>
      <c r="L15" s="344">
        <f t="shared" si="1"/>
        <v>5409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341</v>
      </c>
      <c r="J16" s="345">
        <f>+'справка №1-БАЛАНС'!G32</f>
        <v>0</v>
      </c>
      <c r="K16" s="60"/>
      <c r="L16" s="344">
        <f t="shared" si="1"/>
        <v>341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-897</v>
      </c>
      <c r="J17" s="62">
        <f>J18+J19</f>
        <v>0</v>
      </c>
      <c r="K17" s="62">
        <f t="shared" si="3"/>
        <v>0</v>
      </c>
      <c r="L17" s="344">
        <f t="shared" si="1"/>
        <v>-897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-897</v>
      </c>
      <c r="J18" s="60"/>
      <c r="K18" s="60"/>
      <c r="L18" s="344">
        <f t="shared" si="1"/>
        <v>-897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3200</v>
      </c>
      <c r="D29" s="59">
        <f aca="true" t="shared" si="6" ref="D29:M29">D17+D20+D21+D24+D28+D27+D15+D16</f>
        <v>199</v>
      </c>
      <c r="E29" s="59">
        <f t="shared" si="6"/>
        <v>178</v>
      </c>
      <c r="F29" s="59">
        <f t="shared" si="6"/>
        <v>320</v>
      </c>
      <c r="G29" s="59">
        <f t="shared" si="6"/>
        <v>0</v>
      </c>
      <c r="H29" s="59">
        <f t="shared" si="6"/>
        <v>0</v>
      </c>
      <c r="I29" s="59">
        <f t="shared" si="6"/>
        <v>956</v>
      </c>
      <c r="J29" s="59">
        <f t="shared" si="6"/>
        <v>0</v>
      </c>
      <c r="K29" s="59">
        <f t="shared" si="6"/>
        <v>0</v>
      </c>
      <c r="L29" s="344">
        <f t="shared" si="1"/>
        <v>4853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3200</v>
      </c>
      <c r="D32" s="59">
        <f t="shared" si="7"/>
        <v>199</v>
      </c>
      <c r="E32" s="59">
        <f t="shared" si="7"/>
        <v>178</v>
      </c>
      <c r="F32" s="59">
        <f t="shared" si="7"/>
        <v>320</v>
      </c>
      <c r="G32" s="59">
        <f t="shared" si="7"/>
        <v>0</v>
      </c>
      <c r="H32" s="59">
        <f t="shared" si="7"/>
        <v>0</v>
      </c>
      <c r="I32" s="59">
        <f t="shared" si="7"/>
        <v>956</v>
      </c>
      <c r="J32" s="59">
        <f t="shared" si="7"/>
        <v>0</v>
      </c>
      <c r="K32" s="59">
        <f t="shared" si="7"/>
        <v>0</v>
      </c>
      <c r="L32" s="344">
        <f t="shared" si="1"/>
        <v>4853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381</v>
      </c>
      <c r="E38" s="591"/>
      <c r="F38" s="591" t="s">
        <v>862</v>
      </c>
      <c r="G38" s="591"/>
      <c r="H38" s="591"/>
      <c r="I38" s="591"/>
      <c r="J38" s="15" t="s">
        <v>865</v>
      </c>
      <c r="K38" s="15"/>
      <c r="L38" s="591" t="s">
        <v>863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I47" sqref="I4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Слънчо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814244008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41820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1420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1" t="s">
        <v>528</v>
      </c>
      <c r="R5" s="611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2"/>
      <c r="R6" s="61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98</v>
      </c>
      <c r="E9" s="189"/>
      <c r="F9" s="189"/>
      <c r="G9" s="74">
        <f>D9+E9-F9</f>
        <v>98</v>
      </c>
      <c r="H9" s="65"/>
      <c r="I9" s="65"/>
      <c r="J9" s="74">
        <f>G9+H9-I9</f>
        <v>98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1113</v>
      </c>
      <c r="E10" s="189">
        <v>11</v>
      </c>
      <c r="F10" s="189"/>
      <c r="G10" s="74">
        <f aca="true" t="shared" si="2" ref="G10:G39">D10+E10-F10</f>
        <v>1124</v>
      </c>
      <c r="H10" s="65"/>
      <c r="I10" s="65"/>
      <c r="J10" s="74">
        <f aca="true" t="shared" si="3" ref="J10:J39">G10+H10-I10</f>
        <v>1124</v>
      </c>
      <c r="K10" s="65">
        <v>444</v>
      </c>
      <c r="L10" s="65">
        <v>22</v>
      </c>
      <c r="M10" s="65"/>
      <c r="N10" s="74">
        <f aca="true" t="shared" si="4" ref="N10:N39">K10+L10-M10</f>
        <v>466</v>
      </c>
      <c r="O10" s="65"/>
      <c r="P10" s="65"/>
      <c r="Q10" s="74">
        <f t="shared" si="0"/>
        <v>466</v>
      </c>
      <c r="R10" s="74">
        <f t="shared" si="1"/>
        <v>658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2890</v>
      </c>
      <c r="E11" s="189">
        <v>10</v>
      </c>
      <c r="F11" s="189"/>
      <c r="G11" s="74">
        <f t="shared" si="2"/>
        <v>2900</v>
      </c>
      <c r="H11" s="65"/>
      <c r="I11" s="65"/>
      <c r="J11" s="74">
        <f t="shared" si="3"/>
        <v>2900</v>
      </c>
      <c r="K11" s="65">
        <v>1578</v>
      </c>
      <c r="L11" s="65">
        <v>107</v>
      </c>
      <c r="M11" s="65"/>
      <c r="N11" s="74">
        <f t="shared" si="4"/>
        <v>1685</v>
      </c>
      <c r="O11" s="65"/>
      <c r="P11" s="65"/>
      <c r="Q11" s="74">
        <f t="shared" si="0"/>
        <v>1685</v>
      </c>
      <c r="R11" s="74">
        <f t="shared" si="1"/>
        <v>1215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560</v>
      </c>
      <c r="E12" s="189"/>
      <c r="F12" s="189"/>
      <c r="G12" s="74">
        <f t="shared" si="2"/>
        <v>560</v>
      </c>
      <c r="H12" s="65"/>
      <c r="I12" s="65"/>
      <c r="J12" s="74">
        <f t="shared" si="3"/>
        <v>560</v>
      </c>
      <c r="K12" s="65">
        <v>231</v>
      </c>
      <c r="L12" s="65">
        <v>11</v>
      </c>
      <c r="M12" s="65"/>
      <c r="N12" s="74">
        <f t="shared" si="4"/>
        <v>242</v>
      </c>
      <c r="O12" s="65"/>
      <c r="P12" s="65"/>
      <c r="Q12" s="74">
        <f t="shared" si="0"/>
        <v>242</v>
      </c>
      <c r="R12" s="74">
        <f t="shared" si="1"/>
        <v>318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264</v>
      </c>
      <c r="E13" s="189"/>
      <c r="F13" s="189"/>
      <c r="G13" s="74">
        <f t="shared" si="2"/>
        <v>264</v>
      </c>
      <c r="H13" s="65"/>
      <c r="I13" s="65"/>
      <c r="J13" s="74">
        <f t="shared" si="3"/>
        <v>264</v>
      </c>
      <c r="K13" s="65">
        <v>201</v>
      </c>
      <c r="L13" s="65">
        <v>7</v>
      </c>
      <c r="M13" s="65"/>
      <c r="N13" s="74">
        <f t="shared" si="4"/>
        <v>208</v>
      </c>
      <c r="O13" s="65"/>
      <c r="P13" s="65"/>
      <c r="Q13" s="74">
        <f t="shared" si="0"/>
        <v>208</v>
      </c>
      <c r="R13" s="74">
        <f t="shared" si="1"/>
        <v>56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>
        <v>15</v>
      </c>
      <c r="F15" s="457">
        <v>1</v>
      </c>
      <c r="G15" s="74">
        <f t="shared" si="2"/>
        <v>14</v>
      </c>
      <c r="H15" s="458"/>
      <c r="I15" s="458"/>
      <c r="J15" s="74">
        <f t="shared" si="3"/>
        <v>14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112</v>
      </c>
      <c r="E16" s="189"/>
      <c r="F16" s="189"/>
      <c r="G16" s="74">
        <f t="shared" si="2"/>
        <v>112</v>
      </c>
      <c r="H16" s="65"/>
      <c r="I16" s="65"/>
      <c r="J16" s="74">
        <f t="shared" si="3"/>
        <v>112</v>
      </c>
      <c r="K16" s="65">
        <v>72</v>
      </c>
      <c r="L16" s="65">
        <v>4</v>
      </c>
      <c r="M16" s="65"/>
      <c r="N16" s="74">
        <f t="shared" si="4"/>
        <v>76</v>
      </c>
      <c r="O16" s="65"/>
      <c r="P16" s="65"/>
      <c r="Q16" s="74">
        <f aca="true" t="shared" si="5" ref="Q16:Q25">N16+O16-P16</f>
        <v>76</v>
      </c>
      <c r="R16" s="74">
        <f aca="true" t="shared" si="6" ref="R16:R25">J16-Q16</f>
        <v>36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5037</v>
      </c>
      <c r="E17" s="194">
        <f>SUM(E9:E16)</f>
        <v>36</v>
      </c>
      <c r="F17" s="194">
        <f>SUM(F9:F16)</f>
        <v>1</v>
      </c>
      <c r="G17" s="74">
        <f t="shared" si="2"/>
        <v>5072</v>
      </c>
      <c r="H17" s="75">
        <f>SUM(H9:H16)</f>
        <v>0</v>
      </c>
      <c r="I17" s="75">
        <f>SUM(I9:I16)</f>
        <v>0</v>
      </c>
      <c r="J17" s="74">
        <f t="shared" si="3"/>
        <v>5072</v>
      </c>
      <c r="K17" s="75">
        <f>SUM(K9:K16)</f>
        <v>2526</v>
      </c>
      <c r="L17" s="75">
        <f>SUM(L9:L16)</f>
        <v>151</v>
      </c>
      <c r="M17" s="75">
        <f>SUM(M9:M16)</f>
        <v>0</v>
      </c>
      <c r="N17" s="74">
        <f t="shared" si="4"/>
        <v>2677</v>
      </c>
      <c r="O17" s="75">
        <f>SUM(O9:O16)</f>
        <v>0</v>
      </c>
      <c r="P17" s="75">
        <f>SUM(P9:P16)</f>
        <v>0</v>
      </c>
      <c r="Q17" s="74">
        <f t="shared" si="5"/>
        <v>2677</v>
      </c>
      <c r="R17" s="74">
        <f t="shared" si="6"/>
        <v>2395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5</v>
      </c>
      <c r="E22" s="189"/>
      <c r="F22" s="189"/>
      <c r="G22" s="74">
        <f t="shared" si="2"/>
        <v>5</v>
      </c>
      <c r="H22" s="65"/>
      <c r="I22" s="65"/>
      <c r="J22" s="74">
        <f t="shared" si="3"/>
        <v>5</v>
      </c>
      <c r="K22" s="65">
        <v>5</v>
      </c>
      <c r="L22" s="65"/>
      <c r="M22" s="65"/>
      <c r="N22" s="74">
        <f t="shared" si="4"/>
        <v>5</v>
      </c>
      <c r="O22" s="65"/>
      <c r="P22" s="65"/>
      <c r="Q22" s="74">
        <f t="shared" si="5"/>
        <v>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5</v>
      </c>
      <c r="L25" s="66">
        <f t="shared" si="7"/>
        <v>0</v>
      </c>
      <c r="M25" s="66">
        <f t="shared" si="7"/>
        <v>0</v>
      </c>
      <c r="N25" s="67">
        <f t="shared" si="4"/>
        <v>5</v>
      </c>
      <c r="O25" s="66">
        <f t="shared" si="7"/>
        <v>0</v>
      </c>
      <c r="P25" s="66">
        <f t="shared" si="7"/>
        <v>0</v>
      </c>
      <c r="Q25" s="67">
        <f t="shared" si="5"/>
        <v>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5042</v>
      </c>
      <c r="E40" s="438">
        <f>E17+E18+E19+E25+E38+E39</f>
        <v>36</v>
      </c>
      <c r="F40" s="438">
        <f aca="true" t="shared" si="13" ref="F40:R40">F17+F18+F19+F25+F38+F39</f>
        <v>1</v>
      </c>
      <c r="G40" s="438">
        <f t="shared" si="13"/>
        <v>5077</v>
      </c>
      <c r="H40" s="438">
        <f t="shared" si="13"/>
        <v>0</v>
      </c>
      <c r="I40" s="438">
        <f t="shared" si="13"/>
        <v>0</v>
      </c>
      <c r="J40" s="438">
        <f t="shared" si="13"/>
        <v>5077</v>
      </c>
      <c r="K40" s="438">
        <f t="shared" si="13"/>
        <v>2531</v>
      </c>
      <c r="L40" s="438">
        <f t="shared" si="13"/>
        <v>151</v>
      </c>
      <c r="M40" s="438">
        <f t="shared" si="13"/>
        <v>0</v>
      </c>
      <c r="N40" s="438">
        <f t="shared" si="13"/>
        <v>2682</v>
      </c>
      <c r="O40" s="438">
        <f t="shared" si="13"/>
        <v>0</v>
      </c>
      <c r="P40" s="438">
        <f t="shared" si="13"/>
        <v>0</v>
      </c>
      <c r="Q40" s="438">
        <f t="shared" si="13"/>
        <v>2682</v>
      </c>
      <c r="R40" s="438">
        <f t="shared" si="13"/>
        <v>2395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8"/>
      <c r="L44" s="608"/>
      <c r="M44" s="608"/>
      <c r="N44" s="608"/>
      <c r="O44" s="609" t="s">
        <v>867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B108" sqref="AB107:AB10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Слънчо АД</v>
      </c>
      <c r="C3" s="620"/>
      <c r="D3" s="526" t="s">
        <v>2</v>
      </c>
      <c r="E3" s="107">
        <f>'справка №1-БАЛАНС'!H3</f>
        <v>814244008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41820</v>
      </c>
      <c r="C4" s="618"/>
      <c r="D4" s="527" t="s">
        <v>4</v>
      </c>
      <c r="E4" s="107">
        <f>'справка №1-БАЛАНС'!H4</f>
        <v>1420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584</v>
      </c>
      <c r="D28" s="108">
        <v>584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13</v>
      </c>
      <c r="D33" s="105">
        <f>SUM(D34:D37)</f>
        <v>13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12</v>
      </c>
      <c r="D34" s="108">
        <v>12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1</v>
      </c>
      <c r="D37" s="108">
        <v>1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597</v>
      </c>
      <c r="D43" s="104">
        <f>D24+D28+D29+D31+D30+D32+D33+D38</f>
        <v>597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597</v>
      </c>
      <c r="D44" s="103">
        <f>D43+D21+D19+D9</f>
        <v>597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16</v>
      </c>
      <c r="D71" s="105">
        <f>SUM(D72:D74)</f>
        <v>16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16</v>
      </c>
      <c r="D73" s="108">
        <v>16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146</v>
      </c>
      <c r="D85" s="104">
        <f>SUM(D86:D90)+D94</f>
        <v>167</v>
      </c>
      <c r="E85" s="104">
        <f>SUM(E86:E90)+E94</f>
        <v>-21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53</v>
      </c>
      <c r="D87" s="108">
        <v>53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34</v>
      </c>
      <c r="D89" s="108">
        <v>34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45</v>
      </c>
      <c r="D90" s="103">
        <f>SUM(D91:D93)</f>
        <v>66</v>
      </c>
      <c r="E90" s="103">
        <f>SUM(E91:E93)</f>
        <v>-21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>
        <v>16</v>
      </c>
      <c r="E91" s="119">
        <f t="shared" si="1"/>
        <v>-16</v>
      </c>
      <c r="F91" s="108"/>
    </row>
    <row r="92" spans="1:6" ht="12">
      <c r="A92" s="396" t="s">
        <v>660</v>
      </c>
      <c r="B92" s="397" t="s">
        <v>754</v>
      </c>
      <c r="C92" s="108">
        <v>27</v>
      </c>
      <c r="D92" s="108">
        <v>40</v>
      </c>
      <c r="E92" s="119">
        <f t="shared" si="1"/>
        <v>-13</v>
      </c>
      <c r="F92" s="108"/>
    </row>
    <row r="93" spans="1:6" ht="12">
      <c r="A93" s="396" t="s">
        <v>664</v>
      </c>
      <c r="B93" s="397" t="s">
        <v>755</v>
      </c>
      <c r="C93" s="108">
        <v>18</v>
      </c>
      <c r="D93" s="108">
        <v>10</v>
      </c>
      <c r="E93" s="119">
        <f t="shared" si="1"/>
        <v>8</v>
      </c>
      <c r="F93" s="108"/>
    </row>
    <row r="94" spans="1:6" ht="12">
      <c r="A94" s="396" t="s">
        <v>756</v>
      </c>
      <c r="B94" s="397" t="s">
        <v>757</v>
      </c>
      <c r="C94" s="108">
        <v>14</v>
      </c>
      <c r="D94" s="108">
        <v>14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43</v>
      </c>
      <c r="D95" s="108">
        <v>0</v>
      </c>
      <c r="E95" s="119">
        <f t="shared" si="1"/>
        <v>43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205</v>
      </c>
      <c r="D96" s="104">
        <f>D85+D80+D75+D71+D95</f>
        <v>183</v>
      </c>
      <c r="E96" s="104">
        <f>E85+E80+E75+E71+E95</f>
        <v>22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205</v>
      </c>
      <c r="D97" s="104">
        <f>D96+D68+D66</f>
        <v>183</v>
      </c>
      <c r="E97" s="104">
        <f>E96+E68+E66</f>
        <v>22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867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2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D40" sqref="D4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Слънчо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814244008</v>
      </c>
    </row>
    <row r="5" spans="1:9" ht="15">
      <c r="A5" s="501" t="s">
        <v>5</v>
      </c>
      <c r="B5" s="622">
        <f>'справка №1-БАЛАНС'!E5</f>
        <v>41820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1420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817</v>
      </c>
      <c r="E30" s="623" t="s">
        <v>862</v>
      </c>
      <c r="F30" s="623"/>
      <c r="G30" s="623"/>
      <c r="H30" s="420" t="s">
        <v>779</v>
      </c>
      <c r="I30" s="623" t="s">
        <v>863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0">
      <selection activeCell="B158" sqref="B158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Слънчо АД</v>
      </c>
      <c r="C5" s="628"/>
      <c r="D5" s="628"/>
      <c r="E5" s="570" t="s">
        <v>2</v>
      </c>
      <c r="F5" s="451">
        <f>'справка №1-БАЛАНС'!H3</f>
        <v>814244008</v>
      </c>
    </row>
    <row r="6" spans="1:13" ht="15" customHeight="1">
      <c r="A6" s="27" t="s">
        <v>820</v>
      </c>
      <c r="B6" s="629">
        <f>'справка №1-БАЛАНС'!E5</f>
        <v>41820</v>
      </c>
      <c r="C6" s="629"/>
      <c r="D6" s="510"/>
      <c r="E6" s="569" t="s">
        <v>4</v>
      </c>
      <c r="F6" s="511">
        <f>'справка №1-БАЛАНС'!H4</f>
        <v>1420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864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~</cp:lastModifiedBy>
  <cp:lastPrinted>2014-01-23T12:13:57Z</cp:lastPrinted>
  <dcterms:created xsi:type="dcterms:W3CDTF">2000-06-29T12:02:40Z</dcterms:created>
  <dcterms:modified xsi:type="dcterms:W3CDTF">2014-07-17T08:08:53Z</dcterms:modified>
  <cp:category/>
  <cp:version/>
  <cp:contentType/>
  <cp:contentStatus/>
</cp:coreProperties>
</file>