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<sst xmlns="http://schemas.openxmlformats.org/spreadsheetml/2006/main" count="1056" uniqueCount="882">
  <si>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</si>
  <si>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</si>
  <si>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</si>
  <si>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</si>
  <si>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</si>
  <si>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</si>
  <si>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</si>
  <si>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</si>
  <si>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</si>
  <si>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</si>
  <si>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</si>
  <si>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</si>
  <si>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</si>
  <si>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</si>
  <si>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</si>
  <si>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</si>
  <si>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</si>
  <si>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</si>
  <si>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</si>
  <si>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</si>
  <si>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</si>
  <si>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</si>
  <si>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</si>
  <si>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</si>
  <si>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</si>
  <si>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</si>
  <si>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</si>
  <si>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</si>
  <si>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</si>
  <si>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</si>
  <si>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</si>
  <si>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</si>
  <si>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</si>
  <si>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</si>
  <si>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</si>
  <si>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</si>
  <si>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</si>
  <si>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</si>
  <si>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</si>
  <si>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</si>
  <si>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</si>
  <si>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</si>
  <si>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</si>
  <si>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</si>
  <si>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</si>
  <si>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</si>
  <si>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</si>
  <si>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</si>
  <si>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</si>
  <si>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</si>
  <si>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</si>
  <si>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</si>
  <si>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</si>
  <si>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</si>
  <si>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</si>
  <si>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</si>
  <si>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</si>
  <si>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</si>
  <si>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</si>
  <si>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</si>
  <si>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</si>
  <si>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</si>
  <si>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</si>
  <si>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</si>
  <si>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</si>
  <si>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</si>
  <si>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</si>
  <si>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</si>
  <si>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</si>
  <si>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</si>
  <si>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</si>
  <si>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</si>
  <si>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</si>
  <si>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</si>
  <si>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</si>
  <si>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</si>
  <si>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</si>
  <si>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</si>
  <si>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</si>
  <si>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</si>
  <si>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</si>
  <si>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</si>
  <si>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</si>
  <si>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</si>
  <si>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</si>
  <si>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</si>
  <si>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</si>
  <si>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</si>
  <si>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</si>
  <si>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</si>
  <si>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</si>
  <si>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</si>
  <si>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</si>
  <si>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</si>
  <si>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</si>
  <si>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</si>
  <si>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</si>
  <si>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</si>
  <si>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</si>
  <si>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</si>
  <si>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</si>
  <si>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</si>
  <si>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</si>
  <si>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</si>
  <si>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</si>
  <si>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</si>
  <si>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</si>
  <si>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</si>
  <si>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</si>
  <si>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</si>
  <si>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</si>
  <si>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</si>
  <si>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</si>
  <si>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</si>
  <si>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</si>
  <si>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</si>
  <si>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</si>
  <si>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</si>
  <si>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</si>
  <si>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</si>
  <si>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</si>
  <si>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</si>
  <si>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</si>
  <si>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</si>
  <si>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</si>
  <si>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</si>
  <si>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</si>
  <si>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</si>
  <si>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</si>
  <si>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</si>
  <si>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</si>
  <si>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</si>
  <si>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</si>
  <si>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</si>
  <si>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</si>
  <si>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</si>
  <si>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</si>
  <si>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</si>
  <si>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</si>
  <si>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</si>
  <si>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</si>
  <si>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</si>
  <si>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</si>
  <si>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</si>
  <si>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</si>
  <si>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</si>
  <si>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</si>
  <si>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</si>
  <si>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</si>
  <si>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</si>
  <si>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</si>
  <si>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</si>
  <si>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</si>
  <si>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</si>
  <si>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</si>
  <si>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</si>
  <si>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</si>
  <si>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</si>
  <si>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</si>
  <si>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</si>
  <si>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</si>
  <si>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</si>
  <si>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</si>
  <si>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</si>
  <si>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</si>
  <si>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</si>
  <si>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</si>
  <si>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</si>
  <si>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</si>
  <si>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</si>
  <si>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</si>
  <si>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</si>
  <si>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</si>
  <si>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</si>
  <si>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</si>
  <si>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</si>
  <si>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</si>
  <si>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</si>
  <si>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</si>
  <si>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</si>
  <si>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</si>
  <si>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</si>
  <si>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</si>
  <si>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</si>
  <si>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</si>
  <si>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</si>
  <si>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</si>
  <si>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</si>
  <si>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</si>
  <si>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</si>
  <si>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</si>
  <si>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</si>
  <si>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</si>
  <si>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</si>
  <si>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</si>
  <si>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</si>
  <si>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</si>
  <si>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</si>
  <si>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</si>
  <si>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</si>
  <si>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</si>
  <si>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</si>
  <si>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</si>
  <si>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</si>
  <si>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</si>
  <si>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</si>
  <si>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</si>
  <si>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</si>
  <si>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</si>
  <si>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</si>
  <si>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</si>
  <si>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</si>
  <si>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</si>
  <si>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</si>
  <si>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</si>
  <si>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</si>
  <si>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</si>
  <si>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</si>
  <si>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</si>
  <si>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</si>
  <si>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</si>
  <si>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</si>
  <si>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</si>
  <si>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</si>
  <si>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</si>
  <si>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</si>
  <si>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</si>
  <si>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</si>
  <si>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</si>
  <si>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</si>
  <si>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</si>
  <si>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</si>
  <si>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</si>
  <si>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</si>
  <si>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</si>
  <si>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</si>
  <si>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</si>
  <si>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</si>
  <si>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</si>
  <si>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</si>
  <si>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</si>
  <si>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</si>
  <si>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</si>
  <si>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</si>
  <si>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</si>
  <si>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</si>
  <si>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</si>
  <si>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</si>
  <si>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</si>
  <si>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</si>
  <si>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</si>
  <si>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</si>
  <si>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</si>
  <si>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</si>
  <si>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</si>
  <si>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</si>
  <si>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</si>
  <si>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</si>
  <si>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</si>
  <si>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</si>
  <si>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</si>
  <si>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</si>
  <si>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</si>
  <si>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</si>
  <si>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</si>
  <si>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</si>
  <si>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</si>
  <si>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</si>
  <si>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</si>
  <si>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</si>
  <si>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</si>
  <si>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</si>
  <si>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</si>
  <si>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</si>
  <si>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</si>
  <si>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</si>
  <si>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</si>
  <si>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</si>
  <si>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</si>
  <si>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</si>
  <si>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</si>
  <si>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</si>
  <si>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</si>
  <si>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</si>
  <si>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</si>
  <si>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</si>
  <si>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</si>
  <si>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</si>
  <si>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</si>
  <si>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</si>
  <si>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</si>
  <si>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</si>
  <si>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</si>
  <si>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</si>
  <si>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</si>
  <si>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</si>
  <si>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</si>
  <si>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</si>
  <si>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</si>
  <si>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</si>
  <si>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</si>
  <si>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</si>
  <si>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</si>
  <si>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</si>
  <si>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</si>
  <si>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</si>
  <si>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</si>
  <si>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</si>
  <si>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</si>
  <si>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</si>
  <si>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</si>
  <si>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</si>
  <si>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</si>
  <si>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</si>
  <si>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</si>
  <si>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</si>
  <si>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</si>
  <si>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</si>
  <si>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</si>
  <si>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</si>
  <si>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</si>
  <si>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</si>
  <si>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</si>
  <si>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</si>
  <si>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</si>
  <si>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</si>
  <si>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</si>
  <si>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</si>
  <si>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</si>
  <si>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</si>
  <si>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</si>
  <si>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</si>
  <si>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</si>
  <si>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</si>
  <si>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</si>
  <si>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</si>
  <si>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</si>
  <si>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</si>
  <si>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</si>
  <si>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</si>
  <si>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</si>
  <si>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</si>
  <si>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</si>
  <si>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</si>
  <si>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</si>
  <si>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</si>
  <si>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</si>
  <si>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</si>
  <si>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</si>
  <si>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</si>
  <si>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</si>
  <si>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</si>
  <si>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</si>
  <si>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</si>
  <si>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</si>
  <si>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</si>
  <si>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</si>
  <si>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</si>
  <si>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</si>
  <si>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</si>
  <si>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</si>
  <si>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</si>
  <si>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</si>
  <si>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</si>
  <si>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</si>
  <si>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</si>
  <si>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</si>
  <si>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</si>
  <si>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</si>
  <si>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</si>
  <si>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</si>
  <si>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</si>
  <si>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</si>
  <si>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</si>
  <si>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</si>
  <si>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</si>
  <si>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</si>
  <si>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</si>
  <si>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</si>
  <si>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</si>
  <si>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</si>
  <si>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</si>
  <si>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</si>
  <si>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</si>
  <si>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</si>
  <si>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</si>
  <si>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</si>
  <si>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</si>
  <si>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</si>
  <si>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</si>
  <si>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</si>
  <si>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</si>
  <si>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</si>
  <si>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</si>
  <si>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</si>
  <si>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</si>
  <si>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</si>
  <si>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</si>
  <si>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</si>
  <si>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</si>
  <si>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</si>
  <si>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</si>
  <si>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</si>
  <si>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</si>
  <si>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</si>
  <si>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</si>
  <si>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</si>
  <si>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</si>
  <si>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</si>
  <si>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</si>
  <si>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</si>
  <si>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</si>
  <si>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</si>
  <si>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</si>
  <si>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</si>
  <si>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</si>
  <si>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</si>
  <si>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</si>
  <si>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</si>
  <si>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</si>
  <si>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</si>
  <si>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</si>
  <si>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</si>
  <si>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</si>
  <si>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</si>
  <si>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</si>
  <si>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</si>
  <si>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</si>
  <si>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</si>
  <si>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</si>
  <si>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</si>
  <si>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</si>
  <si>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</si>
  <si>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</si>
  <si>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</si>
  <si>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</si>
  <si>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</si>
  <si>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</si>
  <si>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</si>
  <si>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</si>
  <si>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</si>
  <si>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</si>
  <si>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</si>
  <si>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</si>
  <si>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</si>
  <si>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</si>
  <si>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</si>
  <si>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</si>
  <si>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</si>
  <si>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</si>
  <si>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</si>
  <si>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</si>
  <si>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</si>
  <si>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</si>
  <si>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</si>
  <si>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</si>
  <si>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</si>
  <si>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</si>
  <si>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</si>
  <si>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</si>
  <si>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</si>
  <si>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</si>
  <si>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</si>
  <si>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</si>
  <si>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</si>
  <si>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</si>
  <si>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</si>
  <si>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</si>
  <si>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</si>
  <si>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</si>
  <si>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</si>
  <si>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</si>
  <si>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</si>
  <si>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</si>
  <si>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</si>
  <si>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</si>
  <si>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</si>
  <si>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</si>
  <si>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</si>
  <si>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</si>
  <si>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</si>
  <si>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</si>
  <si>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</si>
  <si>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</si>
  <si>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</si>
  <si>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</si>
  <si>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</si>
  <si>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</si>
  <si>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</si>
  <si>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</si>
  <si>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</si>
  <si>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</si>
  <si>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</si>
  <si>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</si>
  <si>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</si>
  <si>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</si>
  <si>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</si>
  <si>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</si>
  <si>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</si>
  <si>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</si>
  <si>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</si>
  <si>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</si>
  <si>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</si>
  <si>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</si>
  <si>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</si>
  <si>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</si>
  <si>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</si>
  <si>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</si>
  <si>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</si>
  <si>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</si>
  <si>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</si>
  <si>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</si>
  <si>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</si>
  <si>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</si>
  <si>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</si>
  <si>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</si>
  <si>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</si>
  <si>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</si>
  <si>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</si>
  <si>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</si>
  <si>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</si>
  <si>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</si>
  <si>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</si>
  <si>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</si>
  <si>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</si>
  <si>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</si>
  <si>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</si>
  <si>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</si>
  <si>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</si>
  <si>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</si>
  <si>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</si>
  <si>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</si>
  <si>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</si>
  <si>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</si>
  <si>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</si>
  <si>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</si>
  <si>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</si>
  <si>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</si>
  <si>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</si>
  <si>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</si>
  <si>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</si>
  <si>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</si>
  <si>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</si>
  <si>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</si>
  <si>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</si>
  <si>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</si>
  <si>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</si>
  <si>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</si>
  <si>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</si>
  <si>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</si>
  <si>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</si>
  <si>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</si>
  <si>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</si>
  <si>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</si>
  <si>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</si>
  <si>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</si>
  <si>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</si>
  <si>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</si>
  <si>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</si>
  <si>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</si>
  <si>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</si>
  <si>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</si>
  <si>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</si>
  <si>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</si>
  <si>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</si>
  <si>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</si>
  <si>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</si>
  <si>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</si>
  <si>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</si>
  <si>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</si>
  <si>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</si>
  <si>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</si>
  <si>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</si>
  <si>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</si>
  <si>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</si>
  <si>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</si>
  <si>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</si>
  <si>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</si>
  <si>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</si>
  <si>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</si>
  <si>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</si>
  <si>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</si>
  <si>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</si>
  <si>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</si>
  <si>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</si>
  <si>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</si>
  <si>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</si>
  <si>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</si>
  <si>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</si>
  <si>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</si>
  <si>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</si>
  <si>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</si>
  <si>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</si>
  <si>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</si>
  <si>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</si>
  <si>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</si>
  <si>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</si>
  <si>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</si>
  <si>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</si>
  <si>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</si>
  <si>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</si>
  <si>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</si>
  <si>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</si>
  <si>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</si>
  <si>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</si>
  <si>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</si>
  <si>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</si>
  <si>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</si>
  <si>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</si>
  <si>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</si>
  <si>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</si>
  <si>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</si>
  <si>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</si>
  <si>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</si>
  <si>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</si>
  <si>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</si>
  <si>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</si>
  <si>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</si>
  <si>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</si>
  <si>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</si>
  <si>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</si>
  <si>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</si>
  <si>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</si>
  <si>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</si>
  <si>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</si>
  <si>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</si>
  <si>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</si>
  <si>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</si>
  <si>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</si>
  <si>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</si>
  <si>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</si>
  <si>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</si>
  <si>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</si>
  <si>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</si>
  <si>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</si>
  <si>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</si>
  <si>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</si>
  <si>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</si>
  <si>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</si>
  <si>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</si>
  <si>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</si>
  <si>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</si>
  <si>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</si>
  <si>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</si>
  <si>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</si>
  <si>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</si>
  <si>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</si>
  <si>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</si>
  <si>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</si>
  <si>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</si>
  <si>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</si>
  <si>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</si>
  <si>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</si>
  <si>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</si>
  <si>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</si>
  <si>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</si>
  <si>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</si>
  <si>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</si>
  <si>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</si>
  <si>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</si>
  <si>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</si>
  <si>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</si>
  <si>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</si>
  <si>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</si>
  <si>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</si>
  <si>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</si>
  <si>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</si>
  <si>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</si>
  <si>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</si>
  <si>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</si>
  <si>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</si>
  <si>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</si>
  <si>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</si>
  <si>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</si>
  <si>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</si>
  <si>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</si>
  <si>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</si>
  <si>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</si>
  <si>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</si>
  <si>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</si>
  <si>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</si>
  <si>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</si>
  <si>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</si>
  <si>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</si>
  <si>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</si>
  <si>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</si>
  <si>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</si>
  <si>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</si>
  <si>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</si>
  <si>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</si>
  <si>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</si>
  <si>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</si>
  <si>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</si>
  <si>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</si>
  <si>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</si>
  <si>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</si>
  <si>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</si>
  <si>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</si>
  <si>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</si>
  <si>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</si>
  <si>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</si>
  <si>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</si>
  <si>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</si>
  <si>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</si>
  <si>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</si>
  <si>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</si>
  <si>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</si>
  <si>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</si>
  <si>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</si>
  <si>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</si>
  <si>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</si>
  <si>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</si>
  <si>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</si>
  <si>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</si>
  <si>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</si>
  <si>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</si>
  <si>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</si>
  <si>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</si>
  <si>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</si>
  <si>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</si>
  <si>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</si>
  <si>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</si>
  <si>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</si>
  <si>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</si>
  <si>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</si>
  <si>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</si>
  <si>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</si>
  <si>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</si>
  <si>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</si>
  <si>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</si>
  <si>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</si>
  <si>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</si>
  <si>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</si>
  <si>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</si>
  <si>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</si>
  <si>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</si>
  <si>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</si>
  <si>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</si>
  <si>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</si>
  <si>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</si>
  <si>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</si>
  <si>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</si>
  <si>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</si>
  <si>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</si>
  <si>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</si>
  <si>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</si>
  <si>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</si>
  <si>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</si>
  <si>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</si>
  <si>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</si>
  <si>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</si>
  <si>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</si>
  <si>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</si>
  <si>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</si>
  <si>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</si>
  <si>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</si>
  <si>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</si>
  <si>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</si>
  <si>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</si>
  <si>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</si>
  <si>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</si>
  <si>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</si>
  <si>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</si>
  <si>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</si>
  <si>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</si>
  <si>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</si>
  <si>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</si>
  <si>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</si>
  <si>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</si>
  <si>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</si>
  <si>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</si>
  <si>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</si>
  <si>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</si>
  <si>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</si>
  <si>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</si>
  <si>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</si>
  <si>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</si>
  <si>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</si>
  <si>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</si>
  <si>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</si>
  <si>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</si>
  <si>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</si>
  <si>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</si>
  <si>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</si>
  <si>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</si>
  <si>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</si>
  <si>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</si>
  <si>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</si>
  <si>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</si>
  <si>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</si>
  <si>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</si>
  <si>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</si>
  <si>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</si>
  <si>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</si>
  <si>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</si>
  <si>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</si>
  <si>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</si>
  <si>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</si>
  <si>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</si>
  <si>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</si>
  <si>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</si>
  <si>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</si>
  <si>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</si>
  <si>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</si>
  <si>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</si>
  <si>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</si>
  <si>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</si>
  <si>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</si>
  <si>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</si>
  <si>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</si>
  <si>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</si>
  <si>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</si>
  <si>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</si>
  <si>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</si>
  <si>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</si>
  <si>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</si>
  <si>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</si>
  <si>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</si>
  <si>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</si>
  <si>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</si>
  <si>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</si>
  <si>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</si>
  <si>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</si>
  <si>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</si>
  <si>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</si>
  <si>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</si>
  <si>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</si>
  <si>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</si>
  <si>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</si>
  <si>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</si>
  <si>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</si>
  <si>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</si>
  <si>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</si>
  <si>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</si>
  <si>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</si>
  <si>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</si>
  <si>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</si>
  <si>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</si>
  <si>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</si>
  <si>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</si>
  <si>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</si>
  <si>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</si>
  <si>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</si>
  <si>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</si>
  <si>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</si>
  <si>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</si>
  <si>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</si>
  <si>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</si>
  <si>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</si>
  <si>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</si>
  <si>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</si>
  <si>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</si>
  <si>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</si>
  <si>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</si>
  <si>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</si>
  <si>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</si>
  <si>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</si>
  <si>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</si>
  <si>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</si>
  <si>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</si>
  <si>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</si>
  <si>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Отчетен период:към  30.06.2010 г.</t>
  </si>
  <si>
    <t>Отчетен период: към 30.06.2010 г.</t>
  </si>
  <si>
    <t>Отчетен период:към 30.06.2010 г.</t>
  </si>
  <si>
    <t>ЕИК по БУЛСТАТ 121227995</t>
  </si>
  <si>
    <r>
      <t xml:space="preserve">Отчетен период:   към 30.06.2010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</si>
  <si>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1.Хидрaвлични елементи  и системи АД           гр. Ямбол, ул. "Пирин" № 1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</si>
  <si>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</si>
  <si>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</si>
  <si>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</si>
  <si>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</si>
  <si>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</si>
  <si>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1.М+С Хидравлик АД                                       гр. Казанлък, ул. "Козлодуй" №68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</si>
  <si>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</si>
  <si>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</si>
  <si>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</si>
  <si>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1.Лизингова компания АД                                 гр. София, ул."Фр. Ж. Кюри" № 20</t>
  </si>
  <si>
    <t xml:space="preserve">Ръководител: </t>
  </si>
  <si>
    <t>/Кремена Дюлгерова/</t>
  </si>
  <si>
    <t>/Васил Велев/</t>
  </si>
  <si>
    <t>5. Аквалит АД</t>
  </si>
  <si>
    <t>Дата на съставяне: 30.08.2010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</si>
</sst>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3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0" xfId="31" applyFont="1" applyAlignment="1">
      <alignment horizontal="center" vertical="center" wrapText="1"/>
      <protection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0" fillId="0" borderId="0" xfId="30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9" fillId="0" borderId="1" xfId="26" applyFont="1" applyBorder="1" applyAlignment="1">
      <alignment horizontal="left" vertical="center" wrapText="1"/>
      <protection/>
    </xf>
    <xf numFmtId="1" fontId="9" fillId="0" borderId="1" xfId="26" applyNumberFormat="1" applyFont="1" applyFill="1" applyBorder="1" applyAlignment="1" applyProtection="1">
      <alignment horizontal="right" wrapText="1"/>
      <protection locked="0"/>
    </xf>
    <xf numFmtId="49" fontId="8" fillId="0" borderId="1" xfId="26" applyNumberFormat="1" applyFont="1" applyBorder="1" applyAlignment="1">
      <alignment horizontal="center" vertical="center" wrapText="1"/>
      <protection/>
    </xf>
    <xf numFmtId="1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0" fillId="0" borderId="0" xfId="30" applyFont="1" applyBorder="1" applyAlignment="1" applyProtection="1">
      <alignment horizontal="righ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0" fillId="0" borderId="0" xfId="33" applyFont="1" applyBorder="1" applyProtection="1">
      <alignment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9" fillId="0" borderId="0" xfId="31" applyFont="1" applyAlignment="1" applyProtection="1">
      <alignment wrapText="1"/>
      <protection locked="0"/>
    </xf>
    <xf numFmtId="0" fontId="9" fillId="2" borderId="0" xfId="31" applyFont="1" applyFill="1" applyAlignment="1" applyProtection="1">
      <alignment wrapText="1"/>
      <protection/>
    </xf>
    <xf numFmtId="0" fontId="9" fillId="0" borderId="0" xfId="31" applyFont="1" applyAlignment="1" applyProtection="1">
      <alignment wrapText="1"/>
      <protection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Continuous" vertical="center" wrapText="1"/>
      <protection locked="0"/>
    </xf>
    <xf numFmtId="0" fontId="11" fillId="0" borderId="0" xfId="30" applyFont="1" applyBorder="1" applyAlignment="1" applyProtection="1">
      <alignment vertical="top" wrapText="1"/>
      <protection locked="0"/>
    </xf>
    <xf numFmtId="0" fontId="11" fillId="0" borderId="0" xfId="31" applyFont="1" applyAlignment="1" applyProtection="1">
      <alignment wrapText="1"/>
      <protection/>
    </xf>
    <xf numFmtId="0" fontId="10" fillId="0" borderId="1" xfId="31" applyFont="1" applyBorder="1" applyAlignment="1" applyProtection="1">
      <alignment wrapText="1"/>
      <protection/>
    </xf>
    <xf numFmtId="3" fontId="9" fillId="2" borderId="1" xfId="31" applyNumberFormat="1" applyFont="1" applyFill="1" applyBorder="1" applyAlignment="1" applyProtection="1">
      <alignment wrapText="1"/>
      <protection/>
    </xf>
    <xf numFmtId="0" fontId="9" fillId="0" borderId="0" xfId="31" applyFont="1" applyBorder="1" applyAlignment="1" applyProtection="1">
      <alignment wrapText="1"/>
      <protection/>
    </xf>
    <xf numFmtId="49" fontId="9" fillId="0" borderId="1" xfId="31" applyNumberFormat="1" applyFont="1" applyBorder="1" applyAlignment="1" applyProtection="1">
      <alignment horizontal="center" wrapText="1"/>
      <protection/>
    </xf>
    <xf numFmtId="3" fontId="9" fillId="0" borderId="1" xfId="31" applyNumberFormat="1" applyFont="1" applyFill="1" applyBorder="1" applyAlignment="1" applyProtection="1">
      <alignment wrapText="1"/>
      <protection locked="0"/>
    </xf>
    <xf numFmtId="49" fontId="9" fillId="0" borderId="1" xfId="31" applyNumberFormat="1" applyFont="1" applyFill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right" wrapText="1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49" fontId="10" fillId="0" borderId="1" xfId="31" applyNumberFormat="1" applyFont="1" applyBorder="1" applyAlignment="1" applyProtection="1">
      <alignment horizontal="center" wrapText="1"/>
      <protection/>
    </xf>
    <xf numFmtId="0" fontId="9" fillId="0" borderId="1" xfId="31" applyFont="1" applyBorder="1" applyAlignment="1" applyProtection="1">
      <alignment wrapText="1"/>
      <protection/>
    </xf>
    <xf numFmtId="0" fontId="9" fillId="0" borderId="1" xfId="31" applyFont="1" applyFill="1" applyBorder="1" applyAlignment="1" applyProtection="1">
      <alignment wrapText="1"/>
      <protection/>
    </xf>
    <xf numFmtId="0" fontId="11" fillId="0" borderId="1" xfId="31" applyFont="1" applyBorder="1" applyAlignment="1" applyProtection="1">
      <alignment wrapText="1"/>
      <protection/>
    </xf>
    <xf numFmtId="1" fontId="9" fillId="2" borderId="0" xfId="3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3" fillId="0" borderId="0" xfId="32" applyFont="1" applyFill="1" applyBorder="1" applyAlignment="1" applyProtection="1">
      <alignment wrapText="1"/>
      <protection locked="0"/>
    </xf>
    <xf numFmtId="0" fontId="0" fillId="0" borderId="0" xfId="30" applyFont="1" applyAlignment="1" applyProtection="1">
      <alignment horizontal="left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14" fillId="3" borderId="1" xfId="30" applyFont="1" applyFill="1" applyBorder="1" applyAlignment="1" applyProtection="1">
      <alignment horizontal="left" wrapText="1"/>
      <protection/>
    </xf>
    <xf numFmtId="0" fontId="15" fillId="3" borderId="1" xfId="30" applyFont="1" applyFill="1" applyBorder="1" applyAlignment="1" applyProtection="1">
      <alignment wrapText="1"/>
      <protection/>
    </xf>
    <xf numFmtId="0" fontId="15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 wrapText="1"/>
      <protection/>
    </xf>
    <xf numFmtId="49" fontId="15" fillId="3" borderId="1" xfId="30" applyNumberFormat="1" applyFont="1" applyFill="1" applyBorder="1" applyAlignment="1" applyProtection="1">
      <alignment horizontal="left" wrapText="1"/>
      <protection/>
    </xf>
    <xf numFmtId="0" fontId="14" fillId="3" borderId="1" xfId="30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8" fillId="0" borderId="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4" xfId="33" applyFont="1" applyBorder="1" applyAlignment="1">
      <alignment horizontal="center" vertical="center" wrapText="1"/>
      <protection/>
    </xf>
    <xf numFmtId="0" fontId="17" fillId="0" borderId="4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7" fillId="0" borderId="5" xfId="27" applyFont="1" applyBorder="1" applyAlignment="1" applyProtection="1">
      <alignment horizontal="centerContinuous" vertical="center" wrapText="1"/>
      <protection/>
    </xf>
    <xf numFmtId="0" fontId="7" fillId="0" borderId="6" xfId="27" applyFont="1" applyBorder="1" applyAlignment="1" applyProtection="1">
      <alignment horizontal="centerContinuous" vertical="center" wrapText="1"/>
      <protection/>
    </xf>
    <xf numFmtId="0" fontId="7" fillId="0" borderId="0" xfId="29" applyFont="1" applyAlignment="1">
      <alignment vertical="center"/>
      <protection/>
    </xf>
    <xf numFmtId="0" fontId="7" fillId="0" borderId="1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Continuous" vertical="center" wrapText="1"/>
      <protection/>
    </xf>
    <xf numFmtId="0" fontId="18" fillId="0" borderId="1" xfId="27" applyFont="1" applyBorder="1" applyAlignment="1" applyProtection="1">
      <alignment horizontal="centerContinuous" vertical="center"/>
      <protection/>
    </xf>
    <xf numFmtId="0" fontId="18" fillId="0" borderId="1" xfId="27" applyFont="1" applyBorder="1" applyAlignment="1" applyProtection="1">
      <alignment horizontal="center" vertical="center"/>
      <protection/>
    </xf>
    <xf numFmtId="0" fontId="18" fillId="0" borderId="1" xfId="27" applyFont="1" applyBorder="1" applyAlignment="1" applyProtection="1">
      <alignment horizontal="center" vertical="center" wrapText="1"/>
      <protection/>
    </xf>
    <xf numFmtId="0" fontId="18" fillId="0" borderId="0" xfId="29" applyFont="1" applyAlignment="1">
      <alignment vertical="center"/>
      <protection/>
    </xf>
    <xf numFmtId="0" fontId="8" fillId="0" borderId="7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centerContinuous" vertical="center" wrapText="1"/>
      <protection/>
    </xf>
    <xf numFmtId="0" fontId="8" fillId="0" borderId="8" xfId="33" applyFont="1" applyBorder="1" applyAlignment="1">
      <alignment horizontal="centerContinuous" vertical="center" wrapText="1"/>
      <protection/>
    </xf>
    <xf numFmtId="0" fontId="8" fillId="0" borderId="1" xfId="33" applyFont="1" applyBorder="1" applyAlignment="1">
      <alignment horizontal="centerContinuous" vertical="center" wrapText="1"/>
      <protection/>
    </xf>
    <xf numFmtId="0" fontId="8" fillId="0" borderId="3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left" vertical="center" wrapText="1"/>
      <protection/>
    </xf>
    <xf numFmtId="0" fontId="8" fillId="2" borderId="2" xfId="33" applyFont="1" applyFill="1" applyBorder="1" applyAlignment="1">
      <alignment horizontal="centerContinuous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49" fontId="8" fillId="0" borderId="9" xfId="33" applyNumberFormat="1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1" xfId="33" applyFont="1" applyBorder="1" applyAlignment="1">
      <alignment horizontal="centerContinuous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2" borderId="10" xfId="33" applyFont="1" applyFill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Continuous" vertical="center" wrapText="1"/>
      <protection/>
    </xf>
    <xf numFmtId="0" fontId="8" fillId="0" borderId="4" xfId="33" applyFont="1" applyBorder="1" applyAlignment="1">
      <alignment horizontal="centerContinuous" vertical="center" wrapText="1"/>
      <protection/>
    </xf>
    <xf numFmtId="0" fontId="8" fillId="0" borderId="6" xfId="33" applyFont="1" applyBorder="1" applyAlignment="1">
      <alignment horizontal="centerContinuous" vertical="center" wrapText="1"/>
      <protection/>
    </xf>
    <xf numFmtId="0" fontId="7" fillId="0" borderId="5" xfId="28" applyFont="1" applyBorder="1" applyAlignment="1">
      <alignment vertical="center" wrapText="1"/>
      <protection/>
    </xf>
    <xf numFmtId="0" fontId="8" fillId="2" borderId="4" xfId="33" applyFont="1" applyFill="1" applyBorder="1" applyAlignment="1">
      <alignment horizontal="centerContinuous" vertical="center" wrapText="1"/>
      <protection/>
    </xf>
    <xf numFmtId="0" fontId="7" fillId="0" borderId="2" xfId="27" applyFont="1" applyBorder="1" applyAlignment="1" applyProtection="1">
      <alignment horizontal="centerContinuous" vertical="center" wrapText="1"/>
      <protection/>
    </xf>
    <xf numFmtId="49" fontId="7" fillId="0" borderId="2" xfId="27" applyNumberFormat="1" applyFont="1" applyBorder="1" applyAlignment="1" applyProtection="1">
      <alignment horizontal="center" vertical="center" wrapText="1"/>
      <protection/>
    </xf>
    <xf numFmtId="49" fontId="7" fillId="0" borderId="2" xfId="25" applyNumberFormat="1" applyFont="1" applyBorder="1" applyAlignment="1" applyProtection="1">
      <alignment horizontal="center" vertical="center" wrapText="1"/>
      <protection/>
    </xf>
    <xf numFmtId="0" fontId="7" fillId="0" borderId="3" xfId="25" applyFont="1" applyBorder="1" applyAlignment="1" applyProtection="1">
      <alignment horizontal="centerContinuous" vertical="center" wrapText="1"/>
      <protection/>
    </xf>
    <xf numFmtId="0" fontId="7" fillId="0" borderId="12" xfId="25" applyFont="1" applyBorder="1" applyAlignment="1" applyProtection="1">
      <alignment horizontal="centerContinuous" vertical="center" wrapText="1"/>
      <protection/>
    </xf>
    <xf numFmtId="0" fontId="7" fillId="0" borderId="8" xfId="25" applyFont="1" applyBorder="1" applyAlignment="1" applyProtection="1">
      <alignment horizontal="centerContinuous" vertical="center" wrapText="1"/>
      <protection/>
    </xf>
    <xf numFmtId="0" fontId="7" fillId="0" borderId="1" xfId="25" applyFont="1" applyBorder="1" applyAlignment="1" applyProtection="1">
      <alignment horizontal="centerContinuous" vertical="center" wrapText="1"/>
      <protection/>
    </xf>
    <xf numFmtId="0" fontId="7" fillId="0" borderId="0" xfId="29" applyFont="1" applyBorder="1" applyProtection="1">
      <alignment/>
      <protection/>
    </xf>
    <xf numFmtId="49" fontId="7" fillId="0" borderId="10" xfId="25" applyNumberFormat="1" applyFont="1" applyBorder="1" applyAlignment="1" applyProtection="1">
      <alignment horizontal="center" vertical="center" wrapText="1"/>
      <protection/>
    </xf>
    <xf numFmtId="44" fontId="7" fillId="0" borderId="1" xfId="17" applyFont="1" applyBorder="1" applyAlignment="1" applyProtection="1">
      <alignment horizontal="centerContinuous" vertical="center" wrapText="1"/>
      <protection/>
    </xf>
    <xf numFmtId="49" fontId="7" fillId="0" borderId="4" xfId="25" applyNumberFormat="1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0" fontId="18" fillId="0" borderId="1" xfId="25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0" fontId="18" fillId="0" borderId="4" xfId="25" applyFont="1" applyBorder="1" applyAlignment="1" applyProtection="1">
      <alignment horizontal="center" vertical="center" wrapText="1"/>
      <protection/>
    </xf>
    <xf numFmtId="0" fontId="18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8" fillId="0" borderId="1" xfId="26" applyFont="1" applyBorder="1" applyAlignment="1">
      <alignment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17" fillId="0" borderId="1" xfId="26" applyFont="1" applyBorder="1" applyAlignment="1">
      <alignment horizontal="center" vertical="center" wrapText="1"/>
      <protection/>
    </xf>
    <xf numFmtId="49" fontId="17" fillId="0" borderId="1" xfId="26" applyNumberFormat="1" applyFont="1" applyBorder="1" applyAlignment="1">
      <alignment horizontal="center" vertical="center" wrapText="1"/>
      <protection/>
    </xf>
    <xf numFmtId="49" fontId="12" fillId="0" borderId="1" xfId="26" applyNumberFormat="1" applyFont="1" applyBorder="1" applyAlignment="1">
      <alignment horizontal="center" wrapText="1"/>
      <protection/>
    </xf>
    <xf numFmtId="0" fontId="0" fillId="0" borderId="0" xfId="32" applyFont="1" applyBorder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19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14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0" fontId="15" fillId="3" borderId="1" xfId="30" applyFont="1" applyFill="1" applyBorder="1" applyAlignment="1" applyProtection="1">
      <alignment horizontal="left" wrapText="1"/>
      <protection/>
    </xf>
    <xf numFmtId="0" fontId="9" fillId="0" borderId="0" xfId="30" applyFont="1" applyBorder="1" applyAlignment="1" applyProtection="1">
      <alignment vertical="top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/>
    </xf>
    <xf numFmtId="14" fontId="9" fillId="2" borderId="1" xfId="3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32" applyFont="1" applyAlignment="1">
      <alignment/>
      <protection/>
    </xf>
    <xf numFmtId="0" fontId="7" fillId="0" borderId="0" xfId="32" applyFont="1" applyAlignment="1">
      <alignment vertical="center"/>
      <protection/>
    </xf>
    <xf numFmtId="0" fontId="18" fillId="0" borderId="0" xfId="32" applyFont="1" applyAlignment="1">
      <alignment/>
      <protection/>
    </xf>
    <xf numFmtId="0" fontId="5" fillId="0" borderId="0" xfId="32" applyFont="1" applyBorder="1" applyAlignment="1" applyProtection="1">
      <alignment horizontal="left" wrapText="1"/>
      <protection/>
    </xf>
    <xf numFmtId="0" fontId="0" fillId="0" borderId="0" xfId="32" applyFont="1" applyBorder="1" applyAlignment="1" applyProtection="1">
      <alignment horizontal="center" wrapText="1"/>
      <protection/>
    </xf>
    <xf numFmtId="3" fontId="0" fillId="2" borderId="0" xfId="32" applyNumberFormat="1" applyFont="1" applyFill="1" applyBorder="1" applyAlignment="1" applyProtection="1">
      <alignment wrapText="1"/>
      <protection/>
    </xf>
    <xf numFmtId="49" fontId="5" fillId="0" borderId="0" xfId="32" applyNumberFormat="1" applyFont="1" applyBorder="1" applyAlignment="1" applyProtection="1">
      <alignment horizontal="center" wrapText="1"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1" fontId="9" fillId="2" borderId="1" xfId="31" applyNumberFormat="1" applyFont="1" applyFill="1" applyBorder="1" applyAlignment="1" applyProtection="1">
      <alignment wrapText="1"/>
      <protection locked="0"/>
    </xf>
    <xf numFmtId="3" fontId="9" fillId="2" borderId="1" xfId="31" applyNumberFormat="1" applyFont="1" applyFill="1" applyBorder="1" applyAlignment="1" applyProtection="1">
      <alignment wrapText="1"/>
      <protection/>
    </xf>
    <xf numFmtId="0" fontId="21" fillId="0" borderId="0" xfId="33" applyFont="1" applyAlignment="1">
      <alignment horizontal="left" vertical="center"/>
      <protection/>
    </xf>
    <xf numFmtId="0" fontId="21" fillId="0" borderId="0" xfId="24" applyFont="1" applyAlignment="1" applyProtection="1">
      <alignment horizontal="centerContinuous" vertical="center" wrapText="1"/>
      <protection locked="0"/>
    </xf>
    <xf numFmtId="0" fontId="21" fillId="0" borderId="0" xfId="24" applyFont="1" applyAlignment="1">
      <alignment horizontal="centerContinuous" vertical="center" wrapText="1"/>
      <protection/>
    </xf>
    <xf numFmtId="0" fontId="21" fillId="0" borderId="0" xfId="29" applyFont="1" applyAlignment="1">
      <alignment vertical="center"/>
      <protection/>
    </xf>
    <xf numFmtId="0" fontId="21" fillId="0" borderId="0" xfId="24" applyFont="1" applyAlignment="1" applyProtection="1">
      <alignment horizontal="center" vertical="center"/>
      <protection locked="0"/>
    </xf>
    <xf numFmtId="49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4" applyNumberFormat="1" applyFont="1" applyAlignment="1" applyProtection="1">
      <alignment horizontal="center" vertical="center"/>
      <protection locked="0"/>
    </xf>
    <xf numFmtId="0" fontId="21" fillId="0" borderId="0" xfId="30" applyFont="1" applyAlignment="1" applyProtection="1">
      <alignment vertical="top"/>
      <protection locked="0"/>
    </xf>
    <xf numFmtId="1" fontId="21" fillId="0" borderId="0" xfId="29" applyNumberFormat="1" applyFont="1" applyProtection="1">
      <alignment/>
      <protection locked="0"/>
    </xf>
    <xf numFmtId="0" fontId="21" fillId="0" borderId="0" xfId="24" applyFont="1" applyAlignment="1">
      <alignment/>
      <protection/>
    </xf>
    <xf numFmtId="0" fontId="21" fillId="0" borderId="0" xfId="29" applyFont="1">
      <alignment/>
      <protection/>
    </xf>
    <xf numFmtId="1" fontId="21" fillId="0" borderId="0" xfId="27" applyNumberFormat="1" applyFont="1" applyAlignment="1" applyProtection="1">
      <alignment horizontal="center"/>
      <protection locked="0"/>
    </xf>
    <xf numFmtId="0" fontId="21" fillId="0" borderId="0" xfId="30" applyFont="1" applyAlignment="1" applyProtection="1">
      <alignment vertical="top" wrapText="1"/>
      <protection locked="0"/>
    </xf>
    <xf numFmtId="0" fontId="21" fillId="0" borderId="0" xfId="27" applyFont="1" applyAlignment="1">
      <alignment horizontal="center"/>
      <protection/>
    </xf>
    <xf numFmtId="1" fontId="22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>
      <alignment vertical="justify" wrapText="1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1" fontId="21" fillId="0" borderId="0" xfId="24" applyNumberFormat="1" applyFont="1" applyAlignment="1" applyProtection="1">
      <alignment horizontal="left" vertical="center" wrapText="1"/>
      <protection locked="0"/>
    </xf>
    <xf numFmtId="0" fontId="21" fillId="0" borderId="0" xfId="24" applyFont="1" applyAlignment="1" applyProtection="1">
      <alignment horizontal="right"/>
      <protection locked="0"/>
    </xf>
    <xf numFmtId="0" fontId="21" fillId="0" borderId="1" xfId="24" applyFont="1" applyBorder="1" applyAlignment="1" applyProtection="1">
      <alignment horizontal="centerContinuous" vertical="center" wrapText="1"/>
      <protection/>
    </xf>
    <xf numFmtId="0" fontId="21" fillId="0" borderId="0" xfId="24" applyFont="1" applyBorder="1" applyProtection="1">
      <alignment/>
      <protection/>
    </xf>
    <xf numFmtId="0" fontId="21" fillId="0" borderId="0" xfId="29" applyFont="1" applyProtection="1">
      <alignment/>
      <protection/>
    </xf>
    <xf numFmtId="0" fontId="21" fillId="0" borderId="1" xfId="24" applyFont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vertical="center"/>
      <protection/>
    </xf>
    <xf numFmtId="0" fontId="24" fillId="0" borderId="1" xfId="24" applyFont="1" applyBorder="1" applyAlignment="1" applyProtection="1">
      <alignment horizontal="center" vertical="center" wrapText="1"/>
      <protection/>
    </xf>
    <xf numFmtId="49" fontId="24" fillId="0" borderId="4" xfId="24" applyNumberFormat="1" applyFont="1" applyBorder="1" applyAlignment="1" applyProtection="1">
      <alignment horizontal="center" wrapText="1"/>
      <protection/>
    </xf>
    <xf numFmtId="0" fontId="24" fillId="0" borderId="2" xfId="24" applyFont="1" applyBorder="1" applyAlignment="1" applyProtection="1">
      <alignment horizontal="center" wrapText="1"/>
      <protection/>
    </xf>
    <xf numFmtId="0" fontId="24" fillId="0" borderId="0" xfId="24" applyFont="1" applyBorder="1" applyProtection="1">
      <alignment/>
      <protection/>
    </xf>
    <xf numFmtId="0" fontId="24" fillId="0" borderId="0" xfId="29" applyFont="1" applyProtection="1">
      <alignment/>
      <protection/>
    </xf>
    <xf numFmtId="0" fontId="24" fillId="0" borderId="0" xfId="29" applyFont="1">
      <alignment/>
      <protection/>
    </xf>
    <xf numFmtId="0" fontId="22" fillId="0" borderId="1" xfId="24" applyFont="1" applyBorder="1" applyAlignment="1" applyProtection="1">
      <alignment vertical="center" wrapText="1"/>
      <protection/>
    </xf>
    <xf numFmtId="49" fontId="22" fillId="0" borderId="1" xfId="24" applyNumberFormat="1" applyFont="1" applyBorder="1" applyAlignment="1" applyProtection="1">
      <alignment horizontal="center" wrapText="1"/>
      <protection/>
    </xf>
    <xf numFmtId="3" fontId="26" fillId="0" borderId="1" xfId="24" applyNumberFormat="1" applyFont="1" applyFill="1" applyBorder="1" applyAlignment="1" applyProtection="1">
      <alignment wrapText="1"/>
      <protection locked="0"/>
    </xf>
    <xf numFmtId="3" fontId="26" fillId="0" borderId="1" xfId="24" applyNumberFormat="1" applyFont="1" applyFill="1" applyBorder="1" applyAlignment="1" applyProtection="1">
      <alignment wrapText="1"/>
      <protection/>
    </xf>
    <xf numFmtId="0" fontId="21" fillId="2" borderId="1" xfId="24" applyFont="1" applyFill="1" applyBorder="1" applyProtection="1">
      <alignment/>
      <protection/>
    </xf>
    <xf numFmtId="49" fontId="21" fillId="0" borderId="1" xfId="24" applyNumberFormat="1" applyFont="1" applyBorder="1" applyAlignment="1" applyProtection="1">
      <alignment horizontal="center" wrapText="1"/>
      <protection/>
    </xf>
    <xf numFmtId="3" fontId="25" fillId="0" borderId="1" xfId="24" applyNumberFormat="1" applyFont="1" applyFill="1" applyBorder="1" applyAlignment="1" applyProtection="1">
      <alignment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vertical="center" wrapText="1"/>
      <protection/>
    </xf>
    <xf numFmtId="49" fontId="21" fillId="0" borderId="2" xfId="24" applyNumberFormat="1" applyFont="1" applyBorder="1" applyAlignment="1" applyProtection="1">
      <alignment horizontal="center" wrapText="1"/>
      <protection/>
    </xf>
    <xf numFmtId="0" fontId="27" fillId="0" borderId="1" xfId="24" applyFont="1" applyBorder="1" applyAlignment="1" applyProtection="1">
      <alignment vertical="center" wrapText="1"/>
      <protection/>
    </xf>
    <xf numFmtId="0" fontId="21" fillId="0" borderId="1" xfId="29" applyFont="1" applyBorder="1">
      <alignment/>
      <protection/>
    </xf>
    <xf numFmtId="49" fontId="21" fillId="0" borderId="1" xfId="24" applyNumberFormat="1" applyFont="1" applyBorder="1" applyAlignment="1" applyProtection="1">
      <alignment horizontal="left" wrapText="1"/>
      <protection/>
    </xf>
    <xf numFmtId="0" fontId="21" fillId="0" borderId="1" xfId="24" applyFont="1" applyBorder="1" applyAlignment="1" applyProtection="1">
      <alignment wrapText="1"/>
      <protection/>
    </xf>
    <xf numFmtId="3" fontId="21" fillId="2" borderId="1" xfId="24" applyNumberFormat="1" applyFont="1" applyFill="1" applyBorder="1" applyProtection="1">
      <alignment/>
      <protection/>
    </xf>
    <xf numFmtId="3" fontId="25" fillId="0" borderId="4" xfId="24" applyNumberFormat="1" applyFont="1" applyFill="1" applyBorder="1" applyAlignment="1" applyProtection="1">
      <alignment wrapText="1"/>
      <protection/>
    </xf>
    <xf numFmtId="0" fontId="21" fillId="2" borderId="0" xfId="24" applyFont="1" applyFill="1" applyBorder="1" applyProtection="1">
      <alignment/>
      <protection/>
    </xf>
    <xf numFmtId="0" fontId="21" fillId="0" borderId="0" xfId="24" applyFont="1" applyBorder="1" applyAlignment="1" applyProtection="1">
      <alignment horizontal="left" vertical="center" wrapText="1"/>
      <protection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 vertical="center" wrapText="1"/>
      <protection/>
    </xf>
    <xf numFmtId="0" fontId="21" fillId="0" borderId="0" xfId="29" applyFont="1" applyBorder="1">
      <alignment/>
      <protection/>
    </xf>
    <xf numFmtId="0" fontId="21" fillId="2" borderId="0" xfId="24" applyFont="1" applyFill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/>
      <protection/>
    </xf>
    <xf numFmtId="0" fontId="21" fillId="2" borderId="1" xfId="24" applyFont="1" applyFill="1" applyBorder="1" applyAlignment="1" applyProtection="1">
      <alignment horizontal="centerContinuous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/>
      <protection/>
    </xf>
    <xf numFmtId="49" fontId="21" fillId="0" borderId="1" xfId="24" applyNumberFormat="1" applyFont="1" applyBorder="1" applyAlignment="1" applyProtection="1">
      <alignment horizontal="left" vertical="center" wrapText="1"/>
      <protection/>
    </xf>
    <xf numFmtId="0" fontId="21" fillId="2" borderId="1" xfId="24" applyFont="1" applyFill="1" applyBorder="1" applyAlignment="1" applyProtection="1">
      <alignment vertical="center"/>
      <protection/>
    </xf>
    <xf numFmtId="49" fontId="21" fillId="0" borderId="1" xfId="24" applyNumberFormat="1" applyFont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24" applyNumberFormat="1" applyFont="1" applyBorder="1" applyAlignment="1" applyProtection="1">
      <alignment horizontal="center" vertical="center" wrapText="1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24" applyFont="1" applyBorder="1" applyAlignment="1" applyProtection="1" quotePrefix="1">
      <alignment vertical="center" wrapText="1"/>
      <protection/>
    </xf>
    <xf numFmtId="49" fontId="21" fillId="0" borderId="0" xfId="24" applyNumberFormat="1" applyFont="1" applyBorder="1" applyAlignment="1" applyProtection="1">
      <alignment horizontal="center" vertical="center" wrapText="1"/>
      <protection/>
    </xf>
    <xf numFmtId="1" fontId="21" fillId="2" borderId="0" xfId="24" applyNumberFormat="1" applyFont="1" applyFill="1" applyBorder="1" applyAlignment="1" applyProtection="1">
      <alignment horizontal="left" vertical="center" wrapText="1"/>
      <protection/>
    </xf>
    <xf numFmtId="1" fontId="21" fillId="2" borderId="0" xfId="24" applyNumberFormat="1" applyFont="1" applyFill="1" applyBorder="1" applyProtection="1">
      <alignment/>
      <protection/>
    </xf>
    <xf numFmtId="0" fontId="21" fillId="0" borderId="0" xfId="29" applyFont="1" applyAlignment="1" applyProtection="1">
      <alignment horizontal="center"/>
      <protection/>
    </xf>
    <xf numFmtId="0" fontId="21" fillId="0" borderId="0" xfId="29" applyFont="1" applyAlignment="1">
      <alignment horizontal="center"/>
      <protection/>
    </xf>
    <xf numFmtId="0" fontId="21" fillId="2" borderId="1" xfId="24" applyFont="1" applyFill="1" applyBorder="1" applyAlignment="1" applyProtection="1">
      <alignment horizontal="center"/>
      <protection/>
    </xf>
    <xf numFmtId="0" fontId="21" fillId="0" borderId="1" xfId="24" applyFont="1" applyBorder="1" applyAlignment="1" applyProtection="1">
      <alignment horizontal="left" vertical="center" wrapText="1"/>
      <protection/>
    </xf>
    <xf numFmtId="0" fontId="22" fillId="0" borderId="1" xfId="24" applyFont="1" applyBorder="1" applyAlignment="1" applyProtection="1">
      <alignment horizontal="left" vertical="center" wrapText="1"/>
      <protection/>
    </xf>
    <xf numFmtId="0" fontId="28" fillId="0" borderId="0" xfId="24" applyFont="1" applyBorder="1" applyAlignment="1" applyProtection="1">
      <alignment horizontal="left" vertical="center" wrapText="1"/>
      <protection/>
    </xf>
    <xf numFmtId="0" fontId="21" fillId="0" borderId="0" xfId="29" applyFont="1" applyProtection="1">
      <alignment/>
      <protection locked="0"/>
    </xf>
    <xf numFmtId="0" fontId="7" fillId="0" borderId="0" xfId="29" applyFont="1" applyProtection="1">
      <alignment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1" xfId="24" applyNumberFormat="1" applyFont="1" applyFill="1" applyBorder="1" applyAlignment="1" applyProtection="1">
      <alignment wrapText="1"/>
      <protection/>
    </xf>
    <xf numFmtId="0" fontId="0" fillId="0" borderId="0" xfId="30" applyFont="1" applyBorder="1" applyAlignment="1" applyProtection="1">
      <alignment horizontal="left" wrapText="1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9" fillId="0" borderId="0" xfId="30" applyFont="1" applyBorder="1" applyAlignment="1" applyProtection="1">
      <alignment vertical="center" wrapText="1"/>
      <protection locked="0"/>
    </xf>
    <xf numFmtId="0" fontId="5" fillId="0" borderId="1" xfId="30" applyFont="1" applyBorder="1" applyAlignment="1" applyProtection="1">
      <alignment horizontal="center" vertical="center"/>
      <protection/>
    </xf>
    <xf numFmtId="0" fontId="5" fillId="0" borderId="1" xfId="30" applyFont="1" applyBorder="1" applyAlignment="1" applyProtection="1">
      <alignment horizontal="center" vertical="center" wrapText="1"/>
      <protection/>
    </xf>
    <xf numFmtId="14" fontId="5" fillId="0" borderId="1" xfId="30" applyNumberFormat="1" applyFont="1" applyBorder="1" applyAlignment="1" applyProtection="1">
      <alignment horizontal="center" vertical="center" wrapText="1"/>
      <protection/>
    </xf>
    <xf numFmtId="49" fontId="5" fillId="0" borderId="1" xfId="30" applyNumberFormat="1" applyFont="1" applyBorder="1" applyAlignment="1" applyProtection="1">
      <alignment horizontal="center" vertical="center" wrapText="1"/>
      <protection/>
    </xf>
    <xf numFmtId="0" fontId="0" fillId="0" borderId="0" xfId="30" applyFont="1" applyAlignment="1">
      <alignment vertical="center"/>
      <protection/>
    </xf>
    <xf numFmtId="0" fontId="5" fillId="0" borderId="1" xfId="30" applyFont="1" applyBorder="1" applyAlignment="1" applyProtection="1">
      <alignment horizontal="center" wrapText="1"/>
      <protection/>
    </xf>
    <xf numFmtId="49" fontId="5" fillId="0" borderId="1" xfId="30" applyNumberFormat="1" applyFont="1" applyBorder="1" applyAlignment="1" applyProtection="1">
      <alignment horizontal="center" wrapText="1"/>
      <protection/>
    </xf>
    <xf numFmtId="0" fontId="5" fillId="0" borderId="0" xfId="30" applyFont="1" applyAlignment="1">
      <alignment/>
      <protection/>
    </xf>
    <xf numFmtId="3" fontId="5" fillId="2" borderId="1" xfId="31" applyNumberFormat="1" applyFont="1" applyFill="1" applyBorder="1" applyAlignment="1" applyProtection="1">
      <alignment wrapText="1"/>
      <protection/>
    </xf>
    <xf numFmtId="0" fontId="0" fillId="0" borderId="0" xfId="32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0" fontId="0" fillId="0" borderId="0" xfId="31" applyFont="1" applyAlignment="1" applyProtection="1">
      <alignment wrapText="1"/>
      <protection/>
    </xf>
    <xf numFmtId="0" fontId="7" fillId="0" borderId="1" xfId="31" applyFont="1" applyBorder="1" applyAlignment="1" applyProtection="1">
      <alignment horizontal="center" vertical="center" wrapText="1"/>
      <protection/>
    </xf>
    <xf numFmtId="49" fontId="7" fillId="2" borderId="1" xfId="31" applyNumberFormat="1" applyFont="1" applyFill="1" applyBorder="1" applyAlignment="1" applyProtection="1">
      <alignment horizontal="center" vertical="center" wrapText="1"/>
      <protection/>
    </xf>
    <xf numFmtId="0" fontId="7" fillId="0" borderId="0" xfId="31" applyFont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horizontal="right" wrapText="1"/>
      <protection locked="0"/>
    </xf>
    <xf numFmtId="0" fontId="9" fillId="0" borderId="1" xfId="31" applyFont="1" applyBorder="1" applyAlignment="1" applyProtection="1">
      <alignment vertical="center" wrapText="1"/>
      <protection/>
    </xf>
    <xf numFmtId="0" fontId="0" fillId="0" borderId="0" xfId="26" applyFont="1" applyAlignment="1">
      <alignment horizontal="left" vertical="center" wrapText="1"/>
      <protection/>
    </xf>
    <xf numFmtId="0" fontId="7" fillId="0" borderId="0" xfId="33" applyFont="1" applyAlignment="1">
      <alignment horizontal="right"/>
      <protection/>
    </xf>
    <xf numFmtId="0" fontId="0" fillId="0" borderId="0" xfId="29" applyFont="1">
      <alignment/>
      <protection/>
    </xf>
    <xf numFmtId="3" fontId="0" fillId="0" borderId="0" xfId="29" applyNumberFormat="1" applyFont="1">
      <alignment/>
      <protection/>
    </xf>
    <xf numFmtId="0" fontId="7" fillId="0" borderId="0" xfId="30" applyFont="1" applyAlignment="1">
      <alignment horizontal="right" vertical="top"/>
      <protection/>
    </xf>
    <xf numFmtId="0" fontId="5" fillId="0" borderId="0" xfId="27" applyFont="1" applyBorder="1" applyAlignment="1">
      <alignment vertical="justify"/>
      <protection/>
    </xf>
    <xf numFmtId="3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3" fontId="0" fillId="0" borderId="0" xfId="27" applyNumberFormat="1" applyFont="1" applyAlignment="1">
      <alignment horizontal="center"/>
      <protection/>
    </xf>
    <xf numFmtId="3" fontId="7" fillId="0" borderId="0" xfId="30" applyNumberFormat="1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3" fontId="0" fillId="0" borderId="0" xfId="27" applyNumberFormat="1" applyFont="1" applyBorder="1" applyAlignment="1">
      <alignment vertical="justify"/>
      <protection/>
    </xf>
    <xf numFmtId="0" fontId="0" fillId="0" borderId="0" xfId="27" applyFont="1" applyBorder="1" applyAlignment="1">
      <alignment vertical="justify"/>
      <protection/>
    </xf>
    <xf numFmtId="3" fontId="5" fillId="0" borderId="0" xfId="27" applyNumberFormat="1" applyFont="1" applyBorder="1" applyAlignment="1">
      <alignment horizontal="right" vertical="justify"/>
      <protection/>
    </xf>
    <xf numFmtId="0" fontId="5" fillId="0" borderId="0" xfId="29" applyFont="1" applyBorder="1">
      <alignment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3" fontId="0" fillId="0" borderId="1" xfId="26" applyNumberFormat="1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9" fillId="0" borderId="1" xfId="26" applyFont="1" applyBorder="1" applyAlignment="1">
      <alignment horizontal="left" vertical="center" wrapText="1"/>
      <protection/>
    </xf>
    <xf numFmtId="3" fontId="9" fillId="0" borderId="1" xfId="26" applyNumberFormat="1" applyFont="1" applyBorder="1" applyAlignment="1">
      <alignment horizontal="left" vertical="center" wrapText="1"/>
      <protection/>
    </xf>
    <xf numFmtId="0" fontId="9" fillId="0" borderId="0" xfId="29" applyFont="1">
      <alignment/>
      <protection/>
    </xf>
    <xf numFmtId="0" fontId="9" fillId="0" borderId="1" xfId="26" applyFont="1" applyBorder="1" applyAlignment="1">
      <alignment horizontal="left" vertical="top" wrapText="1"/>
      <protection/>
    </xf>
    <xf numFmtId="3" fontId="31" fillId="2" borderId="1" xfId="26" applyNumberFormat="1" applyFont="1" applyFill="1" applyBorder="1" applyAlignment="1" applyProtection="1">
      <alignment horizontal="right" wrapText="1"/>
      <protection locked="0"/>
    </xf>
    <xf numFmtId="2" fontId="31" fillId="2" borderId="1" xfId="26" applyNumberFormat="1" applyFont="1" applyFill="1" applyBorder="1" applyAlignment="1">
      <alignment horizontal="right" wrapText="1"/>
      <protection/>
    </xf>
    <xf numFmtId="3" fontId="31" fillId="0" borderId="1" xfId="26" applyNumberFormat="1" applyFont="1" applyFill="1" applyBorder="1" applyAlignment="1" applyProtection="1">
      <alignment horizontal="right" wrapText="1"/>
      <protection locked="0"/>
    </xf>
    <xf numFmtId="0" fontId="10" fillId="0" borderId="1" xfId="26" applyFont="1" applyBorder="1" applyAlignment="1">
      <alignment horizontal="right" vertical="center" wrapText="1"/>
      <protection/>
    </xf>
    <xf numFmtId="49" fontId="32" fillId="0" borderId="1" xfId="26" applyNumberFormat="1" applyFont="1" applyBorder="1" applyAlignment="1">
      <alignment horizontal="center" vertical="center" wrapText="1"/>
      <protection/>
    </xf>
    <xf numFmtId="3" fontId="31" fillId="2" borderId="1" xfId="26" applyNumberFormat="1" applyFont="1" applyFill="1" applyBorder="1" applyAlignment="1">
      <alignment horizontal="right" wrapText="1"/>
      <protection/>
    </xf>
    <xf numFmtId="4" fontId="31" fillId="2" borderId="1" xfId="26" applyNumberFormat="1" applyFont="1" applyFill="1" applyBorder="1" applyAlignment="1">
      <alignment horizontal="right" wrapText="1"/>
      <protection/>
    </xf>
    <xf numFmtId="3" fontId="31" fillId="0" borderId="1" xfId="26" applyNumberFormat="1" applyFont="1" applyBorder="1" applyAlignment="1" applyProtection="1">
      <alignment horizontal="right" wrapText="1"/>
      <protection/>
    </xf>
    <xf numFmtId="0" fontId="9" fillId="0" borderId="0" xfId="29" applyFont="1" applyProtection="1">
      <alignment/>
      <protection/>
    </xf>
    <xf numFmtId="3" fontId="31" fillId="0" borderId="1" xfId="26" applyNumberFormat="1" applyFont="1" applyBorder="1" applyAlignment="1">
      <alignment horizontal="right" wrapText="1"/>
      <protection/>
    </xf>
    <xf numFmtId="4" fontId="31" fillId="2" borderId="1" xfId="26" applyNumberFormat="1" applyFont="1" applyFill="1" applyBorder="1" applyAlignment="1" applyProtection="1">
      <alignment horizontal="right" wrapText="1"/>
      <protection locked="0"/>
    </xf>
    <xf numFmtId="0" fontId="6" fillId="0" borderId="1" xfId="26" applyFont="1" applyBorder="1" applyAlignment="1">
      <alignment horizontal="right" vertical="center" wrapText="1"/>
      <protection/>
    </xf>
    <xf numFmtId="0" fontId="0" fillId="0" borderId="0" xfId="29" applyFont="1" applyProtection="1">
      <alignment/>
      <protection/>
    </xf>
    <xf numFmtId="0" fontId="6" fillId="0" borderId="1" xfId="26" applyFont="1" applyBorder="1" applyAlignment="1">
      <alignment horizontal="left" vertical="center" wrapText="1"/>
      <protection/>
    </xf>
    <xf numFmtId="3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3" fontId="0" fillId="0" borderId="1" xfId="26" applyNumberFormat="1" applyFont="1" applyBorder="1" applyAlignment="1">
      <alignment horizontal="right" wrapText="1"/>
      <protection/>
    </xf>
    <xf numFmtId="3" fontId="9" fillId="2" borderId="1" xfId="26" applyNumberFormat="1" applyFont="1" applyFill="1" applyBorder="1" applyAlignment="1">
      <alignment horizontal="right" wrapText="1"/>
      <protection/>
    </xf>
    <xf numFmtId="4" fontId="9" fillId="2" borderId="1" xfId="26" applyNumberFormat="1" applyFont="1" applyFill="1" applyBorder="1" applyAlignment="1">
      <alignment horizontal="right" wrapText="1"/>
      <protection/>
    </xf>
    <xf numFmtId="3" fontId="9" fillId="0" borderId="1" xfId="26" applyNumberFormat="1" applyFont="1" applyBorder="1" applyAlignment="1">
      <alignment horizontal="right" wrapText="1"/>
      <protection/>
    </xf>
    <xf numFmtId="3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3" fontId="9" fillId="0" borderId="1" xfId="26" applyNumberFormat="1" applyFont="1" applyFill="1" applyBorder="1" applyAlignment="1" applyProtection="1">
      <alignment horizontal="right" wrapText="1"/>
      <protection locked="0"/>
    </xf>
    <xf numFmtId="3" fontId="0" fillId="0" borderId="1" xfId="26" applyNumberFormat="1" applyFont="1" applyBorder="1" applyAlignment="1" applyProtection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3" fontId="0" fillId="0" borderId="0" xfId="26" applyNumberFormat="1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26" applyFont="1">
      <alignment/>
      <protection/>
    </xf>
    <xf numFmtId="3" fontId="0" fillId="0" borderId="0" xfId="26" applyNumberFormat="1" applyFont="1">
      <alignment/>
      <protection/>
    </xf>
    <xf numFmtId="0" fontId="9" fillId="0" borderId="0" xfId="26" applyFont="1">
      <alignment/>
      <protection/>
    </xf>
    <xf numFmtId="3" fontId="9" fillId="0" borderId="0" xfId="26" applyNumberFormat="1" applyFont="1">
      <alignment/>
      <protection/>
    </xf>
    <xf numFmtId="3" fontId="9" fillId="0" borderId="0" xfId="29" applyNumberFormat="1" applyFont="1">
      <alignment/>
      <protection/>
    </xf>
    <xf numFmtId="1" fontId="9" fillId="0" borderId="0" xfId="29" applyNumberFormat="1" applyFont="1" applyProtection="1">
      <alignment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15" fillId="3" borderId="14" xfId="30" applyFont="1" applyFill="1" applyBorder="1" applyAlignment="1" applyProtection="1">
      <alignment horizontal="left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0" fillId="0" borderId="0" xfId="30" applyFont="1" applyBorder="1" applyAlignment="1" applyProtection="1">
      <alignment horizontal="left" wrapText="1"/>
      <protection locked="0"/>
    </xf>
    <xf numFmtId="0" fontId="0" fillId="0" borderId="0" xfId="32" applyFont="1" applyAlignment="1">
      <alignment vertical="center"/>
      <protection/>
    </xf>
    <xf numFmtId="0" fontId="0" fillId="0" borderId="0" xfId="31" applyFont="1" applyAlignment="1" applyProtection="1">
      <alignment horizontal="right" wrapText="1"/>
      <protection/>
    </xf>
    <xf numFmtId="0" fontId="11" fillId="0" borderId="0" xfId="33" applyFont="1" applyAlignment="1">
      <alignment horizontal="left"/>
      <protection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center"/>
      <protection locked="0"/>
    </xf>
    <xf numFmtId="0" fontId="29" fillId="0" borderId="0" xfId="27" applyFont="1" applyAlignment="1" applyProtection="1">
      <alignment horizontal="left" vertical="center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3" fontId="25" fillId="0" borderId="3" xfId="24" applyNumberFormat="1" applyFont="1" applyFill="1" applyBorder="1" applyAlignment="1" applyProtection="1">
      <alignment wrapText="1"/>
      <protection locked="0"/>
    </xf>
    <xf numFmtId="3" fontId="25" fillId="0" borderId="8" xfId="24" applyNumberFormat="1" applyFont="1" applyFill="1" applyBorder="1" applyAlignment="1" applyProtection="1">
      <alignment wrapText="1"/>
      <protection locked="0"/>
    </xf>
    <xf numFmtId="3" fontId="26" fillId="0" borderId="3" xfId="24" applyNumberFormat="1" applyFont="1" applyFill="1" applyBorder="1" applyAlignment="1" applyProtection="1">
      <alignment wrapText="1"/>
      <protection locked="0"/>
    </xf>
    <xf numFmtId="3" fontId="26" fillId="0" borderId="8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horizontal="center" vertical="center" wrapText="1"/>
      <protection/>
    </xf>
    <xf numFmtId="0" fontId="21" fillId="0" borderId="4" xfId="24" applyFont="1" applyBorder="1" applyAlignment="1" applyProtection="1">
      <alignment horizontal="center" vertical="center" wrapText="1"/>
      <protection/>
    </xf>
    <xf numFmtId="49" fontId="21" fillId="0" borderId="2" xfId="24" applyNumberFormat="1" applyFont="1" applyBorder="1" applyAlignment="1" applyProtection="1">
      <alignment horizontal="center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1" xfId="24" applyFont="1" applyFill="1" applyBorder="1" applyAlignment="1" applyProtection="1">
      <alignment horizontal="center" vertical="center" wrapText="1"/>
      <protection/>
    </xf>
    <xf numFmtId="0" fontId="21" fillId="2" borderId="6" xfId="24" applyFont="1" applyFill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49" fontId="20" fillId="0" borderId="0" xfId="24" applyNumberFormat="1" applyFont="1" applyAlignment="1" applyProtection="1">
      <alignment horizontal="left" vertical="center" wrapText="1"/>
      <protection locked="0"/>
    </xf>
    <xf numFmtId="0" fontId="24" fillId="0" borderId="7" xfId="24" applyFont="1" applyBorder="1" applyAlignment="1" applyProtection="1">
      <alignment horizontal="center" wrapText="1"/>
      <protection/>
    </xf>
    <xf numFmtId="0" fontId="24" fillId="0" borderId="11" xfId="24" applyFont="1" applyBorder="1" applyAlignment="1" applyProtection="1">
      <alignment horizontal="center" wrapText="1"/>
      <protection/>
    </xf>
    <xf numFmtId="3" fontId="25" fillId="0" borderId="5" xfId="24" applyNumberFormat="1" applyFont="1" applyFill="1" applyBorder="1" applyAlignment="1" applyProtection="1">
      <alignment wrapText="1"/>
      <protection locked="0"/>
    </xf>
    <xf numFmtId="3" fontId="25" fillId="0" borderId="6" xfId="24" applyNumberFormat="1" applyFont="1" applyFill="1" applyBorder="1" applyAlignment="1" applyProtection="1">
      <alignment wrapText="1"/>
      <protection locked="0"/>
    </xf>
    <xf numFmtId="0" fontId="22" fillId="0" borderId="0" xfId="27" applyFont="1" applyAlignment="1" applyProtection="1">
      <alignment horizontal="left" vertical="center"/>
      <protection locked="0"/>
    </xf>
    <xf numFmtId="49" fontId="21" fillId="0" borderId="10" xfId="24" applyNumberFormat="1" applyFont="1" applyBorder="1" applyAlignment="1" applyProtection="1">
      <alignment horizontal="center" vertical="center" wrapText="1"/>
      <protection/>
    </xf>
    <xf numFmtId="1" fontId="21" fillId="0" borderId="7" xfId="24" applyNumberFormat="1" applyFont="1" applyBorder="1" applyAlignment="1" applyProtection="1">
      <alignment horizontal="center" vertical="center" wrapText="1"/>
      <protection/>
    </xf>
    <xf numFmtId="1" fontId="21" fillId="0" borderId="11" xfId="24" applyNumberFormat="1" applyFont="1" applyBorder="1" applyAlignment="1" applyProtection="1">
      <alignment horizontal="center" vertical="center" wrapText="1"/>
      <protection/>
    </xf>
    <xf numFmtId="1" fontId="21" fillId="0" borderId="5" xfId="24" applyNumberFormat="1" applyFont="1" applyBorder="1" applyAlignment="1" applyProtection="1">
      <alignment horizontal="center" vertical="center" wrapText="1"/>
      <protection/>
    </xf>
    <xf numFmtId="1" fontId="21" fillId="0" borderId="6" xfId="24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left" vertical="center"/>
      <protection locked="0"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4" xfId="25" applyFont="1" applyBorder="1" applyAlignment="1" applyProtection="1">
      <alignment horizontal="center" vertical="center" wrapText="1"/>
      <protection/>
    </xf>
    <xf numFmtId="44" fontId="7" fillId="0" borderId="2" xfId="17" applyFont="1" applyBorder="1" applyAlignment="1" applyProtection="1">
      <alignment horizontal="center" vertical="center" wrapText="1"/>
      <protection/>
    </xf>
    <xf numFmtId="44" fontId="7" fillId="0" borderId="4" xfId="17" applyFont="1" applyBorder="1" applyAlignment="1" applyProtection="1">
      <alignment horizontal="center" vertical="center" wrapText="1"/>
      <protection/>
    </xf>
    <xf numFmtId="0" fontId="7" fillId="0" borderId="10" xfId="25" applyFont="1" applyBorder="1" applyAlignment="1" applyProtection="1">
      <alignment horizontal="center" vertical="center" wrapText="1"/>
      <protection/>
    </xf>
    <xf numFmtId="49" fontId="0" fillId="0" borderId="14" xfId="25" applyNumberFormat="1" applyFont="1" applyBorder="1" applyAlignment="1" applyProtection="1">
      <alignment horizontal="left" vertical="center" wrapText="1"/>
      <protection/>
    </xf>
    <xf numFmtId="0" fontId="11" fillId="0" borderId="0" xfId="26" applyFont="1" applyAlignment="1">
      <alignment horizontal="left" vertical="center" wrapText="1"/>
      <protection/>
    </xf>
    <xf numFmtId="0" fontId="5" fillId="0" borderId="0" xfId="27" applyFont="1" applyAlignment="1">
      <alignment horizontal="left" vertical="justify"/>
      <protection/>
    </xf>
    <xf numFmtId="3" fontId="0" fillId="0" borderId="0" xfId="30" applyNumberFormat="1" applyFont="1" applyBorder="1" applyAlignment="1" applyProtection="1">
      <alignment horizontal="center" vertical="top" wrapText="1"/>
      <protection locked="0"/>
    </xf>
    <xf numFmtId="1" fontId="0" fillId="0" borderId="0" xfId="30" applyNumberFormat="1" applyFont="1" applyBorder="1" applyAlignment="1" applyProtection="1">
      <alignment horizontal="center" vertical="top" wrapText="1"/>
      <protection locked="0"/>
    </xf>
    <xf numFmtId="49" fontId="11" fillId="0" borderId="0" xfId="26" applyNumberFormat="1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48.8515625" style="145" customWidth="1"/>
    <col min="2" max="2" width="11.140625" style="145" customWidth="1"/>
    <col min="3" max="3" width="13.421875" style="145" customWidth="1"/>
    <col min="4" max="4" width="13.57421875" style="145" customWidth="1"/>
    <col min="5" max="5" width="49.421875" style="145" customWidth="1"/>
    <col min="6" max="6" width="10.8515625" style="150" customWidth="1"/>
    <col min="7" max="7" width="13.421875" style="145" customWidth="1"/>
    <col min="8" max="8" width="13.57421875" style="146" customWidth="1"/>
    <col min="9" max="16384" width="9.28125" style="147" customWidth="1"/>
  </cols>
  <sheetData>
    <row r="1" spans="1:6" ht="12.75">
      <c r="A1" s="151" t="s">
        <v>0</v>
      </c>
      <c r="B1" s="142"/>
      <c r="C1" s="143"/>
      <c r="D1" s="143"/>
      <c r="E1" s="143"/>
      <c r="F1" s="144" t="s">
        <v>1</v>
      </c>
    </row>
    <row r="2" spans="1:5" ht="12.75">
      <c r="A2" s="148"/>
      <c r="B2" s="148"/>
      <c r="C2" s="149"/>
      <c r="D2" s="149"/>
      <c r="E2" s="149"/>
    </row>
    <row r="3" spans="1:7" ht="18.75" customHeight="1">
      <c r="A3" s="492" t="s">
        <v>842</v>
      </c>
      <c r="B3" s="492"/>
      <c r="C3" s="492"/>
      <c r="D3" s="151"/>
      <c r="E3" s="152"/>
      <c r="F3" s="153" t="s">
        <v>853</v>
      </c>
      <c r="G3" s="146"/>
    </row>
    <row r="4" spans="1:5" ht="12.75">
      <c r="A4" s="154" t="s">
        <v>2</v>
      </c>
      <c r="B4" s="154"/>
      <c r="C4" s="155"/>
      <c r="D4" s="155"/>
      <c r="E4" s="155"/>
    </row>
    <row r="5" spans="1:8" ht="12.75">
      <c r="A5" s="154" t="s">
        <v>862</v>
      </c>
      <c r="B5" s="154"/>
      <c r="C5" s="155"/>
      <c r="D5" s="112"/>
      <c r="E5" s="112"/>
      <c r="G5" s="420"/>
      <c r="H5" s="423" t="s">
        <v>3</v>
      </c>
    </row>
    <row r="6" spans="1:8" ht="12.75">
      <c r="A6" s="154"/>
      <c r="B6" s="156"/>
      <c r="C6" s="157"/>
      <c r="D6" s="113"/>
      <c r="E6" s="112"/>
      <c r="G6" s="420"/>
      <c r="H6" s="420"/>
    </row>
    <row r="7" spans="1:8" s="417" customFormat="1" ht="25.5">
      <c r="A7" s="413">
        <v>7</v>
      </c>
      <c r="B7" s="414" t="s">
        <v>4</v>
      </c>
      <c r="C7" s="415" t="s">
        <v>5</v>
      </c>
      <c r="D7" s="415" t="s">
        <v>6</v>
      </c>
      <c r="E7" s="416" t="s">
        <v>7</v>
      </c>
      <c r="F7" s="414" t="s">
        <v>4</v>
      </c>
      <c r="G7" s="415" t="s">
        <v>8</v>
      </c>
      <c r="H7" s="415" t="s">
        <v>9</v>
      </c>
    </row>
    <row r="8" spans="1:8" s="420" customFormat="1" ht="12.75">
      <c r="A8" s="418" t="s">
        <v>10</v>
      </c>
      <c r="B8" s="418" t="s">
        <v>11</v>
      </c>
      <c r="C8" s="418">
        <v>1</v>
      </c>
      <c r="D8" s="418">
        <v>2</v>
      </c>
      <c r="E8" s="419" t="s">
        <v>10</v>
      </c>
      <c r="F8" s="418" t="s">
        <v>11</v>
      </c>
      <c r="G8" s="418">
        <v>1</v>
      </c>
      <c r="H8" s="418">
        <v>2</v>
      </c>
    </row>
    <row r="9" spans="1:8" ht="12.75">
      <c r="A9" s="158" t="s">
        <v>12</v>
      </c>
      <c r="B9" s="115"/>
      <c r="C9" s="116"/>
      <c r="D9" s="116"/>
      <c r="E9" s="158" t="s">
        <v>13</v>
      </c>
      <c r="F9" s="128"/>
      <c r="G9" s="116"/>
      <c r="H9" s="116"/>
    </row>
    <row r="10" spans="1:8" ht="12.75">
      <c r="A10" s="159" t="s">
        <v>14</v>
      </c>
      <c r="B10" s="117"/>
      <c r="C10" s="118"/>
      <c r="D10" s="118"/>
      <c r="E10" s="159" t="s">
        <v>15</v>
      </c>
      <c r="F10" s="129"/>
      <c r="G10" s="130"/>
      <c r="H10" s="130"/>
    </row>
    <row r="11" spans="1:8" ht="12.75">
      <c r="A11" s="159" t="s">
        <v>16</v>
      </c>
      <c r="B11" s="115" t="s">
        <v>17</v>
      </c>
      <c r="C11" s="119">
        <v>2188</v>
      </c>
      <c r="D11" s="119">
        <v>2020</v>
      </c>
      <c r="E11" s="159" t="s">
        <v>18</v>
      </c>
      <c r="F11" s="131" t="s">
        <v>19</v>
      </c>
      <c r="G11" s="127">
        <v>21000</v>
      </c>
      <c r="H11" s="127">
        <v>21000</v>
      </c>
    </row>
    <row r="12" spans="1:8" ht="12.75">
      <c r="A12" s="159" t="s">
        <v>20</v>
      </c>
      <c r="B12" s="115" t="s">
        <v>21</v>
      </c>
      <c r="C12" s="119">
        <v>8821</v>
      </c>
      <c r="D12" s="119">
        <v>8934</v>
      </c>
      <c r="E12" s="159" t="s">
        <v>22</v>
      </c>
      <c r="F12" s="131" t="s">
        <v>23</v>
      </c>
      <c r="G12" s="127"/>
      <c r="H12" s="127">
        <v>21000</v>
      </c>
    </row>
    <row r="13" spans="1:8" ht="12.75">
      <c r="A13" s="159" t="s">
        <v>24</v>
      </c>
      <c r="B13" s="115" t="s">
        <v>25</v>
      </c>
      <c r="C13" s="119">
        <v>9030</v>
      </c>
      <c r="D13" s="119">
        <v>7390</v>
      </c>
      <c r="E13" s="159" t="s">
        <v>26</v>
      </c>
      <c r="F13" s="131" t="s">
        <v>27</v>
      </c>
      <c r="G13" s="127">
        <v>0</v>
      </c>
      <c r="H13" s="127">
        <v>0</v>
      </c>
    </row>
    <row r="14" spans="1:8" ht="12.75">
      <c r="A14" s="159" t="s">
        <v>28</v>
      </c>
      <c r="B14" s="115" t="s">
        <v>29</v>
      </c>
      <c r="C14" s="119">
        <v>2949</v>
      </c>
      <c r="D14" s="119">
        <v>2256</v>
      </c>
      <c r="E14" s="160" t="s">
        <v>30</v>
      </c>
      <c r="F14" s="131" t="s">
        <v>31</v>
      </c>
      <c r="G14" s="127">
        <v>-271</v>
      </c>
      <c r="H14" s="127">
        <v>-271</v>
      </c>
    </row>
    <row r="15" spans="1:8" ht="12.75">
      <c r="A15" s="159" t="s">
        <v>32</v>
      </c>
      <c r="B15" s="115" t="s">
        <v>33</v>
      </c>
      <c r="C15" s="119">
        <v>535</v>
      </c>
      <c r="D15" s="119">
        <v>441</v>
      </c>
      <c r="E15" s="160" t="s">
        <v>34</v>
      </c>
      <c r="F15" s="131" t="s">
        <v>35</v>
      </c>
      <c r="G15" s="127">
        <v>0</v>
      </c>
      <c r="H15" s="127">
        <v>0</v>
      </c>
    </row>
    <row r="16" spans="1:8" ht="12.75">
      <c r="A16" s="159" t="s">
        <v>36</v>
      </c>
      <c r="B16" s="120" t="s">
        <v>37</v>
      </c>
      <c r="C16" s="119">
        <v>37</v>
      </c>
      <c r="D16" s="119">
        <v>39</v>
      </c>
      <c r="E16" s="160" t="s">
        <v>38</v>
      </c>
      <c r="F16" s="131" t="s">
        <v>39</v>
      </c>
      <c r="G16" s="127">
        <v>0</v>
      </c>
      <c r="H16" s="127">
        <v>0</v>
      </c>
    </row>
    <row r="17" spans="1:8" ht="25.5">
      <c r="A17" s="159" t="s">
        <v>40</v>
      </c>
      <c r="B17" s="115" t="s">
        <v>41</v>
      </c>
      <c r="C17" s="121">
        <v>9588</v>
      </c>
      <c r="D17" s="121">
        <v>5568</v>
      </c>
      <c r="E17" s="161" t="s">
        <v>42</v>
      </c>
      <c r="F17" s="132" t="s">
        <v>43</v>
      </c>
      <c r="G17" s="428">
        <f>SUM(G11:G16)-G12</f>
        <v>20729</v>
      </c>
      <c r="H17" s="428">
        <f>SUM(H11:H16)-H12</f>
        <v>20729</v>
      </c>
    </row>
    <row r="18" spans="1:8" ht="12.75">
      <c r="A18" s="159" t="s">
        <v>44</v>
      </c>
      <c r="B18" s="115" t="s">
        <v>45</v>
      </c>
      <c r="C18" s="119">
        <v>71</v>
      </c>
      <c r="D18" s="119">
        <v>46</v>
      </c>
      <c r="E18" s="159" t="s">
        <v>46</v>
      </c>
      <c r="F18" s="134"/>
      <c r="G18" s="127">
        <v>0</v>
      </c>
      <c r="H18" s="127">
        <v>0</v>
      </c>
    </row>
    <row r="19" spans="1:8" ht="12.75">
      <c r="A19" s="162" t="s">
        <v>47</v>
      </c>
      <c r="B19" s="122" t="s">
        <v>48</v>
      </c>
      <c r="C19" s="123">
        <f>SUM(C11:C18)</f>
        <v>33219</v>
      </c>
      <c r="D19" s="123">
        <f>SUM(D11:D18)</f>
        <v>26694</v>
      </c>
      <c r="E19" s="159" t="s">
        <v>49</v>
      </c>
      <c r="F19" s="131" t="s">
        <v>50</v>
      </c>
      <c r="G19" s="135">
        <v>0</v>
      </c>
      <c r="H19" s="135">
        <v>0</v>
      </c>
    </row>
    <row r="20" spans="1:8" ht="25.5">
      <c r="A20" s="159" t="s">
        <v>51</v>
      </c>
      <c r="B20" s="122" t="s">
        <v>52</v>
      </c>
      <c r="C20" s="119">
        <v>0</v>
      </c>
      <c r="D20" s="119">
        <v>0</v>
      </c>
      <c r="E20" s="159" t="s">
        <v>53</v>
      </c>
      <c r="F20" s="131" t="s">
        <v>54</v>
      </c>
      <c r="G20" s="127">
        <v>0</v>
      </c>
      <c r="H20" s="127">
        <v>0</v>
      </c>
    </row>
    <row r="21" spans="1:8" ht="12.75">
      <c r="A21" s="159" t="s">
        <v>55</v>
      </c>
      <c r="B21" s="124" t="s">
        <v>56</v>
      </c>
      <c r="C21" s="119">
        <v>0</v>
      </c>
      <c r="D21" s="119">
        <v>0</v>
      </c>
      <c r="E21" s="163" t="s">
        <v>57</v>
      </c>
      <c r="F21" s="131" t="s">
        <v>58</v>
      </c>
      <c r="G21" s="127">
        <v>5926</v>
      </c>
      <c r="H21" s="127">
        <v>5828</v>
      </c>
    </row>
    <row r="22" spans="1:8" ht="12.75">
      <c r="A22" s="159" t="s">
        <v>59</v>
      </c>
      <c r="B22" s="115"/>
      <c r="C22" s="119">
        <v>0</v>
      </c>
      <c r="D22" s="119">
        <v>0</v>
      </c>
      <c r="E22" s="160" t="s">
        <v>60</v>
      </c>
      <c r="F22" s="131" t="s">
        <v>61</v>
      </c>
      <c r="G22" s="127">
        <v>5926</v>
      </c>
      <c r="H22" s="127">
        <v>5828</v>
      </c>
    </row>
    <row r="23" spans="1:8" ht="12.75">
      <c r="A23" s="159" t="s">
        <v>62</v>
      </c>
      <c r="B23" s="115" t="s">
        <v>63</v>
      </c>
      <c r="C23" s="119">
        <v>25</v>
      </c>
      <c r="D23" s="119">
        <v>2</v>
      </c>
      <c r="E23" s="164" t="s">
        <v>64</v>
      </c>
      <c r="F23" s="131" t="s">
        <v>65</v>
      </c>
      <c r="G23" s="127">
        <v>0</v>
      </c>
      <c r="H23" s="127">
        <v>0</v>
      </c>
    </row>
    <row r="24" spans="1:8" ht="12.75">
      <c r="A24" s="159" t="s">
        <v>66</v>
      </c>
      <c r="B24" s="115" t="s">
        <v>67</v>
      </c>
      <c r="C24" s="119">
        <v>116</v>
      </c>
      <c r="D24" s="119">
        <v>88</v>
      </c>
      <c r="E24" s="159" t="s">
        <v>68</v>
      </c>
      <c r="F24" s="131" t="s">
        <v>69</v>
      </c>
      <c r="G24" s="127">
        <v>0</v>
      </c>
      <c r="H24" s="127">
        <v>0</v>
      </c>
    </row>
    <row r="25" spans="1:8" ht="12.75">
      <c r="A25" s="159" t="s">
        <v>70</v>
      </c>
      <c r="B25" s="115" t="s">
        <v>71</v>
      </c>
      <c r="C25" s="119">
        <v>0</v>
      </c>
      <c r="D25" s="119">
        <v>0</v>
      </c>
      <c r="E25" s="165" t="s">
        <v>72</v>
      </c>
      <c r="F25" s="132" t="s">
        <v>73</v>
      </c>
      <c r="G25" s="127">
        <v>5926</v>
      </c>
      <c r="H25" s="127">
        <v>5828</v>
      </c>
    </row>
    <row r="26" spans="1:8" ht="12.75">
      <c r="A26" s="159" t="s">
        <v>74</v>
      </c>
      <c r="B26" s="115" t="s">
        <v>75</v>
      </c>
      <c r="C26" s="119">
        <v>70</v>
      </c>
      <c r="D26" s="119">
        <v>90</v>
      </c>
      <c r="E26" s="159" t="s">
        <v>76</v>
      </c>
      <c r="F26" s="134"/>
      <c r="G26" s="127">
        <v>0</v>
      </c>
      <c r="H26" s="127">
        <v>0</v>
      </c>
    </row>
    <row r="27" spans="1:8" ht="12.75">
      <c r="A27" s="162" t="s">
        <v>77</v>
      </c>
      <c r="B27" s="124" t="s">
        <v>78</v>
      </c>
      <c r="C27" s="123">
        <f>SUM(C23:C26)</f>
        <v>211</v>
      </c>
      <c r="D27" s="123">
        <f>SUM(D23:D26)</f>
        <v>180</v>
      </c>
      <c r="E27" s="164" t="s">
        <v>79</v>
      </c>
      <c r="F27" s="131" t="s">
        <v>80</v>
      </c>
      <c r="G27" s="127">
        <v>22760</v>
      </c>
      <c r="H27" s="135">
        <v>23235</v>
      </c>
    </row>
    <row r="28" spans="1:8" ht="12.75">
      <c r="A28" s="159"/>
      <c r="B28" s="115"/>
      <c r="C28" s="119">
        <v>0</v>
      </c>
      <c r="D28" s="119">
        <v>0</v>
      </c>
      <c r="E28" s="159" t="s">
        <v>81</v>
      </c>
      <c r="F28" s="131" t="s">
        <v>82</v>
      </c>
      <c r="G28" s="127">
        <v>22760</v>
      </c>
      <c r="H28" s="127">
        <v>23235</v>
      </c>
    </row>
    <row r="29" spans="1:8" ht="12.75">
      <c r="A29" s="159" t="s">
        <v>83</v>
      </c>
      <c r="B29" s="115"/>
      <c r="C29" s="119">
        <v>0</v>
      </c>
      <c r="D29" s="119">
        <v>0</v>
      </c>
      <c r="E29" s="163" t="s">
        <v>84</v>
      </c>
      <c r="F29" s="131" t="s">
        <v>85</v>
      </c>
      <c r="G29" s="127">
        <v>0</v>
      </c>
      <c r="H29" s="127">
        <v>0</v>
      </c>
    </row>
    <row r="30" spans="1:8" ht="13.5" customHeight="1">
      <c r="A30" s="159" t="s">
        <v>86</v>
      </c>
      <c r="B30" s="115" t="s">
        <v>87</v>
      </c>
      <c r="C30" s="119">
        <v>324</v>
      </c>
      <c r="D30" s="119">
        <v>0</v>
      </c>
      <c r="E30" s="306" t="s">
        <v>88</v>
      </c>
      <c r="F30" s="131" t="s">
        <v>89</v>
      </c>
      <c r="G30" s="127">
        <v>0</v>
      </c>
      <c r="H30" s="127">
        <v>0</v>
      </c>
    </row>
    <row r="31" spans="1:8" ht="12.75">
      <c r="A31" s="159" t="s">
        <v>90</v>
      </c>
      <c r="B31" s="115" t="s">
        <v>91</v>
      </c>
      <c r="C31" s="119">
        <v>0</v>
      </c>
      <c r="D31" s="119">
        <v>0</v>
      </c>
      <c r="E31" s="164" t="s">
        <v>92</v>
      </c>
      <c r="F31" s="131" t="s">
        <v>93</v>
      </c>
      <c r="G31" s="127">
        <v>2684</v>
      </c>
      <c r="H31" s="127">
        <v>245</v>
      </c>
    </row>
    <row r="32" spans="1:8" ht="12.75">
      <c r="A32" s="162" t="s">
        <v>94</v>
      </c>
      <c r="B32" s="124" t="s">
        <v>95</v>
      </c>
      <c r="C32" s="119">
        <v>324</v>
      </c>
      <c r="D32" s="119">
        <v>0</v>
      </c>
      <c r="E32" s="160" t="s">
        <v>96</v>
      </c>
      <c r="F32" s="131" t="s">
        <v>97</v>
      </c>
      <c r="G32" s="127">
        <v>0</v>
      </c>
      <c r="H32" s="127">
        <v>0</v>
      </c>
    </row>
    <row r="33" spans="1:8" ht="12.75">
      <c r="A33" s="159" t="s">
        <v>98</v>
      </c>
      <c r="B33" s="120"/>
      <c r="C33" s="119">
        <v>0</v>
      </c>
      <c r="D33" s="119">
        <v>0</v>
      </c>
      <c r="E33" s="165" t="s">
        <v>99</v>
      </c>
      <c r="F33" s="132" t="s">
        <v>100</v>
      </c>
      <c r="G33" s="135">
        <f>SUM(G28:G32)</f>
        <v>25444</v>
      </c>
      <c r="H33" s="135">
        <f>SUM(H28:H32)</f>
        <v>23480</v>
      </c>
    </row>
    <row r="34" spans="1:8" ht="25.5">
      <c r="A34" s="159" t="s">
        <v>101</v>
      </c>
      <c r="B34" s="120" t="s">
        <v>102</v>
      </c>
      <c r="C34" s="125">
        <f>C35+C36+C37+C38</f>
        <v>14668</v>
      </c>
      <c r="D34" s="125">
        <f>D35+D36+D37+D38</f>
        <v>14715</v>
      </c>
      <c r="E34" s="159"/>
      <c r="F34" s="132"/>
      <c r="G34" s="133">
        <v>0</v>
      </c>
      <c r="H34" s="133">
        <v>0</v>
      </c>
    </row>
    <row r="35" spans="1:8" ht="12.75">
      <c r="A35" s="159" t="s">
        <v>103</v>
      </c>
      <c r="B35" s="115" t="s">
        <v>104</v>
      </c>
      <c r="C35" s="125">
        <v>0</v>
      </c>
      <c r="D35" s="125">
        <v>0</v>
      </c>
      <c r="E35" s="166"/>
      <c r="F35" s="136"/>
      <c r="G35" s="133">
        <v>0</v>
      </c>
      <c r="H35" s="133">
        <v>0</v>
      </c>
    </row>
    <row r="36" spans="1:8" ht="12.75">
      <c r="A36" s="159" t="s">
        <v>105</v>
      </c>
      <c r="B36" s="115" t="s">
        <v>106</v>
      </c>
      <c r="C36" s="125">
        <v>0</v>
      </c>
      <c r="D36" s="125">
        <v>0</v>
      </c>
      <c r="E36" s="162" t="s">
        <v>107</v>
      </c>
      <c r="F36" s="132" t="s">
        <v>108</v>
      </c>
      <c r="G36" s="135">
        <f>G17+G25+G33</f>
        <v>52099</v>
      </c>
      <c r="H36" s="135">
        <f>H17+H25+H33</f>
        <v>50037</v>
      </c>
    </row>
    <row r="37" spans="1:8" ht="12.75">
      <c r="A37" s="159" t="s">
        <v>109</v>
      </c>
      <c r="B37" s="115" t="s">
        <v>110</v>
      </c>
      <c r="C37" s="121">
        <v>14655</v>
      </c>
      <c r="D37" s="121">
        <v>14715</v>
      </c>
      <c r="E37" s="159"/>
      <c r="F37" s="132"/>
      <c r="G37" s="428">
        <v>0</v>
      </c>
      <c r="H37" s="428">
        <v>0</v>
      </c>
    </row>
    <row r="38" spans="1:8" ht="12.75">
      <c r="A38" s="159" t="s">
        <v>111</v>
      </c>
      <c r="B38" s="115" t="s">
        <v>112</v>
      </c>
      <c r="C38" s="121">
        <v>13</v>
      </c>
      <c r="D38" s="121">
        <v>0</v>
      </c>
      <c r="E38" s="167"/>
      <c r="F38" s="136"/>
      <c r="G38" s="428">
        <v>0</v>
      </c>
      <c r="H38" s="428">
        <v>0</v>
      </c>
    </row>
    <row r="39" spans="1:8" ht="12.75">
      <c r="A39" s="159" t="s">
        <v>113</v>
      </c>
      <c r="B39" s="126" t="s">
        <v>114</v>
      </c>
      <c r="C39" s="121">
        <v>0</v>
      </c>
      <c r="D39" s="121">
        <v>0</v>
      </c>
      <c r="E39" s="168" t="s">
        <v>115</v>
      </c>
      <c r="F39" s="132" t="s">
        <v>116</v>
      </c>
      <c r="G39" s="428">
        <v>22182</v>
      </c>
      <c r="H39" s="428">
        <v>20353</v>
      </c>
    </row>
    <row r="40" spans="1:8" ht="12.75">
      <c r="A40" s="159" t="s">
        <v>117</v>
      </c>
      <c r="B40" s="126" t="s">
        <v>118</v>
      </c>
      <c r="C40" s="121">
        <v>0</v>
      </c>
      <c r="D40" s="121">
        <v>0</v>
      </c>
      <c r="E40" s="160"/>
      <c r="F40" s="132"/>
      <c r="G40" s="428">
        <v>0</v>
      </c>
      <c r="H40" s="428">
        <v>0</v>
      </c>
    </row>
    <row r="41" spans="1:8" ht="12.75">
      <c r="A41" s="159" t="s">
        <v>119</v>
      </c>
      <c r="B41" s="126" t="s">
        <v>120</v>
      </c>
      <c r="C41" s="121">
        <v>0</v>
      </c>
      <c r="D41" s="121">
        <v>0</v>
      </c>
      <c r="E41" s="163" t="s">
        <v>121</v>
      </c>
      <c r="F41" s="136"/>
      <c r="G41" s="428">
        <v>0</v>
      </c>
      <c r="H41" s="428">
        <v>0</v>
      </c>
    </row>
    <row r="42" spans="1:8" ht="12.75">
      <c r="A42" s="159" t="s">
        <v>122</v>
      </c>
      <c r="B42" s="126" t="s">
        <v>123</v>
      </c>
      <c r="C42" s="121">
        <v>0</v>
      </c>
      <c r="D42" s="121">
        <v>0</v>
      </c>
      <c r="E42" s="159" t="s">
        <v>124</v>
      </c>
      <c r="F42" s="136"/>
      <c r="G42" s="428">
        <v>0</v>
      </c>
      <c r="H42" s="428">
        <v>0</v>
      </c>
    </row>
    <row r="43" spans="1:8" ht="30.75" customHeight="1">
      <c r="A43" s="159" t="s">
        <v>125</v>
      </c>
      <c r="B43" s="126" t="s">
        <v>126</v>
      </c>
      <c r="C43" s="121">
        <v>0</v>
      </c>
      <c r="D43" s="121">
        <v>0</v>
      </c>
      <c r="E43" s="160" t="s">
        <v>127</v>
      </c>
      <c r="F43" s="131" t="s">
        <v>128</v>
      </c>
      <c r="G43" s="428">
        <v>0</v>
      </c>
      <c r="H43" s="428">
        <v>0</v>
      </c>
    </row>
    <row r="44" spans="1:8" ht="25.5">
      <c r="A44" s="159" t="s">
        <v>129</v>
      </c>
      <c r="B44" s="126" t="s">
        <v>130</v>
      </c>
      <c r="C44" s="121">
        <v>516</v>
      </c>
      <c r="D44" s="121">
        <v>516</v>
      </c>
      <c r="E44" s="169" t="s">
        <v>131</v>
      </c>
      <c r="F44" s="131" t="s">
        <v>132</v>
      </c>
      <c r="G44" s="428">
        <v>0</v>
      </c>
      <c r="H44" s="428">
        <v>0</v>
      </c>
    </row>
    <row r="45" spans="1:8" ht="12.75">
      <c r="A45" s="162" t="s">
        <v>133</v>
      </c>
      <c r="B45" s="122" t="s">
        <v>134</v>
      </c>
      <c r="C45" s="123">
        <f>SUM(C35:C44)</f>
        <v>15184</v>
      </c>
      <c r="D45" s="123">
        <f>SUM(D35:D44)</f>
        <v>15231</v>
      </c>
      <c r="E45" s="163" t="s">
        <v>135</v>
      </c>
      <c r="F45" s="131" t="s">
        <v>136</v>
      </c>
      <c r="G45" s="135">
        <v>3</v>
      </c>
      <c r="H45" s="135">
        <v>4</v>
      </c>
    </row>
    <row r="46" spans="1:8" ht="12.75">
      <c r="A46" s="159" t="s">
        <v>137</v>
      </c>
      <c r="B46" s="115"/>
      <c r="C46" s="119">
        <v>0</v>
      </c>
      <c r="D46" s="119">
        <v>0</v>
      </c>
      <c r="E46" s="159" t="s">
        <v>138</v>
      </c>
      <c r="F46" s="131" t="s">
        <v>139</v>
      </c>
      <c r="G46" s="127">
        <v>0</v>
      </c>
      <c r="H46" s="127">
        <v>0</v>
      </c>
    </row>
    <row r="47" spans="1:8" ht="12.75">
      <c r="A47" s="159" t="s">
        <v>140</v>
      </c>
      <c r="B47" s="115" t="s">
        <v>141</v>
      </c>
      <c r="C47" s="119">
        <v>24</v>
      </c>
      <c r="D47" s="119">
        <v>24</v>
      </c>
      <c r="E47" s="163" t="s">
        <v>142</v>
      </c>
      <c r="F47" s="131" t="s">
        <v>143</v>
      </c>
      <c r="G47" s="127">
        <v>0</v>
      </c>
      <c r="H47" s="127">
        <v>0</v>
      </c>
    </row>
    <row r="48" spans="1:8" ht="12.75">
      <c r="A48" s="159" t="s">
        <v>144</v>
      </c>
      <c r="B48" s="120" t="s">
        <v>145</v>
      </c>
      <c r="C48" s="119">
        <v>680</v>
      </c>
      <c r="D48" s="119">
        <v>680</v>
      </c>
      <c r="E48" s="159" t="s">
        <v>146</v>
      </c>
      <c r="F48" s="131" t="s">
        <v>147</v>
      </c>
      <c r="G48" s="127">
        <v>311</v>
      </c>
      <c r="H48" s="127">
        <v>163</v>
      </c>
    </row>
    <row r="49" spans="1:8" ht="12.75">
      <c r="A49" s="159" t="s">
        <v>148</v>
      </c>
      <c r="B49" s="115" t="s">
        <v>149</v>
      </c>
      <c r="C49" s="119">
        <v>0</v>
      </c>
      <c r="D49" s="119">
        <v>0</v>
      </c>
      <c r="E49" s="168" t="s">
        <v>47</v>
      </c>
      <c r="F49" s="132" t="s">
        <v>150</v>
      </c>
      <c r="G49" s="127">
        <f>SUM(G43:G48)</f>
        <v>314</v>
      </c>
      <c r="H49" s="127">
        <f>SUM(H43:H48)</f>
        <v>167</v>
      </c>
    </row>
    <row r="50" spans="1:8" ht="12.75">
      <c r="A50" s="159" t="s">
        <v>74</v>
      </c>
      <c r="B50" s="115" t="s">
        <v>151</v>
      </c>
      <c r="C50" s="119">
        <v>0</v>
      </c>
      <c r="D50" s="119">
        <v>0</v>
      </c>
      <c r="E50" s="159"/>
      <c r="F50" s="131"/>
      <c r="G50" s="127">
        <v>0</v>
      </c>
      <c r="H50" s="127">
        <v>0</v>
      </c>
    </row>
    <row r="51" spans="1:8" ht="12.75">
      <c r="A51" s="162" t="s">
        <v>152</v>
      </c>
      <c r="B51" s="122" t="s">
        <v>153</v>
      </c>
      <c r="C51" s="119">
        <f>SUM(C47:C50)</f>
        <v>704</v>
      </c>
      <c r="D51" s="119">
        <f>SUM(D47:D50)</f>
        <v>704</v>
      </c>
      <c r="E51" s="168" t="s">
        <v>860</v>
      </c>
      <c r="F51" s="132" t="s">
        <v>154</v>
      </c>
      <c r="G51" s="127">
        <v>0</v>
      </c>
      <c r="H51" s="127">
        <v>0</v>
      </c>
    </row>
    <row r="52" spans="1:8" ht="12.75">
      <c r="A52" s="159" t="s">
        <v>155</v>
      </c>
      <c r="B52" s="122"/>
      <c r="C52" s="119">
        <v>0</v>
      </c>
      <c r="D52" s="119">
        <v>0</v>
      </c>
      <c r="E52" s="162" t="s">
        <v>156</v>
      </c>
      <c r="F52" s="132" t="s">
        <v>157</v>
      </c>
      <c r="G52" s="127">
        <v>0</v>
      </c>
      <c r="H52" s="127">
        <v>0</v>
      </c>
    </row>
    <row r="53" spans="1:8" ht="12.75">
      <c r="A53" s="162" t="s">
        <v>158</v>
      </c>
      <c r="B53" s="122" t="s">
        <v>159</v>
      </c>
      <c r="C53" s="119">
        <v>0</v>
      </c>
      <c r="D53" s="119">
        <v>2</v>
      </c>
      <c r="E53" s="162" t="s">
        <v>160</v>
      </c>
      <c r="F53" s="132" t="s">
        <v>161</v>
      </c>
      <c r="G53" s="127">
        <v>0</v>
      </c>
      <c r="H53" s="127">
        <v>0</v>
      </c>
    </row>
    <row r="54" spans="1:8" ht="12.75">
      <c r="A54" s="162" t="s">
        <v>162</v>
      </c>
      <c r="B54" s="122" t="s">
        <v>163</v>
      </c>
      <c r="C54" s="119">
        <v>4</v>
      </c>
      <c r="D54" s="119">
        <v>0</v>
      </c>
      <c r="E54" s="162" t="s">
        <v>164</v>
      </c>
      <c r="F54" s="132" t="s">
        <v>165</v>
      </c>
      <c r="G54" s="127">
        <v>0</v>
      </c>
      <c r="H54" s="127">
        <v>0</v>
      </c>
    </row>
    <row r="55" spans="1:8" ht="25.5">
      <c r="A55" s="170" t="s">
        <v>166</v>
      </c>
      <c r="B55" s="124" t="s">
        <v>167</v>
      </c>
      <c r="C55" s="125">
        <f>C19+C20+C21+C27+C32+C45+C53+C51+C54</f>
        <v>49646</v>
      </c>
      <c r="D55" s="125">
        <f>D19+D20+D21+D27+D32+D45+D53+D51+D54</f>
        <v>42811</v>
      </c>
      <c r="E55" s="162" t="s">
        <v>168</v>
      </c>
      <c r="F55" s="132" t="s">
        <v>169</v>
      </c>
      <c r="G55" s="133">
        <f>G49+G51+G52+G53+G54</f>
        <v>314</v>
      </c>
      <c r="H55" s="133">
        <f>H49+H51+H52+H53+H54</f>
        <v>167</v>
      </c>
    </row>
    <row r="56" spans="1:8" ht="12.75">
      <c r="A56" s="159" t="s">
        <v>170</v>
      </c>
      <c r="B56" s="120"/>
      <c r="C56" s="119">
        <v>0</v>
      </c>
      <c r="D56" s="119">
        <v>0</v>
      </c>
      <c r="E56" s="159"/>
      <c r="F56" s="132"/>
      <c r="G56" s="127">
        <v>0</v>
      </c>
      <c r="H56" s="127">
        <v>0</v>
      </c>
    </row>
    <row r="57" spans="1:8" ht="12.75">
      <c r="A57" s="159" t="s">
        <v>171</v>
      </c>
      <c r="B57" s="115"/>
      <c r="C57" s="119">
        <v>0</v>
      </c>
      <c r="D57" s="119">
        <v>0</v>
      </c>
      <c r="E57" s="159" t="s">
        <v>172</v>
      </c>
      <c r="F57" s="132"/>
      <c r="G57" s="127">
        <v>0</v>
      </c>
      <c r="H57" s="127">
        <v>0</v>
      </c>
    </row>
    <row r="58" spans="1:8" ht="12.75">
      <c r="A58" s="159" t="s">
        <v>173</v>
      </c>
      <c r="B58" s="115" t="s">
        <v>174</v>
      </c>
      <c r="C58" s="121">
        <v>7731</v>
      </c>
      <c r="D58" s="121">
        <v>7460</v>
      </c>
      <c r="E58" s="159" t="s">
        <v>124</v>
      </c>
      <c r="F58" s="131"/>
      <c r="G58" s="428">
        <v>0</v>
      </c>
      <c r="H58" s="428">
        <v>0</v>
      </c>
    </row>
    <row r="59" spans="1:8" ht="25.5">
      <c r="A59" s="159" t="s">
        <v>175</v>
      </c>
      <c r="B59" s="115" t="s">
        <v>176</v>
      </c>
      <c r="C59" s="121">
        <v>3200</v>
      </c>
      <c r="D59" s="121">
        <v>3001</v>
      </c>
      <c r="E59" s="163" t="s">
        <v>177</v>
      </c>
      <c r="F59" s="131" t="s">
        <v>178</v>
      </c>
      <c r="G59" s="428">
        <v>2395</v>
      </c>
      <c r="H59" s="428">
        <v>1408</v>
      </c>
    </row>
    <row r="60" spans="1:8" ht="12.75">
      <c r="A60" s="159" t="s">
        <v>179</v>
      </c>
      <c r="B60" s="115" t="s">
        <v>180</v>
      </c>
      <c r="C60" s="121">
        <v>116</v>
      </c>
      <c r="D60" s="121">
        <v>64</v>
      </c>
      <c r="E60" s="159" t="s">
        <v>181</v>
      </c>
      <c r="F60" s="131" t="s">
        <v>182</v>
      </c>
      <c r="G60" s="428">
        <v>0</v>
      </c>
      <c r="H60" s="428">
        <v>0</v>
      </c>
    </row>
    <row r="61" spans="1:8" ht="12.75">
      <c r="A61" s="159" t="s">
        <v>183</v>
      </c>
      <c r="B61" s="120" t="s">
        <v>184</v>
      </c>
      <c r="C61" s="121">
        <v>4956</v>
      </c>
      <c r="D61" s="121">
        <v>3381</v>
      </c>
      <c r="E61" s="160" t="s">
        <v>185</v>
      </c>
      <c r="F61" s="131" t="s">
        <v>186</v>
      </c>
      <c r="G61" s="428">
        <v>13775</v>
      </c>
      <c r="H61" s="428">
        <v>6331</v>
      </c>
    </row>
    <row r="62" spans="1:8" ht="12.75">
      <c r="A62" s="159" t="s">
        <v>187</v>
      </c>
      <c r="B62" s="120" t="s">
        <v>188</v>
      </c>
      <c r="C62" s="121">
        <v>121</v>
      </c>
      <c r="D62" s="121">
        <v>290</v>
      </c>
      <c r="E62" s="160" t="s">
        <v>189</v>
      </c>
      <c r="F62" s="131" t="s">
        <v>190</v>
      </c>
      <c r="G62" s="428">
        <v>1136</v>
      </c>
      <c r="H62" s="428">
        <v>531</v>
      </c>
    </row>
    <row r="63" spans="1:8" ht="12.75">
      <c r="A63" s="159" t="s">
        <v>191</v>
      </c>
      <c r="B63" s="115" t="s">
        <v>192</v>
      </c>
      <c r="C63" s="121">
        <v>3</v>
      </c>
      <c r="D63" s="121">
        <v>3</v>
      </c>
      <c r="E63" s="159" t="s">
        <v>193</v>
      </c>
      <c r="F63" s="131" t="s">
        <v>194</v>
      </c>
      <c r="G63" s="428">
        <v>0</v>
      </c>
      <c r="H63" s="428">
        <v>0</v>
      </c>
    </row>
    <row r="64" spans="1:8" ht="12.75">
      <c r="A64" s="162" t="s">
        <v>47</v>
      </c>
      <c r="B64" s="122" t="s">
        <v>195</v>
      </c>
      <c r="C64" s="123">
        <f>SUM(C58:C63)</f>
        <v>16127</v>
      </c>
      <c r="D64" s="123">
        <f>SUM(D58:D63)</f>
        <v>14199</v>
      </c>
      <c r="E64" s="159" t="s">
        <v>196</v>
      </c>
      <c r="F64" s="131" t="s">
        <v>197</v>
      </c>
      <c r="G64" s="127">
        <v>10726</v>
      </c>
      <c r="H64" s="127">
        <v>4870</v>
      </c>
    </row>
    <row r="65" spans="1:8" ht="12.75">
      <c r="A65" s="159"/>
      <c r="B65" s="122"/>
      <c r="C65" s="119">
        <v>0</v>
      </c>
      <c r="D65" s="119">
        <v>0</v>
      </c>
      <c r="E65" s="159" t="s">
        <v>198</v>
      </c>
      <c r="F65" s="131" t="s">
        <v>199</v>
      </c>
      <c r="G65" s="127">
        <v>436</v>
      </c>
      <c r="H65" s="127">
        <v>86</v>
      </c>
    </row>
    <row r="66" spans="1:8" ht="12.75">
      <c r="A66" s="159" t="s">
        <v>200</v>
      </c>
      <c r="B66" s="115"/>
      <c r="C66" s="119">
        <v>0</v>
      </c>
      <c r="D66" s="119">
        <v>0</v>
      </c>
      <c r="E66" s="159" t="s">
        <v>201</v>
      </c>
      <c r="F66" s="131" t="s">
        <v>202</v>
      </c>
      <c r="G66" s="127">
        <v>967</v>
      </c>
      <c r="H66" s="127">
        <v>474</v>
      </c>
    </row>
    <row r="67" spans="1:8" ht="12.75">
      <c r="A67" s="159" t="s">
        <v>203</v>
      </c>
      <c r="B67" s="115" t="s">
        <v>204</v>
      </c>
      <c r="C67" s="119">
        <v>1411</v>
      </c>
      <c r="D67" s="119">
        <v>2106</v>
      </c>
      <c r="E67" s="159" t="s">
        <v>205</v>
      </c>
      <c r="F67" s="131" t="s">
        <v>206</v>
      </c>
      <c r="G67" s="127">
        <v>317</v>
      </c>
      <c r="H67" s="127">
        <v>191</v>
      </c>
    </row>
    <row r="68" spans="1:8" ht="12.75">
      <c r="A68" s="159" t="s">
        <v>207</v>
      </c>
      <c r="B68" s="115" t="s">
        <v>208</v>
      </c>
      <c r="C68" s="119">
        <v>12707</v>
      </c>
      <c r="D68" s="119">
        <v>6473</v>
      </c>
      <c r="E68" s="159" t="s">
        <v>209</v>
      </c>
      <c r="F68" s="131" t="s">
        <v>210</v>
      </c>
      <c r="G68" s="127">
        <v>193</v>
      </c>
      <c r="H68" s="127">
        <v>179</v>
      </c>
    </row>
    <row r="69" spans="1:8" ht="12.75">
      <c r="A69" s="159" t="s">
        <v>211</v>
      </c>
      <c r="B69" s="115" t="s">
        <v>212</v>
      </c>
      <c r="C69" s="119">
        <v>114</v>
      </c>
      <c r="D69" s="119">
        <v>649</v>
      </c>
      <c r="E69" s="163" t="s">
        <v>74</v>
      </c>
      <c r="F69" s="131" t="s">
        <v>213</v>
      </c>
      <c r="G69" s="127">
        <v>1125</v>
      </c>
      <c r="H69" s="127">
        <v>972</v>
      </c>
    </row>
    <row r="70" spans="1:8" ht="12.75">
      <c r="A70" s="159" t="s">
        <v>214</v>
      </c>
      <c r="B70" s="115" t="s">
        <v>215</v>
      </c>
      <c r="C70" s="119">
        <v>1650</v>
      </c>
      <c r="D70" s="119">
        <v>1635</v>
      </c>
      <c r="E70" s="159" t="s">
        <v>216</v>
      </c>
      <c r="F70" s="131" t="s">
        <v>217</v>
      </c>
      <c r="G70" s="127">
        <v>460</v>
      </c>
      <c r="H70" s="127">
        <v>412</v>
      </c>
    </row>
    <row r="71" spans="1:8" ht="12.75">
      <c r="A71" s="159" t="s">
        <v>218</v>
      </c>
      <c r="B71" s="115" t="s">
        <v>219</v>
      </c>
      <c r="C71" s="119">
        <v>107</v>
      </c>
      <c r="D71" s="119">
        <v>102</v>
      </c>
      <c r="E71" s="165" t="s">
        <v>42</v>
      </c>
      <c r="F71" s="137" t="s">
        <v>220</v>
      </c>
      <c r="G71" s="135">
        <f>SUM(G59:G70)-G61</f>
        <v>17755</v>
      </c>
      <c r="H71" s="135">
        <f>SUM(H59:H70)-H61</f>
        <v>9123</v>
      </c>
    </row>
    <row r="72" spans="1:8" ht="12.75">
      <c r="A72" s="159" t="s">
        <v>221</v>
      </c>
      <c r="B72" s="115" t="s">
        <v>222</v>
      </c>
      <c r="C72" s="119">
        <v>719</v>
      </c>
      <c r="D72" s="119">
        <v>377</v>
      </c>
      <c r="E72" s="160"/>
      <c r="F72" s="131"/>
      <c r="G72" s="127">
        <v>0</v>
      </c>
      <c r="H72" s="127">
        <v>0</v>
      </c>
    </row>
    <row r="73" spans="1:8" ht="12.75">
      <c r="A73" s="159" t="s">
        <v>223</v>
      </c>
      <c r="B73" s="115" t="s">
        <v>224</v>
      </c>
      <c r="C73" s="119">
        <v>0</v>
      </c>
      <c r="D73" s="119">
        <v>0</v>
      </c>
      <c r="E73" s="171"/>
      <c r="F73" s="131"/>
      <c r="G73" s="127">
        <v>0</v>
      </c>
      <c r="H73" s="127">
        <v>0</v>
      </c>
    </row>
    <row r="74" spans="1:8" ht="12.75">
      <c r="A74" s="159" t="s">
        <v>225</v>
      </c>
      <c r="B74" s="115" t="s">
        <v>226</v>
      </c>
      <c r="C74" s="119">
        <v>420</v>
      </c>
      <c r="D74" s="119">
        <v>367</v>
      </c>
      <c r="E74" s="162" t="s">
        <v>227</v>
      </c>
      <c r="F74" s="138" t="s">
        <v>228</v>
      </c>
      <c r="G74" s="127">
        <v>0</v>
      </c>
      <c r="H74" s="127">
        <v>0</v>
      </c>
    </row>
    <row r="75" spans="1:8" ht="12.75">
      <c r="A75" s="162" t="s">
        <v>72</v>
      </c>
      <c r="B75" s="122" t="s">
        <v>229</v>
      </c>
      <c r="C75" s="123">
        <f>SUM(C67:C74)</f>
        <v>17128</v>
      </c>
      <c r="D75" s="123">
        <f>SUM(D67:D74)</f>
        <v>11709</v>
      </c>
      <c r="E75" s="168" t="s">
        <v>156</v>
      </c>
      <c r="F75" s="132" t="s">
        <v>230</v>
      </c>
      <c r="G75" s="135">
        <v>457</v>
      </c>
      <c r="H75" s="135">
        <v>430</v>
      </c>
    </row>
    <row r="76" spans="1:8" ht="12.75">
      <c r="A76" s="159"/>
      <c r="B76" s="115"/>
      <c r="C76" s="119">
        <v>0</v>
      </c>
      <c r="D76" s="119">
        <v>0</v>
      </c>
      <c r="E76" s="162" t="s">
        <v>231</v>
      </c>
      <c r="F76" s="132" t="s">
        <v>232</v>
      </c>
      <c r="G76" s="127">
        <v>0</v>
      </c>
      <c r="H76" s="127">
        <v>0</v>
      </c>
    </row>
    <row r="77" spans="1:8" ht="12.75">
      <c r="A77" s="159" t="s">
        <v>233</v>
      </c>
      <c r="B77" s="115"/>
      <c r="C77" s="119">
        <v>0</v>
      </c>
      <c r="D77" s="119">
        <v>0</v>
      </c>
      <c r="E77" s="159"/>
      <c r="F77" s="139"/>
      <c r="G77" s="127">
        <v>0</v>
      </c>
      <c r="H77" s="127">
        <v>0</v>
      </c>
    </row>
    <row r="78" spans="1:8" ht="12.75">
      <c r="A78" s="159" t="s">
        <v>234</v>
      </c>
      <c r="B78" s="115" t="s">
        <v>235</v>
      </c>
      <c r="C78" s="119">
        <v>44</v>
      </c>
      <c r="D78" s="119">
        <v>42</v>
      </c>
      <c r="E78" s="159"/>
      <c r="F78" s="136"/>
      <c r="G78" s="127">
        <v>0</v>
      </c>
      <c r="H78" s="127">
        <v>0</v>
      </c>
    </row>
    <row r="79" spans="1:8" ht="12.75">
      <c r="A79" s="159" t="s">
        <v>236</v>
      </c>
      <c r="B79" s="115" t="s">
        <v>237</v>
      </c>
      <c r="C79" s="119">
        <v>0</v>
      </c>
      <c r="D79" s="119">
        <v>0</v>
      </c>
      <c r="E79" s="168" t="s">
        <v>238</v>
      </c>
      <c r="F79" s="132" t="s">
        <v>239</v>
      </c>
      <c r="G79" s="135">
        <f>G71+G74+G75+G76</f>
        <v>18212</v>
      </c>
      <c r="H79" s="135">
        <f>H71+H74+H75+H76</f>
        <v>9553</v>
      </c>
    </row>
    <row r="80" spans="1:8" ht="12.75">
      <c r="A80" s="159" t="s">
        <v>240</v>
      </c>
      <c r="B80" s="115" t="s">
        <v>241</v>
      </c>
      <c r="C80" s="119">
        <v>0</v>
      </c>
      <c r="D80" s="119">
        <v>0</v>
      </c>
      <c r="E80" s="159"/>
      <c r="F80" s="140"/>
      <c r="G80" s="127">
        <v>0</v>
      </c>
      <c r="H80" s="127">
        <v>0</v>
      </c>
    </row>
    <row r="81" spans="1:8" ht="12.75">
      <c r="A81" s="159" t="s">
        <v>242</v>
      </c>
      <c r="B81" s="115" t="s">
        <v>243</v>
      </c>
      <c r="C81" s="119">
        <v>44</v>
      </c>
      <c r="D81" s="119">
        <v>42</v>
      </c>
      <c r="E81" s="171"/>
      <c r="F81" s="141"/>
      <c r="G81" s="127">
        <v>0</v>
      </c>
      <c r="H81" s="127">
        <v>0</v>
      </c>
    </row>
    <row r="82" spans="1:8" ht="12.75">
      <c r="A82" s="159" t="s">
        <v>244</v>
      </c>
      <c r="B82" s="115" t="s">
        <v>245</v>
      </c>
      <c r="C82" s="119">
        <v>0</v>
      </c>
      <c r="D82" s="119">
        <v>0</v>
      </c>
      <c r="E82" s="167"/>
      <c r="F82" s="141"/>
      <c r="G82" s="127">
        <v>0</v>
      </c>
      <c r="H82" s="127">
        <v>0</v>
      </c>
    </row>
    <row r="83" spans="1:8" ht="12.75">
      <c r="A83" s="159" t="s">
        <v>129</v>
      </c>
      <c r="B83" s="115" t="s">
        <v>246</v>
      </c>
      <c r="C83" s="119">
        <v>0</v>
      </c>
      <c r="D83" s="119">
        <v>0</v>
      </c>
      <c r="E83" s="171"/>
      <c r="F83" s="141"/>
      <c r="G83" s="127">
        <v>0</v>
      </c>
      <c r="H83" s="127">
        <v>0</v>
      </c>
    </row>
    <row r="84" spans="1:8" ht="12.75">
      <c r="A84" s="162" t="s">
        <v>247</v>
      </c>
      <c r="B84" s="122" t="s">
        <v>248</v>
      </c>
      <c r="C84" s="119">
        <f>SUM(C79:C83)</f>
        <v>44</v>
      </c>
      <c r="D84" s="119">
        <f>SUM(D79:D83)</f>
        <v>42</v>
      </c>
      <c r="E84" s="167"/>
      <c r="F84" s="141"/>
      <c r="G84" s="127">
        <v>0</v>
      </c>
      <c r="H84" s="127">
        <v>0</v>
      </c>
    </row>
    <row r="85" spans="1:8" ht="12.75">
      <c r="A85" s="159"/>
      <c r="B85" s="122"/>
      <c r="C85" s="119">
        <v>0</v>
      </c>
      <c r="D85" s="119">
        <v>0</v>
      </c>
      <c r="E85" s="171"/>
      <c r="F85" s="141"/>
      <c r="G85" s="127">
        <v>0</v>
      </c>
      <c r="H85" s="127">
        <v>0</v>
      </c>
    </row>
    <row r="86" spans="1:8" ht="12.75">
      <c r="A86" s="159" t="s">
        <v>249</v>
      </c>
      <c r="B86" s="115"/>
      <c r="C86" s="119">
        <v>0</v>
      </c>
      <c r="D86" s="119">
        <v>0</v>
      </c>
      <c r="E86" s="167"/>
      <c r="F86" s="141"/>
      <c r="G86" s="127">
        <v>0</v>
      </c>
      <c r="H86" s="127">
        <v>0</v>
      </c>
    </row>
    <row r="87" spans="1:8" ht="12.75">
      <c r="A87" s="159" t="s">
        <v>250</v>
      </c>
      <c r="B87" s="115" t="s">
        <v>251</v>
      </c>
      <c r="C87" s="119">
        <v>154</v>
      </c>
      <c r="D87" s="119">
        <v>87</v>
      </c>
      <c r="E87" s="171"/>
      <c r="F87" s="141"/>
      <c r="G87" s="127">
        <v>0</v>
      </c>
      <c r="H87" s="127">
        <v>0</v>
      </c>
    </row>
    <row r="88" spans="1:8" ht="12.75">
      <c r="A88" s="159" t="s">
        <v>252</v>
      </c>
      <c r="B88" s="115" t="s">
        <v>253</v>
      </c>
      <c r="C88" s="119">
        <v>9524</v>
      </c>
      <c r="D88" s="119">
        <v>11130</v>
      </c>
      <c r="E88" s="167"/>
      <c r="F88" s="141"/>
      <c r="G88" s="127">
        <v>0</v>
      </c>
      <c r="H88" s="127">
        <v>0</v>
      </c>
    </row>
    <row r="89" spans="1:8" ht="12.75">
      <c r="A89" s="159" t="s">
        <v>254</v>
      </c>
      <c r="B89" s="115" t="s">
        <v>255</v>
      </c>
      <c r="C89" s="119">
        <v>10</v>
      </c>
      <c r="D89" s="119">
        <v>10</v>
      </c>
      <c r="E89" s="167"/>
      <c r="F89" s="141"/>
      <c r="G89" s="127">
        <v>0</v>
      </c>
      <c r="H89" s="127">
        <v>0</v>
      </c>
    </row>
    <row r="90" spans="1:8" ht="12.75">
      <c r="A90" s="159" t="s">
        <v>256</v>
      </c>
      <c r="B90" s="115" t="s">
        <v>257</v>
      </c>
      <c r="C90" s="119">
        <v>0</v>
      </c>
      <c r="D90" s="119">
        <v>0</v>
      </c>
      <c r="E90" s="167"/>
      <c r="F90" s="141"/>
      <c r="G90" s="127">
        <v>0</v>
      </c>
      <c r="H90" s="127">
        <v>0</v>
      </c>
    </row>
    <row r="91" spans="1:8" ht="12.75">
      <c r="A91" s="162" t="s">
        <v>258</v>
      </c>
      <c r="B91" s="122" t="s">
        <v>259</v>
      </c>
      <c r="C91" s="123">
        <f>SUM(C87:C90)</f>
        <v>9688</v>
      </c>
      <c r="D91" s="123">
        <f>SUM(D87:D90)</f>
        <v>11227</v>
      </c>
      <c r="E91" s="167"/>
      <c r="F91" s="141"/>
      <c r="G91" s="135">
        <v>0</v>
      </c>
      <c r="H91" s="135">
        <v>0</v>
      </c>
    </row>
    <row r="92" spans="1:8" ht="12.75">
      <c r="A92" s="162" t="s">
        <v>260</v>
      </c>
      <c r="B92" s="122" t="s">
        <v>261</v>
      </c>
      <c r="C92" s="123">
        <v>174</v>
      </c>
      <c r="D92" s="123">
        <v>122</v>
      </c>
      <c r="E92" s="167"/>
      <c r="F92" s="141"/>
      <c r="G92" s="135">
        <v>0</v>
      </c>
      <c r="H92" s="135">
        <v>0</v>
      </c>
    </row>
    <row r="93" spans="1:8" ht="12.75">
      <c r="A93" s="162" t="s">
        <v>262</v>
      </c>
      <c r="B93" s="122" t="s">
        <v>263</v>
      </c>
      <c r="C93" s="123">
        <f>C64+C75+C84+C91+C92</f>
        <v>43161</v>
      </c>
      <c r="D93" s="123">
        <f>D64+D75+D84+D91+D92</f>
        <v>37299</v>
      </c>
      <c r="E93" s="171"/>
      <c r="F93" s="141"/>
      <c r="G93" s="135">
        <v>0</v>
      </c>
      <c r="H93" s="135">
        <v>0</v>
      </c>
    </row>
    <row r="94" spans="1:8" ht="25.5">
      <c r="A94" s="162" t="s">
        <v>264</v>
      </c>
      <c r="B94" s="122" t="s">
        <v>265</v>
      </c>
      <c r="C94" s="125">
        <f>C55+C93</f>
        <v>92807</v>
      </c>
      <c r="D94" s="125">
        <f>D55+D93</f>
        <v>80110</v>
      </c>
      <c r="E94" s="172" t="s">
        <v>266</v>
      </c>
      <c r="F94" s="132" t="s">
        <v>267</v>
      </c>
      <c r="G94" s="133">
        <f>G36+G39+G55+G79</f>
        <v>92807</v>
      </c>
      <c r="H94" s="133">
        <f>H36+H39+H55+H79</f>
        <v>80110</v>
      </c>
    </row>
    <row r="95" spans="1:8" ht="12.75">
      <c r="A95" s="491" t="s">
        <v>268</v>
      </c>
      <c r="B95" s="491"/>
      <c r="C95" s="491"/>
      <c r="D95" s="491"/>
      <c r="E95" s="491"/>
      <c r="F95" s="491"/>
      <c r="G95" s="491"/>
      <c r="H95" s="491"/>
    </row>
    <row r="96" spans="1:8" ht="12.75">
      <c r="A96" s="173"/>
      <c r="B96" s="174"/>
      <c r="C96" s="175"/>
      <c r="D96" s="175"/>
      <c r="E96" s="176"/>
      <c r="F96" s="177"/>
      <c r="G96" s="178"/>
      <c r="H96" s="147"/>
    </row>
    <row r="97" spans="1:5" ht="12.75">
      <c r="A97" s="179" t="s">
        <v>881</v>
      </c>
      <c r="B97" s="179" t="s">
        <v>855</v>
      </c>
      <c r="D97" s="180"/>
      <c r="E97" s="179" t="s">
        <v>856</v>
      </c>
    </row>
    <row r="98" spans="1:5" ht="12.75" customHeight="1">
      <c r="A98" s="179"/>
      <c r="B98" s="493" t="s">
        <v>858</v>
      </c>
      <c r="C98" s="493"/>
      <c r="E98" s="411" t="s">
        <v>857</v>
      </c>
    </row>
    <row r="99" spans="1:5" ht="12.75">
      <c r="A99" s="179"/>
      <c r="C99" s="179"/>
      <c r="D99" s="180"/>
      <c r="E99" s="181"/>
    </row>
    <row r="100" spans="1:5" ht="12.75">
      <c r="A100" s="156"/>
      <c r="B100" s="156"/>
      <c r="C100" s="147"/>
      <c r="D100" s="147"/>
      <c r="E100" s="147"/>
    </row>
    <row r="102" ht="12.75">
      <c r="E102" s="182"/>
    </row>
    <row r="107" ht="12.75">
      <c r="E107" s="182"/>
    </row>
    <row r="109" ht="12.75">
      <c r="E109" s="182"/>
    </row>
    <row r="111" ht="12.75">
      <c r="E111" s="182"/>
    </row>
    <row r="113" ht="12.75">
      <c r="E113" s="182"/>
    </row>
    <row r="115" ht="12.75">
      <c r="E115" s="182"/>
    </row>
    <row r="117" ht="12.75">
      <c r="E117" s="182"/>
    </row>
    <row r="125" ht="12.75">
      <c r="E125" s="182"/>
    </row>
    <row r="127" ht="12.75">
      <c r="E127" s="182"/>
    </row>
    <row r="129" ht="12.75">
      <c r="E129" s="182"/>
    </row>
    <row r="131" ht="12.75">
      <c r="E131" s="182"/>
    </row>
    <row r="133" ht="12.75">
      <c r="E133" s="182"/>
    </row>
    <row r="135" ht="12.75">
      <c r="E135" s="182"/>
    </row>
    <row r="137" ht="12.75">
      <c r="E137" s="182"/>
    </row>
    <row r="139" ht="12.75">
      <c r="E139" s="182"/>
    </row>
    <row r="149" ht="12.75">
      <c r="E149" s="182"/>
    </row>
    <row r="151" ht="12.75">
      <c r="E151" s="182"/>
    </row>
    <row r="153" ht="12.75">
      <c r="E153" s="182"/>
    </row>
    <row r="155" ht="12.75">
      <c r="E155" s="182"/>
    </row>
    <row r="157" ht="12.75">
      <c r="E157" s="182"/>
    </row>
    <row r="165" ht="12.75">
      <c r="E165" s="182"/>
    </row>
    <row r="167" ht="12.75">
      <c r="E167" s="182"/>
    </row>
    <row r="169" ht="12.75">
      <c r="E169" s="182"/>
    </row>
    <row r="171" ht="12.75">
      <c r="E171" s="182"/>
    </row>
    <row r="175" ht="12.75">
      <c r="E175" s="182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27 G11:H26 G28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18" customWidth="1"/>
    <col min="2" max="2" width="10.7109375" style="318" customWidth="1"/>
    <col min="3" max="3" width="10.7109375" style="323" customWidth="1"/>
    <col min="4" max="4" width="11.57421875" style="323" customWidth="1"/>
    <col min="5" max="5" width="46.140625" style="318" customWidth="1"/>
    <col min="6" max="6" width="10.7109375" style="318" customWidth="1"/>
    <col min="7" max="7" width="10.7109375" style="323" customWidth="1"/>
    <col min="8" max="8" width="11.8515625" style="323" customWidth="1"/>
    <col min="9" max="16384" width="9.28125" style="311" customWidth="1"/>
  </cols>
  <sheetData>
    <row r="1" spans="1:8" ht="12.75">
      <c r="A1" s="311" t="s">
        <v>269</v>
      </c>
      <c r="B1" s="313"/>
      <c r="C1" s="313"/>
      <c r="D1" s="313"/>
      <c r="E1" s="313"/>
      <c r="F1" s="313"/>
      <c r="G1" s="313"/>
      <c r="H1" s="422" t="s">
        <v>270</v>
      </c>
    </row>
    <row r="2" spans="1:8" ht="19.5" customHeight="1">
      <c r="A2" s="494" t="s">
        <v>842</v>
      </c>
      <c r="B2" s="494"/>
      <c r="C2" s="494"/>
      <c r="D2" s="313"/>
      <c r="E2" s="313"/>
      <c r="F2" s="313"/>
      <c r="G2" s="313"/>
      <c r="H2" s="422" t="s">
        <v>853</v>
      </c>
    </row>
    <row r="3" spans="1:8" ht="30" customHeight="1">
      <c r="A3" s="311" t="s">
        <v>2</v>
      </c>
      <c r="B3" s="313"/>
      <c r="C3" s="313"/>
      <c r="D3" s="313"/>
      <c r="E3" s="313"/>
      <c r="F3" s="313"/>
      <c r="G3" s="313"/>
      <c r="H3" s="422"/>
    </row>
    <row r="4" spans="1:8" ht="17.25" customHeight="1">
      <c r="A4" s="311" t="s">
        <v>863</v>
      </c>
      <c r="B4" s="313"/>
      <c r="C4" s="313"/>
      <c r="D4" s="313"/>
      <c r="E4" s="313"/>
      <c r="F4" s="313"/>
      <c r="G4" s="313"/>
      <c r="H4" s="422" t="s">
        <v>271</v>
      </c>
    </row>
    <row r="5" spans="1:8" s="312" customFormat="1" ht="23.25" customHeight="1">
      <c r="A5" s="270" t="s">
        <v>272</v>
      </c>
      <c r="B5" s="271" t="s">
        <v>4</v>
      </c>
      <c r="C5" s="272" t="s">
        <v>5</v>
      </c>
      <c r="D5" s="273" t="s">
        <v>9</v>
      </c>
      <c r="E5" s="270" t="s">
        <v>273</v>
      </c>
      <c r="F5" s="274" t="s">
        <v>4</v>
      </c>
      <c r="G5" s="272" t="s">
        <v>5</v>
      </c>
      <c r="H5" s="272" t="s">
        <v>9</v>
      </c>
    </row>
    <row r="6" spans="1:8" s="313" customFormat="1" ht="12.75">
      <c r="A6" s="275" t="s">
        <v>10</v>
      </c>
      <c r="B6" s="276" t="s">
        <v>11</v>
      </c>
      <c r="C6" s="277">
        <v>1</v>
      </c>
      <c r="D6" s="277">
        <v>2</v>
      </c>
      <c r="E6" s="275" t="s">
        <v>10</v>
      </c>
      <c r="F6" s="114" t="s">
        <v>11</v>
      </c>
      <c r="G6" s="278">
        <v>1</v>
      </c>
      <c r="H6" s="278">
        <v>2</v>
      </c>
    </row>
    <row r="7" spans="1:8" ht="12.75">
      <c r="A7" s="279" t="s">
        <v>274</v>
      </c>
      <c r="B7" s="280"/>
      <c r="C7" s="183"/>
      <c r="D7" s="183"/>
      <c r="E7" s="279" t="s">
        <v>275</v>
      </c>
      <c r="F7" s="280"/>
      <c r="G7" s="281"/>
      <c r="H7" s="281"/>
    </row>
    <row r="8" spans="1:8" ht="12.75">
      <c r="A8" s="282" t="s">
        <v>276</v>
      </c>
      <c r="B8" s="280"/>
      <c r="C8" s="281"/>
      <c r="D8" s="281"/>
      <c r="E8" s="282" t="s">
        <v>277</v>
      </c>
      <c r="F8" s="280"/>
      <c r="G8" s="281"/>
      <c r="H8" s="281"/>
    </row>
    <row r="9" spans="1:8" ht="12.75">
      <c r="A9" s="280" t="s">
        <v>278</v>
      </c>
      <c r="B9" s="283" t="s">
        <v>279</v>
      </c>
      <c r="C9" s="289">
        <v>19656</v>
      </c>
      <c r="D9" s="289">
        <v>10179</v>
      </c>
      <c r="E9" s="284" t="s">
        <v>280</v>
      </c>
      <c r="F9" s="285" t="s">
        <v>281</v>
      </c>
      <c r="G9" s="289">
        <v>31347</v>
      </c>
      <c r="H9" s="289">
        <v>19362</v>
      </c>
    </row>
    <row r="10" spans="1:8" ht="12.75">
      <c r="A10" s="280" t="s">
        <v>282</v>
      </c>
      <c r="B10" s="283" t="s">
        <v>283</v>
      </c>
      <c r="C10" s="289">
        <v>3193</v>
      </c>
      <c r="D10" s="289">
        <v>2554</v>
      </c>
      <c r="E10" s="284" t="s">
        <v>284</v>
      </c>
      <c r="F10" s="285" t="s">
        <v>285</v>
      </c>
      <c r="G10" s="289">
        <v>559</v>
      </c>
      <c r="H10" s="289">
        <v>31</v>
      </c>
    </row>
    <row r="11" spans="1:8" ht="12.75">
      <c r="A11" s="280" t="s">
        <v>286</v>
      </c>
      <c r="B11" s="283" t="s">
        <v>287</v>
      </c>
      <c r="C11" s="289">
        <v>2102</v>
      </c>
      <c r="D11" s="289">
        <v>1356</v>
      </c>
      <c r="E11" s="284" t="s">
        <v>288</v>
      </c>
      <c r="F11" s="285" t="s">
        <v>289</v>
      </c>
      <c r="G11" s="289">
        <v>263</v>
      </c>
      <c r="H11" s="289">
        <v>124</v>
      </c>
    </row>
    <row r="12" spans="1:8" ht="12.75">
      <c r="A12" s="280" t="s">
        <v>290</v>
      </c>
      <c r="B12" s="283" t="s">
        <v>291</v>
      </c>
      <c r="C12" s="289">
        <v>4607</v>
      </c>
      <c r="D12" s="289">
        <v>3171</v>
      </c>
      <c r="E12" s="284" t="s">
        <v>74</v>
      </c>
      <c r="F12" s="285" t="s">
        <v>292</v>
      </c>
      <c r="G12" s="289">
        <v>1546</v>
      </c>
      <c r="H12" s="289">
        <v>380</v>
      </c>
    </row>
    <row r="13" spans="1:8" ht="12.75">
      <c r="A13" s="280" t="s">
        <v>293</v>
      </c>
      <c r="B13" s="283" t="s">
        <v>294</v>
      </c>
      <c r="C13" s="289">
        <v>807</v>
      </c>
      <c r="D13" s="289">
        <v>614</v>
      </c>
      <c r="E13" s="286" t="s">
        <v>47</v>
      </c>
      <c r="F13" s="287" t="s">
        <v>295</v>
      </c>
      <c r="G13" s="183">
        <f>SUM(G9:G12)</f>
        <v>33715</v>
      </c>
      <c r="H13" s="183">
        <f>SUM(H9:H12)</f>
        <v>19897</v>
      </c>
    </row>
    <row r="14" spans="1:8" ht="25.5">
      <c r="A14" s="280" t="s">
        <v>296</v>
      </c>
      <c r="B14" s="283" t="s">
        <v>297</v>
      </c>
      <c r="C14" s="289">
        <v>1261</v>
      </c>
      <c r="D14" s="289">
        <v>440</v>
      </c>
      <c r="E14" s="284"/>
      <c r="F14" s="288"/>
      <c r="G14" s="281">
        <v>0</v>
      </c>
      <c r="H14" s="281">
        <v>0</v>
      </c>
    </row>
    <row r="15" spans="1:8" ht="23.25" customHeight="1">
      <c r="A15" s="280" t="s">
        <v>298</v>
      </c>
      <c r="B15" s="283" t="s">
        <v>299</v>
      </c>
      <c r="C15" s="289">
        <v>-261</v>
      </c>
      <c r="D15" s="289">
        <v>1726</v>
      </c>
      <c r="E15" s="184" t="s">
        <v>300</v>
      </c>
      <c r="F15" s="114" t="s">
        <v>301</v>
      </c>
      <c r="G15" s="186">
        <v>0</v>
      </c>
      <c r="H15" s="186">
        <v>136</v>
      </c>
    </row>
    <row r="16" spans="1:8" ht="12.75">
      <c r="A16" s="280" t="s">
        <v>302</v>
      </c>
      <c r="B16" s="283" t="s">
        <v>303</v>
      </c>
      <c r="C16" s="289">
        <v>4</v>
      </c>
      <c r="D16" s="289">
        <v>-16</v>
      </c>
      <c r="E16" s="284" t="s">
        <v>304</v>
      </c>
      <c r="F16" s="288" t="s">
        <v>305</v>
      </c>
      <c r="G16" s="324">
        <v>0</v>
      </c>
      <c r="H16" s="324">
        <v>136</v>
      </c>
    </row>
    <row r="17" spans="1:8" ht="12.75">
      <c r="A17" s="290" t="s">
        <v>306</v>
      </c>
      <c r="B17" s="283" t="s">
        <v>307</v>
      </c>
      <c r="C17" s="289">
        <v>0</v>
      </c>
      <c r="D17" s="289">
        <v>0</v>
      </c>
      <c r="E17" s="184"/>
      <c r="F17" s="280"/>
      <c r="G17" s="281">
        <v>0</v>
      </c>
      <c r="H17" s="281">
        <v>0</v>
      </c>
    </row>
    <row r="18" spans="1:8" ht="12.75">
      <c r="A18" s="290" t="s">
        <v>308</v>
      </c>
      <c r="B18" s="283" t="s">
        <v>309</v>
      </c>
      <c r="C18" s="289">
        <v>170</v>
      </c>
      <c r="D18" s="289">
        <v>130</v>
      </c>
      <c r="E18" s="184" t="s">
        <v>310</v>
      </c>
      <c r="F18" s="280"/>
      <c r="G18" s="281">
        <v>0</v>
      </c>
      <c r="H18" s="281">
        <v>0</v>
      </c>
    </row>
    <row r="19" spans="1:8" ht="12.75">
      <c r="A19" s="291" t="s">
        <v>47</v>
      </c>
      <c r="B19" s="185" t="s">
        <v>311</v>
      </c>
      <c r="C19" s="183">
        <f>SUM(C9:C18)-C18</f>
        <v>31369</v>
      </c>
      <c r="D19" s="183">
        <f>SUM(D9:D18)-D18</f>
        <v>20024</v>
      </c>
      <c r="E19" s="284" t="s">
        <v>312</v>
      </c>
      <c r="F19" s="288" t="s">
        <v>313</v>
      </c>
      <c r="G19" s="289">
        <v>459</v>
      </c>
      <c r="H19" s="289">
        <v>270</v>
      </c>
    </row>
    <row r="20" spans="1:8" ht="12.75">
      <c r="A20" s="282"/>
      <c r="B20" s="283"/>
      <c r="C20" s="281"/>
      <c r="D20" s="281"/>
      <c r="E20" s="292" t="s">
        <v>314</v>
      </c>
      <c r="F20" s="288" t="s">
        <v>315</v>
      </c>
      <c r="G20" s="289">
        <v>462</v>
      </c>
      <c r="H20" s="289">
        <v>341</v>
      </c>
    </row>
    <row r="21" spans="1:8" ht="25.5">
      <c r="A21" s="282" t="s">
        <v>316</v>
      </c>
      <c r="B21" s="293"/>
      <c r="C21" s="281"/>
      <c r="D21" s="281"/>
      <c r="E21" s="284" t="s">
        <v>317</v>
      </c>
      <c r="F21" s="288" t="s">
        <v>318</v>
      </c>
      <c r="G21" s="289">
        <v>4</v>
      </c>
      <c r="H21" s="289">
        <v>23</v>
      </c>
    </row>
    <row r="22" spans="1:8" ht="25.5">
      <c r="A22" s="280" t="s">
        <v>319</v>
      </c>
      <c r="B22" s="293" t="s">
        <v>320</v>
      </c>
      <c r="C22" s="289">
        <v>145</v>
      </c>
      <c r="D22" s="289">
        <v>30</v>
      </c>
      <c r="E22" s="284" t="s">
        <v>321</v>
      </c>
      <c r="F22" s="288" t="s">
        <v>322</v>
      </c>
      <c r="G22" s="289">
        <v>81</v>
      </c>
      <c r="H22" s="289">
        <v>48</v>
      </c>
    </row>
    <row r="23" spans="1:8" ht="25.5">
      <c r="A23" s="280" t="s">
        <v>323</v>
      </c>
      <c r="B23" s="293" t="s">
        <v>324</v>
      </c>
      <c r="C23" s="289">
        <v>0</v>
      </c>
      <c r="D23" s="289">
        <v>0</v>
      </c>
      <c r="E23" s="284" t="s">
        <v>325</v>
      </c>
      <c r="F23" s="288" t="s">
        <v>326</v>
      </c>
      <c r="G23" s="289">
        <v>0</v>
      </c>
      <c r="H23" s="289">
        <v>0</v>
      </c>
    </row>
    <row r="24" spans="1:8" ht="25.5">
      <c r="A24" s="280" t="s">
        <v>327</v>
      </c>
      <c r="B24" s="293" t="s">
        <v>328</v>
      </c>
      <c r="C24" s="289">
        <v>18</v>
      </c>
      <c r="D24" s="289">
        <v>35</v>
      </c>
      <c r="E24" s="286" t="s">
        <v>99</v>
      </c>
      <c r="F24" s="114" t="s">
        <v>329</v>
      </c>
      <c r="G24" s="186">
        <f>SUM(G19:G23)</f>
        <v>1006</v>
      </c>
      <c r="H24" s="186">
        <f>SUM(H19:H23)</f>
        <v>682</v>
      </c>
    </row>
    <row r="25" spans="1:8" ht="12.75">
      <c r="A25" s="280" t="s">
        <v>74</v>
      </c>
      <c r="B25" s="293" t="s">
        <v>330</v>
      </c>
      <c r="C25" s="289">
        <v>59</v>
      </c>
      <c r="D25" s="289">
        <v>37</v>
      </c>
      <c r="E25" s="292"/>
      <c r="F25" s="280"/>
      <c r="G25" s="281">
        <v>0</v>
      </c>
      <c r="H25" s="281">
        <v>0</v>
      </c>
    </row>
    <row r="26" spans="1:8" ht="12.75">
      <c r="A26" s="291" t="s">
        <v>72</v>
      </c>
      <c r="B26" s="293" t="s">
        <v>331</v>
      </c>
      <c r="C26" s="183">
        <v>222</v>
      </c>
      <c r="D26" s="183">
        <f>SUM(D22:D25)</f>
        <v>102</v>
      </c>
      <c r="E26" s="284"/>
      <c r="F26" s="280"/>
      <c r="G26" s="281">
        <v>0</v>
      </c>
      <c r="H26" s="281">
        <v>0</v>
      </c>
    </row>
    <row r="27" spans="1:8" ht="12.75">
      <c r="A27" s="291"/>
      <c r="B27" s="293"/>
      <c r="C27" s="281">
        <v>0</v>
      </c>
      <c r="D27" s="281">
        <v>0</v>
      </c>
      <c r="E27" s="284"/>
      <c r="F27" s="280"/>
      <c r="G27" s="281">
        <v>0</v>
      </c>
      <c r="H27" s="281">
        <v>0</v>
      </c>
    </row>
    <row r="28" spans="1:8" ht="12.75">
      <c r="A28" s="279" t="s">
        <v>332</v>
      </c>
      <c r="B28" s="293" t="s">
        <v>333</v>
      </c>
      <c r="C28" s="183">
        <f>C19+C26</f>
        <v>31591</v>
      </c>
      <c r="D28" s="183">
        <f>D19+D26</f>
        <v>20126</v>
      </c>
      <c r="E28" s="294" t="s">
        <v>334</v>
      </c>
      <c r="F28" s="114" t="s">
        <v>335</v>
      </c>
      <c r="G28" s="183">
        <f>G13+G15+G24</f>
        <v>34721</v>
      </c>
      <c r="H28" s="183">
        <f>H13+H15+H24</f>
        <v>20715</v>
      </c>
    </row>
    <row r="29" spans="1:8" ht="12.75">
      <c r="A29" s="279"/>
      <c r="B29" s="293"/>
      <c r="C29" s="281">
        <v>0</v>
      </c>
      <c r="D29" s="281">
        <v>0</v>
      </c>
      <c r="E29" s="294"/>
      <c r="F29" s="288"/>
      <c r="G29" s="281">
        <v>0</v>
      </c>
      <c r="H29" s="281">
        <v>0</v>
      </c>
    </row>
    <row r="30" spans="1:8" ht="12.75">
      <c r="A30" s="279" t="s">
        <v>336</v>
      </c>
      <c r="B30" s="293" t="s">
        <v>337</v>
      </c>
      <c r="C30" s="183">
        <f>IF((G28-C28)&gt;0,G28-C28,0)</f>
        <v>3130</v>
      </c>
      <c r="D30" s="183">
        <f>IF((H28-D28)&gt;0,H28-D28,0)</f>
        <v>589</v>
      </c>
      <c r="E30" s="294" t="s">
        <v>338</v>
      </c>
      <c r="F30" s="114" t="s">
        <v>339</v>
      </c>
      <c r="G30" s="281">
        <v>0</v>
      </c>
      <c r="H30" s="281">
        <v>0</v>
      </c>
    </row>
    <row r="31" spans="1:8" ht="38.25">
      <c r="A31" s="184" t="s">
        <v>340</v>
      </c>
      <c r="B31" s="293" t="s">
        <v>341</v>
      </c>
      <c r="C31" s="289">
        <v>0</v>
      </c>
      <c r="D31" s="289">
        <v>207</v>
      </c>
      <c r="E31" s="295" t="s">
        <v>342</v>
      </c>
      <c r="F31" s="288" t="s">
        <v>343</v>
      </c>
      <c r="G31" s="289">
        <v>892</v>
      </c>
      <c r="H31" s="289">
        <v>199</v>
      </c>
    </row>
    <row r="32" spans="1:8" ht="12.75">
      <c r="A32" s="282" t="s">
        <v>344</v>
      </c>
      <c r="B32" s="293" t="s">
        <v>345</v>
      </c>
      <c r="C32" s="289">
        <v>0</v>
      </c>
      <c r="D32" s="289">
        <v>0</v>
      </c>
      <c r="E32" s="184" t="s">
        <v>346</v>
      </c>
      <c r="F32" s="288" t="s">
        <v>347</v>
      </c>
      <c r="G32" s="289">
        <v>0</v>
      </c>
      <c r="H32" s="289">
        <v>1</v>
      </c>
    </row>
    <row r="33" spans="1:8" ht="12.75">
      <c r="A33" s="296" t="s">
        <v>348</v>
      </c>
      <c r="B33" s="293" t="s">
        <v>349</v>
      </c>
      <c r="C33" s="183">
        <f>C28+C31+C32</f>
        <v>31591</v>
      </c>
      <c r="D33" s="183">
        <f>D28+D31+D32</f>
        <v>20333</v>
      </c>
      <c r="E33" s="294" t="s">
        <v>350</v>
      </c>
      <c r="F33" s="114" t="s">
        <v>351</v>
      </c>
      <c r="G33" s="183">
        <f>G28+G31+G32</f>
        <v>35613</v>
      </c>
      <c r="H33" s="183">
        <f>H28+H31+H32</f>
        <v>20915</v>
      </c>
    </row>
    <row r="34" spans="1:8" ht="12.75">
      <c r="A34" s="296" t="s">
        <v>352</v>
      </c>
      <c r="B34" s="293" t="s">
        <v>353</v>
      </c>
      <c r="C34" s="183">
        <f>IF((G33-C33)&gt;0,G33-C33,0)</f>
        <v>4022</v>
      </c>
      <c r="D34" s="183">
        <f>IF((H33-D33)&gt;0,H33-D33,0)</f>
        <v>582</v>
      </c>
      <c r="E34" s="297" t="s">
        <v>354</v>
      </c>
      <c r="F34" s="114" t="s">
        <v>355</v>
      </c>
      <c r="G34" s="281">
        <v>0</v>
      </c>
      <c r="H34" s="281">
        <v>0</v>
      </c>
    </row>
    <row r="35" spans="1:8" ht="12.75">
      <c r="A35" s="282" t="s">
        <v>356</v>
      </c>
      <c r="B35" s="293" t="s">
        <v>357</v>
      </c>
      <c r="C35" s="324">
        <v>165</v>
      </c>
      <c r="D35" s="324">
        <v>168</v>
      </c>
      <c r="E35" s="298"/>
      <c r="F35" s="280"/>
      <c r="G35" s="281">
        <v>0</v>
      </c>
      <c r="H35" s="281">
        <v>0</v>
      </c>
    </row>
    <row r="36" spans="1:8" ht="25.5">
      <c r="A36" s="299" t="s">
        <v>358</v>
      </c>
      <c r="B36" s="293" t="s">
        <v>359</v>
      </c>
      <c r="C36" s="324">
        <v>165</v>
      </c>
      <c r="D36" s="324">
        <v>168</v>
      </c>
      <c r="E36" s="298"/>
      <c r="F36" s="280"/>
      <c r="G36" s="281">
        <v>0</v>
      </c>
      <c r="H36" s="281">
        <v>0</v>
      </c>
    </row>
    <row r="37" spans="1:8" ht="25.5">
      <c r="A37" s="299" t="s">
        <v>360</v>
      </c>
      <c r="B37" s="300" t="s">
        <v>361</v>
      </c>
      <c r="C37" s="289">
        <v>0</v>
      </c>
      <c r="D37" s="289">
        <v>0</v>
      </c>
      <c r="E37" s="298"/>
      <c r="F37" s="301"/>
      <c r="G37" s="281">
        <v>0</v>
      </c>
      <c r="H37" s="281">
        <v>0</v>
      </c>
    </row>
    <row r="38" spans="1:8" ht="12.75">
      <c r="A38" s="280" t="s">
        <v>362</v>
      </c>
      <c r="B38" s="300" t="s">
        <v>363</v>
      </c>
      <c r="C38" s="289">
        <v>0</v>
      </c>
      <c r="D38" s="289">
        <v>0</v>
      </c>
      <c r="E38" s="298"/>
      <c r="F38" s="301"/>
      <c r="G38" s="281">
        <v>0</v>
      </c>
      <c r="H38" s="281">
        <v>0</v>
      </c>
    </row>
    <row r="39" spans="1:8" ht="12.75">
      <c r="A39" s="302" t="s">
        <v>364</v>
      </c>
      <c r="B39" s="285" t="s">
        <v>365</v>
      </c>
      <c r="C39" s="303">
        <f>C34-C35</f>
        <v>3857</v>
      </c>
      <c r="D39" s="303">
        <f>D34-D35</f>
        <v>414</v>
      </c>
      <c r="E39" s="304" t="s">
        <v>366</v>
      </c>
      <c r="F39" s="305" t="s">
        <v>367</v>
      </c>
      <c r="G39" s="183">
        <v>0</v>
      </c>
      <c r="H39" s="183">
        <v>0</v>
      </c>
    </row>
    <row r="40" spans="1:8" ht="12.75">
      <c r="A40" s="279" t="s">
        <v>368</v>
      </c>
      <c r="B40" s="276" t="s">
        <v>369</v>
      </c>
      <c r="C40" s="289">
        <v>1173</v>
      </c>
      <c r="D40" s="289">
        <v>129</v>
      </c>
      <c r="E40" s="294" t="s">
        <v>368</v>
      </c>
      <c r="F40" s="305" t="s">
        <v>370</v>
      </c>
      <c r="G40" s="186">
        <v>0</v>
      </c>
      <c r="H40" s="186">
        <v>0</v>
      </c>
    </row>
    <row r="41" spans="1:8" ht="18" customHeight="1">
      <c r="A41" s="279" t="s">
        <v>371</v>
      </c>
      <c r="B41" s="288" t="s">
        <v>372</v>
      </c>
      <c r="C41" s="183">
        <f>C39-C40</f>
        <v>2684</v>
      </c>
      <c r="D41" s="183">
        <f>D39-D40</f>
        <v>285</v>
      </c>
      <c r="E41" s="294" t="s">
        <v>373</v>
      </c>
      <c r="F41" s="305" t="s">
        <v>374</v>
      </c>
      <c r="G41" s="183">
        <v>0</v>
      </c>
      <c r="H41" s="183">
        <v>0</v>
      </c>
    </row>
    <row r="42" spans="1:8" ht="12.75">
      <c r="A42" s="296" t="s">
        <v>375</v>
      </c>
      <c r="B42" s="288" t="s">
        <v>376</v>
      </c>
      <c r="C42" s="183">
        <f>C33+C35+C39</f>
        <v>35613</v>
      </c>
      <c r="D42" s="183">
        <f>D33+D35+D39</f>
        <v>20915</v>
      </c>
      <c r="E42" s="297" t="s">
        <v>377</v>
      </c>
      <c r="F42" s="287" t="s">
        <v>378</v>
      </c>
      <c r="G42" s="289">
        <f>G33+G35+G39</f>
        <v>35613</v>
      </c>
      <c r="H42" s="289">
        <f>H33+H35+H39</f>
        <v>20915</v>
      </c>
    </row>
    <row r="43" spans="1:8" ht="12.75">
      <c r="A43" s="314"/>
      <c r="B43" s="315"/>
      <c r="C43" s="316"/>
      <c r="D43" s="316"/>
      <c r="E43" s="314"/>
      <c r="F43" s="317"/>
      <c r="G43" s="316"/>
      <c r="H43" s="316"/>
    </row>
    <row r="44" spans="1:8" ht="12.75">
      <c r="A44" s="319"/>
      <c r="B44" s="269"/>
      <c r="C44" s="320"/>
      <c r="D44" s="320"/>
      <c r="E44" s="321"/>
      <c r="F44" s="269"/>
      <c r="G44" s="320"/>
      <c r="H44" s="320"/>
    </row>
    <row r="45" spans="1:8" ht="12.75">
      <c r="A45" s="179"/>
      <c r="B45" s="179" t="s">
        <v>855</v>
      </c>
      <c r="D45" s="180"/>
      <c r="E45" s="179" t="s">
        <v>856</v>
      </c>
      <c r="F45" s="269"/>
      <c r="G45" s="322"/>
      <c r="H45" s="322"/>
    </row>
    <row r="46" spans="1:8" ht="12.75" customHeight="1">
      <c r="A46" s="179"/>
      <c r="B46" s="493" t="s">
        <v>858</v>
      </c>
      <c r="C46" s="493"/>
      <c r="E46" s="411" t="s">
        <v>857</v>
      </c>
      <c r="F46" s="269"/>
      <c r="G46" s="322"/>
      <c r="H46" s="322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G40:H40 C9:D14 C31:D32 C35:D36 G19:H23 C22:D25 C40:D40 C38:D38 G31:H32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89" customWidth="1"/>
    <col min="2" max="2" width="10.421875" style="89" customWidth="1"/>
    <col min="3" max="4" width="21.00390625" style="88" customWidth="1"/>
    <col min="5" max="16384" width="9.28125" style="89" customWidth="1"/>
  </cols>
  <sheetData>
    <row r="1" spans="1:4" ht="14.25">
      <c r="A1" s="87"/>
      <c r="B1" s="87"/>
      <c r="C1" s="495" t="s">
        <v>379</v>
      </c>
      <c r="D1" s="495"/>
    </row>
    <row r="2" spans="1:4" ht="15">
      <c r="A2" s="90" t="s">
        <v>380</v>
      </c>
      <c r="B2" s="90"/>
      <c r="C2" s="424"/>
      <c r="D2" s="424"/>
    </row>
    <row r="3" spans="1:4" ht="15">
      <c r="A3" s="91"/>
      <c r="B3" s="91"/>
      <c r="C3" s="424"/>
      <c r="D3" s="424"/>
    </row>
    <row r="4" spans="1:4" ht="20.25" customHeight="1">
      <c r="A4" s="412" t="s">
        <v>846</v>
      </c>
      <c r="B4" s="92"/>
      <c r="C4" s="424"/>
      <c r="D4" s="424" t="s">
        <v>853</v>
      </c>
    </row>
    <row r="5" spans="1:4" ht="15">
      <c r="A5" s="307" t="s">
        <v>381</v>
      </c>
      <c r="B5" s="92"/>
      <c r="C5" s="424"/>
      <c r="D5" s="424"/>
    </row>
    <row r="6" spans="1:4" ht="15">
      <c r="A6" s="307" t="s">
        <v>862</v>
      </c>
      <c r="B6" s="92"/>
      <c r="C6" s="424"/>
      <c r="D6" s="424" t="s">
        <v>271</v>
      </c>
    </row>
    <row r="7" spans="1:4" ht="33.75" customHeight="1">
      <c r="A7" s="308" t="s">
        <v>382</v>
      </c>
      <c r="B7" s="308" t="s">
        <v>4</v>
      </c>
      <c r="C7" s="309" t="s">
        <v>5</v>
      </c>
      <c r="D7" s="309" t="s">
        <v>9</v>
      </c>
    </row>
    <row r="8" spans="1:4" s="427" customFormat="1" ht="12">
      <c r="A8" s="425" t="s">
        <v>10</v>
      </c>
      <c r="B8" s="425"/>
      <c r="C8" s="426">
        <v>1</v>
      </c>
      <c r="D8" s="426">
        <v>2</v>
      </c>
    </row>
    <row r="9" spans="1:4" ht="18" customHeight="1">
      <c r="A9" s="94" t="s">
        <v>383</v>
      </c>
      <c r="B9" s="94"/>
      <c r="C9" s="95"/>
      <c r="D9" s="95"/>
    </row>
    <row r="10" spans="1:4" ht="15.75" customHeight="1">
      <c r="A10" s="104" t="s">
        <v>384</v>
      </c>
      <c r="B10" s="97" t="s">
        <v>385</v>
      </c>
      <c r="C10" s="98">
        <v>33668</v>
      </c>
      <c r="D10" s="98">
        <v>22372</v>
      </c>
    </row>
    <row r="11" spans="1:4" ht="15.75" customHeight="1">
      <c r="A11" s="104" t="s">
        <v>386</v>
      </c>
      <c r="B11" s="97" t="s">
        <v>387</v>
      </c>
      <c r="C11" s="98">
        <v>-26291</v>
      </c>
      <c r="D11" s="98">
        <v>-11669</v>
      </c>
    </row>
    <row r="12" spans="1:4" ht="27.75" customHeight="1">
      <c r="A12" s="429" t="s">
        <v>388</v>
      </c>
      <c r="B12" s="97" t="s">
        <v>389</v>
      </c>
      <c r="C12" s="98">
        <v>2</v>
      </c>
      <c r="D12" s="98">
        <v>233</v>
      </c>
    </row>
    <row r="13" spans="1:4" ht="15.75" customHeight="1">
      <c r="A13" s="104" t="s">
        <v>390</v>
      </c>
      <c r="B13" s="97" t="s">
        <v>391</v>
      </c>
      <c r="C13" s="98">
        <v>-4637</v>
      </c>
      <c r="D13" s="98">
        <v>-3473</v>
      </c>
    </row>
    <row r="14" spans="1:4" ht="15.75" customHeight="1">
      <c r="A14" s="104" t="s">
        <v>392</v>
      </c>
      <c r="B14" s="97" t="s">
        <v>393</v>
      </c>
      <c r="C14" s="98">
        <v>833</v>
      </c>
      <c r="D14" s="98">
        <v>260</v>
      </c>
    </row>
    <row r="15" spans="1:4" ht="15.75" customHeight="1">
      <c r="A15" s="105" t="s">
        <v>394</v>
      </c>
      <c r="B15" s="97" t="s">
        <v>395</v>
      </c>
      <c r="C15" s="98">
        <v>-153</v>
      </c>
      <c r="D15" s="98">
        <v>-288</v>
      </c>
    </row>
    <row r="16" spans="1:4" ht="15.75" customHeight="1">
      <c r="A16" s="104" t="s">
        <v>396</v>
      </c>
      <c r="B16" s="97" t="s">
        <v>397</v>
      </c>
      <c r="C16" s="98">
        <v>193</v>
      </c>
      <c r="D16" s="98">
        <v>53</v>
      </c>
    </row>
    <row r="17" spans="1:4" ht="27" customHeight="1">
      <c r="A17" s="104" t="s">
        <v>398</v>
      </c>
      <c r="B17" s="97" t="s">
        <v>399</v>
      </c>
      <c r="C17" s="98">
        <v>-136</v>
      </c>
      <c r="D17" s="98">
        <v>0</v>
      </c>
    </row>
    <row r="18" spans="1:4" ht="15.75" customHeight="1">
      <c r="A18" s="105" t="s">
        <v>400</v>
      </c>
      <c r="B18" s="99" t="s">
        <v>401</v>
      </c>
      <c r="C18" s="98">
        <v>-2</v>
      </c>
      <c r="D18" s="98">
        <v>-12</v>
      </c>
    </row>
    <row r="19" spans="1:4" ht="15.75" customHeight="1">
      <c r="A19" s="104" t="s">
        <v>402</v>
      </c>
      <c r="B19" s="97" t="s">
        <v>403</v>
      </c>
      <c r="C19" s="326">
        <v>-356</v>
      </c>
      <c r="D19" s="326">
        <v>-2805</v>
      </c>
    </row>
    <row r="20" spans="1:4" s="93" customFormat="1" ht="18" customHeight="1">
      <c r="A20" s="100" t="s">
        <v>404</v>
      </c>
      <c r="B20" s="101" t="s">
        <v>405</v>
      </c>
      <c r="C20" s="102">
        <f>SUM(C10:C19)</f>
        <v>3121</v>
      </c>
      <c r="D20" s="102">
        <f>SUM(D10:D19)</f>
        <v>4671</v>
      </c>
    </row>
    <row r="21" spans="1:4" ht="18" customHeight="1">
      <c r="A21" s="94" t="s">
        <v>406</v>
      </c>
      <c r="B21" s="103"/>
      <c r="C21" s="98"/>
      <c r="D21" s="98"/>
    </row>
    <row r="22" spans="1:4" ht="15.75" customHeight="1">
      <c r="A22" s="104" t="s">
        <v>407</v>
      </c>
      <c r="B22" s="97" t="s">
        <v>408</v>
      </c>
      <c r="C22" s="98">
        <v>-3679</v>
      </c>
      <c r="D22" s="98">
        <v>-1093</v>
      </c>
    </row>
    <row r="23" spans="1:4" ht="15.75" customHeight="1">
      <c r="A23" s="104" t="s">
        <v>409</v>
      </c>
      <c r="B23" s="97" t="s">
        <v>410</v>
      </c>
      <c r="C23" s="98">
        <v>55</v>
      </c>
      <c r="D23" s="98">
        <v>0</v>
      </c>
    </row>
    <row r="24" spans="1:4" ht="15.75" customHeight="1">
      <c r="A24" s="104" t="s">
        <v>411</v>
      </c>
      <c r="B24" s="97" t="s">
        <v>412</v>
      </c>
      <c r="C24" s="98">
        <v>-15</v>
      </c>
      <c r="D24" s="98">
        <v>-750</v>
      </c>
    </row>
    <row r="25" spans="1:4" ht="15.75" customHeight="1">
      <c r="A25" s="104" t="s">
        <v>413</v>
      </c>
      <c r="B25" s="97" t="s">
        <v>414</v>
      </c>
      <c r="C25" s="98">
        <v>100</v>
      </c>
      <c r="D25" s="98">
        <v>200</v>
      </c>
    </row>
    <row r="26" spans="1:4" ht="15.75" customHeight="1">
      <c r="A26" s="104" t="s">
        <v>415</v>
      </c>
      <c r="B26" s="97" t="s">
        <v>416</v>
      </c>
      <c r="C26" s="98">
        <v>59</v>
      </c>
      <c r="D26" s="98">
        <v>63</v>
      </c>
    </row>
    <row r="27" spans="1:4" ht="15.75" customHeight="1">
      <c r="A27" s="104" t="s">
        <v>417</v>
      </c>
      <c r="B27" s="97" t="s">
        <v>418</v>
      </c>
      <c r="C27" s="98">
        <v>-800</v>
      </c>
      <c r="D27" s="98">
        <v>-99</v>
      </c>
    </row>
    <row r="28" spans="1:4" ht="15.75" customHeight="1">
      <c r="A28" s="104" t="s">
        <v>419</v>
      </c>
      <c r="B28" s="97" t="s">
        <v>420</v>
      </c>
      <c r="C28" s="98">
        <v>0</v>
      </c>
      <c r="D28" s="98">
        <v>0</v>
      </c>
    </row>
    <row r="29" spans="1:4" ht="15.75" customHeight="1">
      <c r="A29" s="104" t="s">
        <v>421</v>
      </c>
      <c r="B29" s="97" t="s">
        <v>422</v>
      </c>
      <c r="C29" s="98">
        <v>116</v>
      </c>
      <c r="D29" s="98">
        <v>164</v>
      </c>
    </row>
    <row r="30" spans="1:4" ht="15.75" customHeight="1">
      <c r="A30" s="104" t="s">
        <v>400</v>
      </c>
      <c r="B30" s="97" t="s">
        <v>423</v>
      </c>
      <c r="C30" s="98">
        <v>0</v>
      </c>
      <c r="D30" s="98">
        <v>0</v>
      </c>
    </row>
    <row r="31" spans="1:4" ht="15.75" customHeight="1">
      <c r="A31" s="104" t="s">
        <v>424</v>
      </c>
      <c r="B31" s="97" t="s">
        <v>425</v>
      </c>
      <c r="C31" s="326">
        <v>0</v>
      </c>
      <c r="D31" s="326">
        <v>0</v>
      </c>
    </row>
    <row r="32" spans="1:4" s="93" customFormat="1" ht="18" customHeight="1">
      <c r="A32" s="100" t="s">
        <v>426</v>
      </c>
      <c r="B32" s="101" t="s">
        <v>427</v>
      </c>
      <c r="C32" s="102">
        <f>SUM(C22:C31)</f>
        <v>-4164</v>
      </c>
      <c r="D32" s="102">
        <f>SUM(D22:D31)</f>
        <v>-1515</v>
      </c>
    </row>
    <row r="33" spans="1:4" ht="18" customHeight="1">
      <c r="A33" s="94" t="s">
        <v>428</v>
      </c>
      <c r="B33" s="103"/>
      <c r="C33" s="98"/>
      <c r="D33" s="98"/>
    </row>
    <row r="34" spans="1:4" ht="15.75" customHeight="1">
      <c r="A34" s="104" t="s">
        <v>429</v>
      </c>
      <c r="B34" s="97" t="s">
        <v>430</v>
      </c>
      <c r="C34" s="98">
        <v>0</v>
      </c>
      <c r="D34" s="98">
        <v>0</v>
      </c>
    </row>
    <row r="35" spans="1:4" ht="15.75" customHeight="1">
      <c r="A35" s="105" t="s">
        <v>431</v>
      </c>
      <c r="B35" s="97" t="s">
        <v>432</v>
      </c>
      <c r="C35" s="98">
        <v>0</v>
      </c>
      <c r="D35" s="98">
        <v>-128</v>
      </c>
    </row>
    <row r="36" spans="1:4" ht="15.75" customHeight="1">
      <c r="A36" s="104" t="s">
        <v>433</v>
      </c>
      <c r="B36" s="97" t="s">
        <v>434</v>
      </c>
      <c r="C36" s="98">
        <v>691</v>
      </c>
      <c r="D36" s="98">
        <v>673</v>
      </c>
    </row>
    <row r="37" spans="1:4" ht="15.75" customHeight="1">
      <c r="A37" s="104" t="s">
        <v>435</v>
      </c>
      <c r="B37" s="97" t="s">
        <v>436</v>
      </c>
      <c r="C37" s="98">
        <v>-628</v>
      </c>
      <c r="D37" s="98">
        <v>-1119</v>
      </c>
    </row>
    <row r="38" spans="1:4" ht="15.75" customHeight="1">
      <c r="A38" s="104" t="s">
        <v>437</v>
      </c>
      <c r="B38" s="97" t="s">
        <v>438</v>
      </c>
      <c r="C38" s="98">
        <v>-48</v>
      </c>
      <c r="D38" s="98">
        <v>-25</v>
      </c>
    </row>
    <row r="39" spans="1:4" ht="15.75" customHeight="1">
      <c r="A39" s="104" t="s">
        <v>439</v>
      </c>
      <c r="B39" s="97" t="s">
        <v>440</v>
      </c>
      <c r="C39" s="98">
        <v>149</v>
      </c>
      <c r="D39" s="98">
        <v>66</v>
      </c>
    </row>
    <row r="40" spans="1:4" ht="15.75" customHeight="1">
      <c r="A40" s="104" t="s">
        <v>441</v>
      </c>
      <c r="B40" s="97" t="s">
        <v>442</v>
      </c>
      <c r="C40" s="98">
        <v>-4</v>
      </c>
      <c r="D40" s="98">
        <v>-2</v>
      </c>
    </row>
    <row r="41" spans="1:4" ht="15.75" customHeight="1">
      <c r="A41" s="104" t="s">
        <v>443</v>
      </c>
      <c r="B41" s="97" t="s">
        <v>444</v>
      </c>
      <c r="C41" s="421">
        <v>-792</v>
      </c>
      <c r="D41" s="421">
        <v>-26</v>
      </c>
    </row>
    <row r="42" spans="1:4" s="93" customFormat="1" ht="15.75" customHeight="1">
      <c r="A42" s="100" t="s">
        <v>445</v>
      </c>
      <c r="B42" s="101" t="s">
        <v>446</v>
      </c>
      <c r="C42" s="102">
        <f>SUM(C34:C41)</f>
        <v>-632</v>
      </c>
      <c r="D42" s="102">
        <f>SUM(D34:D41)</f>
        <v>-561</v>
      </c>
    </row>
    <row r="43" spans="1:4" s="93" customFormat="1" ht="15.75" customHeight="1">
      <c r="A43" s="106" t="s">
        <v>447</v>
      </c>
      <c r="B43" s="101" t="s">
        <v>448</v>
      </c>
      <c r="C43" s="102">
        <f>C20+C32+C42</f>
        <v>-1675</v>
      </c>
      <c r="D43" s="102">
        <f>D20+D32+D42</f>
        <v>2595</v>
      </c>
    </row>
    <row r="44" spans="1:4" s="93" customFormat="1" ht="15.75" customHeight="1">
      <c r="A44" s="94" t="s">
        <v>449</v>
      </c>
      <c r="B44" s="103" t="s">
        <v>450</v>
      </c>
      <c r="C44" s="102">
        <v>11363</v>
      </c>
      <c r="D44" s="102">
        <v>6031</v>
      </c>
    </row>
    <row r="45" spans="1:4" s="93" customFormat="1" ht="15.75" customHeight="1">
      <c r="A45" s="94" t="s">
        <v>451</v>
      </c>
      <c r="B45" s="103" t="s">
        <v>452</v>
      </c>
      <c r="C45" s="98">
        <f>C43+C44</f>
        <v>9688</v>
      </c>
      <c r="D45" s="98">
        <f>D43+D44</f>
        <v>8626</v>
      </c>
    </row>
    <row r="46" spans="1:4" ht="15.75" customHeight="1">
      <c r="A46" s="104" t="s">
        <v>453</v>
      </c>
      <c r="B46" s="103" t="s">
        <v>454</v>
      </c>
      <c r="C46" s="98">
        <v>9678</v>
      </c>
      <c r="D46" s="98">
        <v>8615</v>
      </c>
    </row>
    <row r="47" spans="1:4" ht="15.75" customHeight="1">
      <c r="A47" s="104" t="s">
        <v>455</v>
      </c>
      <c r="B47" s="103" t="s">
        <v>456</v>
      </c>
      <c r="C47" s="325">
        <v>10</v>
      </c>
      <c r="D47" s="325">
        <v>11</v>
      </c>
    </row>
    <row r="48" spans="1:4" ht="14.25">
      <c r="A48" s="96"/>
      <c r="B48" s="96"/>
      <c r="C48" s="107"/>
      <c r="D48" s="107"/>
    </row>
    <row r="49" spans="1:4" ht="14.25">
      <c r="A49" s="96"/>
      <c r="B49" s="96"/>
      <c r="C49" s="107"/>
      <c r="D49" s="107"/>
    </row>
    <row r="50" spans="1:4" ht="14.25">
      <c r="A50" s="179"/>
      <c r="B50" s="179" t="s">
        <v>855</v>
      </c>
      <c r="C50" s="180"/>
      <c r="D50" s="179" t="s">
        <v>856</v>
      </c>
    </row>
    <row r="51" spans="1:4" ht="14.25">
      <c r="A51" s="410"/>
      <c r="B51" s="493" t="s">
        <v>858</v>
      </c>
      <c r="C51" s="493"/>
      <c r="D51" s="411" t="s">
        <v>857</v>
      </c>
    </row>
    <row r="52" spans="1:4" ht="24" customHeight="1">
      <c r="A52" s="310"/>
      <c r="B52" s="108"/>
      <c r="C52" s="89"/>
      <c r="D52" s="89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10:D18 C21:D3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86" customWidth="1"/>
    <col min="2" max="2" width="9.28125" style="86" customWidth="1"/>
    <col min="3" max="3" width="9.8515625" style="67" customWidth="1"/>
    <col min="4" max="4" width="10.00390625" style="67" customWidth="1"/>
    <col min="5" max="5" width="8.28125" style="67" customWidth="1"/>
    <col min="6" max="6" width="8.140625" style="67" customWidth="1"/>
    <col min="7" max="7" width="10.421875" style="67" customWidth="1"/>
    <col min="8" max="8" width="7.140625" style="67" customWidth="1"/>
    <col min="9" max="9" width="9.421875" style="67" customWidth="1"/>
    <col min="10" max="10" width="8.7109375" style="67" customWidth="1"/>
    <col min="11" max="11" width="9.57421875" style="67" customWidth="1"/>
    <col min="12" max="12" width="11.140625" style="67" customWidth="1"/>
    <col min="13" max="13" width="12.8515625" style="67" customWidth="1"/>
    <col min="14" max="16384" width="8.00390625" style="67" customWidth="1"/>
  </cols>
  <sheetData>
    <row r="1" spans="1:13" s="68" customFormat="1" ht="15">
      <c r="A1" s="496" t="s">
        <v>782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1" t="s">
        <v>783</v>
      </c>
      <c r="M1" s="66"/>
    </row>
    <row r="2" spans="1:13" s="68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68" customFormat="1" ht="20.25" customHeight="1">
      <c r="A3" s="489" t="s">
        <v>842</v>
      </c>
      <c r="B3" s="489"/>
      <c r="C3" s="489"/>
      <c r="D3" s="489"/>
      <c r="E3" s="3"/>
      <c r="F3" s="3"/>
      <c r="G3" s="3"/>
      <c r="H3" s="3"/>
      <c r="I3" s="3"/>
      <c r="J3" s="3"/>
      <c r="K3" s="3"/>
      <c r="L3" s="70" t="s">
        <v>854</v>
      </c>
      <c r="M3" s="70">
        <v>121227995</v>
      </c>
    </row>
    <row r="4" spans="1:13" s="68" customFormat="1" ht="13.5" customHeight="1">
      <c r="A4" s="2" t="s">
        <v>2</v>
      </c>
      <c r="B4" s="2"/>
      <c r="C4" s="71"/>
      <c r="D4" s="71"/>
      <c r="E4" s="71"/>
      <c r="F4" s="71"/>
      <c r="G4" s="71"/>
      <c r="H4" s="71"/>
      <c r="I4" s="71"/>
      <c r="J4" s="71"/>
      <c r="K4" s="72"/>
      <c r="M4" s="73"/>
    </row>
    <row r="5" spans="1:13" s="68" customFormat="1" ht="12.75" customHeight="1">
      <c r="A5" s="2" t="s">
        <v>861</v>
      </c>
      <c r="B5" s="2"/>
      <c r="C5" s="74"/>
      <c r="D5" s="74"/>
      <c r="E5" s="74"/>
      <c r="F5" s="74"/>
      <c r="G5" s="74"/>
      <c r="H5" s="74"/>
      <c r="I5" s="74"/>
      <c r="J5" s="74"/>
      <c r="L5" s="75"/>
      <c r="M5" s="76" t="s">
        <v>3</v>
      </c>
    </row>
    <row r="6" spans="1:13" s="188" customFormat="1" ht="27.75" customHeight="1">
      <c r="A6" s="218"/>
      <c r="B6" s="218"/>
      <c r="C6" s="219"/>
      <c r="D6" s="220" t="s">
        <v>784</v>
      </c>
      <c r="E6" s="221"/>
      <c r="F6" s="221"/>
      <c r="G6" s="221"/>
      <c r="H6" s="221"/>
      <c r="I6" s="221" t="s">
        <v>785</v>
      </c>
      <c r="J6" s="222"/>
      <c r="K6" s="223"/>
      <c r="L6" s="219"/>
      <c r="M6" s="224"/>
    </row>
    <row r="7" spans="1:13" s="188" customFormat="1" ht="60">
      <c r="A7" s="225" t="s">
        <v>458</v>
      </c>
      <c r="B7" s="226" t="s">
        <v>704</v>
      </c>
      <c r="C7" s="227" t="s">
        <v>786</v>
      </c>
      <c r="D7" s="228" t="s">
        <v>787</v>
      </c>
      <c r="E7" s="219" t="s">
        <v>788</v>
      </c>
      <c r="F7" s="221" t="s">
        <v>789</v>
      </c>
      <c r="G7" s="221"/>
      <c r="H7" s="221"/>
      <c r="I7" s="219" t="s">
        <v>790</v>
      </c>
      <c r="J7" s="229" t="s">
        <v>791</v>
      </c>
      <c r="K7" s="227" t="s">
        <v>792</v>
      </c>
      <c r="L7" s="227" t="s">
        <v>793</v>
      </c>
      <c r="M7" s="230" t="s">
        <v>794</v>
      </c>
    </row>
    <row r="8" spans="1:13" s="188" customFormat="1" ht="54" customHeight="1">
      <c r="A8" s="231"/>
      <c r="B8" s="231"/>
      <c r="C8" s="232"/>
      <c r="D8" s="233"/>
      <c r="E8" s="232"/>
      <c r="F8" s="187" t="s">
        <v>795</v>
      </c>
      <c r="G8" s="187" t="s">
        <v>796</v>
      </c>
      <c r="H8" s="187" t="s">
        <v>797</v>
      </c>
      <c r="I8" s="232"/>
      <c r="J8" s="234"/>
      <c r="K8" s="232"/>
      <c r="L8" s="232"/>
      <c r="M8" s="235"/>
    </row>
    <row r="9" spans="1:13" s="192" customFormat="1" ht="12" customHeight="1">
      <c r="A9" s="189" t="s">
        <v>10</v>
      </c>
      <c r="B9" s="190"/>
      <c r="C9" s="190">
        <v>1</v>
      </c>
      <c r="D9" s="189">
        <v>2</v>
      </c>
      <c r="E9" s="189">
        <v>3</v>
      </c>
      <c r="F9" s="189">
        <v>4</v>
      </c>
      <c r="G9" s="189">
        <v>5</v>
      </c>
      <c r="H9" s="189">
        <v>6</v>
      </c>
      <c r="I9" s="189">
        <v>7</v>
      </c>
      <c r="J9" s="189">
        <v>8</v>
      </c>
      <c r="K9" s="190">
        <v>9</v>
      </c>
      <c r="L9" s="190">
        <v>10</v>
      </c>
      <c r="M9" s="191">
        <v>11</v>
      </c>
    </row>
    <row r="10" spans="1:13" s="77" customFormat="1" ht="12" customHeight="1">
      <c r="A10" s="193" t="s">
        <v>798</v>
      </c>
      <c r="B10" s="194"/>
      <c r="C10" s="195" t="s">
        <v>43</v>
      </c>
      <c r="D10" s="195" t="s">
        <v>43</v>
      </c>
      <c r="E10" s="82" t="s">
        <v>54</v>
      </c>
      <c r="F10" s="82" t="s">
        <v>61</v>
      </c>
      <c r="G10" s="82" t="s">
        <v>65</v>
      </c>
      <c r="H10" s="82" t="s">
        <v>69</v>
      </c>
      <c r="I10" s="82" t="s">
        <v>82</v>
      </c>
      <c r="J10" s="82" t="s">
        <v>85</v>
      </c>
      <c r="K10" s="196" t="s">
        <v>799</v>
      </c>
      <c r="L10" s="82" t="s">
        <v>108</v>
      </c>
      <c r="M10" s="197" t="s">
        <v>116</v>
      </c>
    </row>
    <row r="11" spans="1:15" s="68" customFormat="1" ht="15.75" customHeight="1">
      <c r="A11" s="198" t="s">
        <v>800</v>
      </c>
      <c r="B11" s="194" t="s">
        <v>801</v>
      </c>
      <c r="C11" s="199">
        <v>20729</v>
      </c>
      <c r="D11" s="199">
        <v>0</v>
      </c>
      <c r="E11" s="199">
        <v>0</v>
      </c>
      <c r="F11" s="199">
        <v>5828</v>
      </c>
      <c r="G11" s="199">
        <v>0</v>
      </c>
      <c r="H11" s="200">
        <v>0</v>
      </c>
      <c r="I11" s="201">
        <v>23480</v>
      </c>
      <c r="J11" s="201">
        <v>0</v>
      </c>
      <c r="K11" s="200">
        <v>0</v>
      </c>
      <c r="L11" s="202">
        <f>SUM(C11:K11)</f>
        <v>50037</v>
      </c>
      <c r="M11" s="199">
        <v>20353</v>
      </c>
      <c r="N11" s="78"/>
      <c r="O11" s="78"/>
    </row>
    <row r="12" spans="1:15" s="68" customFormat="1" ht="12.75">
      <c r="A12" s="198" t="s">
        <v>802</v>
      </c>
      <c r="B12" s="194" t="s">
        <v>803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2">
        <v>0</v>
      </c>
      <c r="M12" s="201">
        <v>0</v>
      </c>
      <c r="N12" s="78"/>
      <c r="O12" s="78"/>
    </row>
    <row r="13" spans="1:13" ht="12.75" customHeight="1">
      <c r="A13" s="81" t="s">
        <v>804</v>
      </c>
      <c r="B13" s="82" t="s">
        <v>805</v>
      </c>
      <c r="C13" s="203">
        <v>0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2">
        <f>I13</f>
        <v>0</v>
      </c>
      <c r="M13" s="203">
        <v>0</v>
      </c>
    </row>
    <row r="14" spans="1:13" ht="12" customHeight="1">
      <c r="A14" s="81" t="s">
        <v>806</v>
      </c>
      <c r="B14" s="82" t="s">
        <v>807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2">
        <v>0</v>
      </c>
      <c r="M14" s="203">
        <v>0</v>
      </c>
    </row>
    <row r="15" spans="1:15" s="68" customFormat="1" ht="25.5">
      <c r="A15" s="198" t="s">
        <v>808</v>
      </c>
      <c r="B15" s="194" t="s">
        <v>809</v>
      </c>
      <c r="C15" s="199">
        <v>20729</v>
      </c>
      <c r="D15" s="199">
        <v>0</v>
      </c>
      <c r="E15" s="199">
        <v>0</v>
      </c>
      <c r="F15" s="199">
        <v>5828</v>
      </c>
      <c r="G15" s="199">
        <v>0</v>
      </c>
      <c r="H15" s="200">
        <v>0</v>
      </c>
      <c r="I15" s="201">
        <v>23480</v>
      </c>
      <c r="J15" s="201">
        <v>0</v>
      </c>
      <c r="K15" s="200">
        <v>0</v>
      </c>
      <c r="L15" s="202">
        <f>SUM(C15:K15)</f>
        <v>50037</v>
      </c>
      <c r="M15" s="199">
        <f>SUM(M11:M14)</f>
        <v>20353</v>
      </c>
      <c r="N15" s="78"/>
      <c r="O15" s="78"/>
    </row>
    <row r="16" spans="1:13" s="68" customFormat="1" ht="12.75" customHeight="1">
      <c r="A16" s="198" t="s">
        <v>810</v>
      </c>
      <c r="B16" s="204" t="s">
        <v>811</v>
      </c>
      <c r="C16" s="487"/>
      <c r="D16" s="487"/>
      <c r="E16" s="487"/>
      <c r="F16" s="487"/>
      <c r="G16" s="487"/>
      <c r="H16" s="487"/>
      <c r="I16" s="205">
        <v>2684</v>
      </c>
      <c r="J16" s="205">
        <v>0</v>
      </c>
      <c r="K16" s="200">
        <v>0</v>
      </c>
      <c r="L16" s="202">
        <f aca="true" t="shared" si="0" ref="L16:L28">SUM(C16:K16)</f>
        <v>2684</v>
      </c>
      <c r="M16" s="200">
        <v>1173</v>
      </c>
    </row>
    <row r="17" spans="1:15" ht="12.75" customHeight="1">
      <c r="A17" s="81" t="s">
        <v>812</v>
      </c>
      <c r="B17" s="82" t="s">
        <v>813</v>
      </c>
      <c r="C17" s="206">
        <v>0</v>
      </c>
      <c r="D17" s="206">
        <v>0</v>
      </c>
      <c r="E17" s="206">
        <v>0</v>
      </c>
      <c r="F17" s="206">
        <f>F18+F19</f>
        <v>98</v>
      </c>
      <c r="G17" s="206">
        <v>0</v>
      </c>
      <c r="H17" s="206">
        <v>0</v>
      </c>
      <c r="I17" s="207">
        <f>I18+I19</f>
        <v>-348</v>
      </c>
      <c r="J17" s="207">
        <v>0</v>
      </c>
      <c r="K17" s="207">
        <v>0</v>
      </c>
      <c r="L17" s="202">
        <f t="shared" si="0"/>
        <v>-250</v>
      </c>
      <c r="M17" s="207">
        <f>M18+M19</f>
        <v>-194</v>
      </c>
      <c r="N17" s="80"/>
      <c r="O17" s="80"/>
    </row>
    <row r="18" spans="1:13" ht="12" customHeight="1">
      <c r="A18" s="81" t="s">
        <v>814</v>
      </c>
      <c r="B18" s="82" t="s">
        <v>815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-250</v>
      </c>
      <c r="J18" s="203">
        <v>0</v>
      </c>
      <c r="K18" s="203">
        <v>0</v>
      </c>
      <c r="L18" s="202">
        <f t="shared" si="0"/>
        <v>-250</v>
      </c>
      <c r="M18" s="203">
        <v>-194</v>
      </c>
    </row>
    <row r="19" spans="1:13" ht="12" customHeight="1">
      <c r="A19" s="81" t="s">
        <v>816</v>
      </c>
      <c r="B19" s="82" t="s">
        <v>817</v>
      </c>
      <c r="C19" s="203">
        <v>0</v>
      </c>
      <c r="D19" s="203">
        <v>0</v>
      </c>
      <c r="E19" s="203">
        <v>0</v>
      </c>
      <c r="F19" s="203">
        <v>98</v>
      </c>
      <c r="G19" s="203">
        <v>0</v>
      </c>
      <c r="H19" s="203">
        <v>0</v>
      </c>
      <c r="I19" s="203">
        <v>-98</v>
      </c>
      <c r="J19" s="203">
        <v>0</v>
      </c>
      <c r="K19" s="203">
        <v>0</v>
      </c>
      <c r="L19" s="202">
        <f t="shared" si="0"/>
        <v>0</v>
      </c>
      <c r="M19" s="203">
        <v>0</v>
      </c>
    </row>
    <row r="20" spans="1:13" ht="12.75" customHeight="1">
      <c r="A20" s="81" t="s">
        <v>818</v>
      </c>
      <c r="B20" s="82" t="s">
        <v>819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2">
        <f t="shared" si="0"/>
        <v>0</v>
      </c>
      <c r="M20" s="203">
        <v>0</v>
      </c>
    </row>
    <row r="21" spans="1:15" ht="23.25" customHeight="1">
      <c r="A21" s="81" t="s">
        <v>820</v>
      </c>
      <c r="B21" s="82" t="s">
        <v>821</v>
      </c>
      <c r="C21" s="206">
        <v>0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2">
        <f t="shared" si="0"/>
        <v>0</v>
      </c>
      <c r="M21" s="206">
        <v>0</v>
      </c>
      <c r="N21" s="80"/>
      <c r="O21" s="80"/>
    </row>
    <row r="22" spans="1:13" ht="12.75">
      <c r="A22" s="81" t="s">
        <v>822</v>
      </c>
      <c r="B22" s="82" t="s">
        <v>823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2">
        <f t="shared" si="0"/>
        <v>0</v>
      </c>
      <c r="M22" s="203">
        <v>0</v>
      </c>
    </row>
    <row r="23" spans="1:13" ht="12.75">
      <c r="A23" s="81" t="s">
        <v>824</v>
      </c>
      <c r="B23" s="82" t="s">
        <v>825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2">
        <f t="shared" si="0"/>
        <v>0</v>
      </c>
      <c r="M23" s="203">
        <v>0</v>
      </c>
    </row>
    <row r="24" spans="1:15" ht="22.5" customHeight="1">
      <c r="A24" s="81" t="s">
        <v>826</v>
      </c>
      <c r="B24" s="82" t="s">
        <v>827</v>
      </c>
      <c r="C24" s="206">
        <v>0</v>
      </c>
      <c r="D24" s="206">
        <v>0</v>
      </c>
      <c r="E24" s="206">
        <f>E25+E26</f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2">
        <f t="shared" si="0"/>
        <v>0</v>
      </c>
      <c r="M24" s="206">
        <v>0</v>
      </c>
      <c r="N24" s="80"/>
      <c r="O24" s="80"/>
    </row>
    <row r="25" spans="1:13" ht="12.75">
      <c r="A25" s="81" t="s">
        <v>822</v>
      </c>
      <c r="B25" s="82" t="s">
        <v>828</v>
      </c>
      <c r="C25" s="203">
        <v>0</v>
      </c>
      <c r="D25" s="203">
        <v>0</v>
      </c>
      <c r="E25" s="203"/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2">
        <f t="shared" si="0"/>
        <v>0</v>
      </c>
      <c r="M25" s="203">
        <v>0</v>
      </c>
    </row>
    <row r="26" spans="1:13" ht="12.75">
      <c r="A26" s="81" t="s">
        <v>824</v>
      </c>
      <c r="B26" s="82" t="s">
        <v>829</v>
      </c>
      <c r="C26" s="203">
        <v>0</v>
      </c>
      <c r="D26" s="203">
        <v>0</v>
      </c>
      <c r="E26" s="203"/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8">
        <f t="shared" si="0"/>
        <v>0</v>
      </c>
      <c r="M26" s="203">
        <v>0</v>
      </c>
    </row>
    <row r="27" spans="1:13" ht="12.75">
      <c r="A27" s="81" t="s">
        <v>830</v>
      </c>
      <c r="B27" s="82" t="s">
        <v>831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8">
        <f t="shared" si="0"/>
        <v>0</v>
      </c>
      <c r="M27" s="203">
        <v>0</v>
      </c>
    </row>
    <row r="28" spans="1:13" ht="12.75">
      <c r="A28" s="81" t="s">
        <v>832</v>
      </c>
      <c r="B28" s="82" t="s">
        <v>833</v>
      </c>
      <c r="C28" s="203">
        <v>0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-372</v>
      </c>
      <c r="J28" s="203">
        <v>0</v>
      </c>
      <c r="K28" s="203">
        <v>0</v>
      </c>
      <c r="L28" s="208">
        <f t="shared" si="0"/>
        <v>-372</v>
      </c>
      <c r="M28" s="203">
        <v>850</v>
      </c>
    </row>
    <row r="29" spans="1:15" s="68" customFormat="1" ht="14.25" customHeight="1">
      <c r="A29" s="198" t="s">
        <v>834</v>
      </c>
      <c r="B29" s="194" t="s">
        <v>835</v>
      </c>
      <c r="C29" s="201">
        <f aca="true" t="shared" si="1" ref="C29:H29">C15+C16+C17+C20+C21+C24+C27+C28</f>
        <v>20729</v>
      </c>
      <c r="D29" s="201">
        <f t="shared" si="1"/>
        <v>0</v>
      </c>
      <c r="E29" s="201">
        <f t="shared" si="1"/>
        <v>0</v>
      </c>
      <c r="F29" s="201">
        <f t="shared" si="1"/>
        <v>5926</v>
      </c>
      <c r="G29" s="201">
        <f t="shared" si="1"/>
        <v>0</v>
      </c>
      <c r="H29" s="201">
        <f t="shared" si="1"/>
        <v>0</v>
      </c>
      <c r="I29" s="201">
        <f>SUM(I15:I28)-I17</f>
        <v>25444</v>
      </c>
      <c r="J29" s="201">
        <f>J15+J16+J17+J20+J21+J24+J27+J28</f>
        <v>0</v>
      </c>
      <c r="K29" s="201">
        <f>K15+K16+K17+K20+K21+K24+K27+K28</f>
        <v>0</v>
      </c>
      <c r="L29" s="201">
        <f>C29+E29+F29+I29</f>
        <v>52099</v>
      </c>
      <c r="M29" s="201">
        <f>M15+M16+M17+M20+M21+M24+M27+M28+M26</f>
        <v>22182</v>
      </c>
      <c r="N29" s="78"/>
      <c r="O29" s="78"/>
    </row>
    <row r="30" spans="1:13" ht="23.25" customHeight="1">
      <c r="A30" s="81" t="s">
        <v>836</v>
      </c>
      <c r="B30" s="82" t="s">
        <v>837</v>
      </c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8">
        <v>0</v>
      </c>
      <c r="M30" s="203">
        <v>0</v>
      </c>
    </row>
    <row r="31" spans="1:13" ht="24" customHeight="1">
      <c r="A31" s="81" t="s">
        <v>838</v>
      </c>
      <c r="B31" s="82" t="s">
        <v>839</v>
      </c>
      <c r="C31" s="203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8">
        <v>0</v>
      </c>
      <c r="M31" s="203">
        <v>0</v>
      </c>
    </row>
    <row r="32" spans="1:15" s="68" customFormat="1" ht="23.25" customHeight="1">
      <c r="A32" s="198" t="s">
        <v>840</v>
      </c>
      <c r="B32" s="194" t="s">
        <v>841</v>
      </c>
      <c r="C32" s="201">
        <f aca="true" t="shared" si="2" ref="C32:M32">C29+C30+C31</f>
        <v>20729</v>
      </c>
      <c r="D32" s="201">
        <f t="shared" si="2"/>
        <v>0</v>
      </c>
      <c r="E32" s="201">
        <f t="shared" si="2"/>
        <v>0</v>
      </c>
      <c r="F32" s="201">
        <f t="shared" si="2"/>
        <v>5926</v>
      </c>
      <c r="G32" s="201">
        <f t="shared" si="2"/>
        <v>0</v>
      </c>
      <c r="H32" s="201">
        <f t="shared" si="2"/>
        <v>0</v>
      </c>
      <c r="I32" s="201">
        <f t="shared" si="2"/>
        <v>25444</v>
      </c>
      <c r="J32" s="201">
        <f t="shared" si="2"/>
        <v>0</v>
      </c>
      <c r="K32" s="201">
        <f t="shared" si="2"/>
        <v>0</v>
      </c>
      <c r="L32" s="201">
        <f t="shared" si="2"/>
        <v>52099</v>
      </c>
      <c r="M32" s="201">
        <f t="shared" si="2"/>
        <v>22182</v>
      </c>
      <c r="N32" s="78"/>
      <c r="O32" s="78"/>
    </row>
    <row r="33" spans="1:13" ht="12.75">
      <c r="A33" s="84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3"/>
    </row>
    <row r="34" spans="2:13" ht="12.75">
      <c r="B34" s="179" t="s">
        <v>855</v>
      </c>
      <c r="C34" s="145"/>
      <c r="D34" s="180"/>
      <c r="E34" s="179" t="s">
        <v>856</v>
      </c>
      <c r="M34" s="79"/>
    </row>
    <row r="35" spans="2:13" ht="12.75">
      <c r="B35" s="493" t="s">
        <v>858</v>
      </c>
      <c r="C35" s="493"/>
      <c r="D35" s="493"/>
      <c r="E35" s="488" t="s">
        <v>857</v>
      </c>
      <c r="F35" s="488"/>
      <c r="M35" s="79"/>
    </row>
    <row r="36" ht="12.75">
      <c r="M36" s="79"/>
    </row>
    <row r="37" ht="12.75">
      <c r="M37" s="79"/>
    </row>
    <row r="38" ht="12.75">
      <c r="M38" s="79"/>
    </row>
    <row r="39" ht="12.75">
      <c r="M39" s="79"/>
    </row>
    <row r="40" ht="12.75">
      <c r="M40" s="79"/>
    </row>
    <row r="41" ht="12.75">
      <c r="M41" s="79"/>
    </row>
    <row r="42" ht="12.75">
      <c r="M42" s="79"/>
    </row>
    <row r="43" ht="12.75">
      <c r="M43" s="79"/>
    </row>
    <row r="44" ht="12.75">
      <c r="M44" s="79"/>
    </row>
    <row r="45" ht="12.75">
      <c r="M45" s="79"/>
    </row>
    <row r="46" ht="12.75">
      <c r="M46" s="79"/>
    </row>
    <row r="47" ht="12.75">
      <c r="M47" s="79"/>
    </row>
    <row r="48" ht="12.75">
      <c r="M48" s="79"/>
    </row>
    <row r="49" ht="12.75">
      <c r="M49" s="79"/>
    </row>
    <row r="50" ht="12.75">
      <c r="M50" s="79"/>
    </row>
    <row r="51" ht="12.75">
      <c r="M51" s="79"/>
    </row>
    <row r="52" ht="12.75">
      <c r="M52" s="79"/>
    </row>
    <row r="53" ht="12.75">
      <c r="M53" s="79"/>
    </row>
    <row r="54" ht="12.75">
      <c r="M54" s="79"/>
    </row>
    <row r="55" ht="12.75">
      <c r="M55" s="79"/>
    </row>
    <row r="56" ht="12.75">
      <c r="M56" s="79"/>
    </row>
    <row r="57" ht="12.75">
      <c r="M57" s="79"/>
    </row>
    <row r="58" ht="12.75">
      <c r="M58" s="79"/>
    </row>
    <row r="59" ht="12.75">
      <c r="M59" s="79"/>
    </row>
    <row r="60" ht="12.75">
      <c r="M60" s="79"/>
    </row>
    <row r="61" ht="12.75">
      <c r="M61" s="79"/>
    </row>
    <row r="62" ht="12.75">
      <c r="M62" s="79"/>
    </row>
    <row r="63" ht="12.75">
      <c r="M63" s="79"/>
    </row>
    <row r="64" ht="12.75">
      <c r="M64" s="79"/>
    </row>
    <row r="65" ht="12.75">
      <c r="M65" s="79"/>
    </row>
    <row r="66" ht="12.75">
      <c r="M66" s="79"/>
    </row>
    <row r="67" ht="12.75">
      <c r="M67" s="79"/>
    </row>
    <row r="68" ht="12.75">
      <c r="M68" s="79"/>
    </row>
    <row r="69" ht="12.75">
      <c r="M69" s="79"/>
    </row>
    <row r="70" ht="12.75">
      <c r="M70" s="79"/>
    </row>
    <row r="71" ht="12.75">
      <c r="M71" s="79"/>
    </row>
    <row r="72" ht="12.75">
      <c r="M72" s="79"/>
    </row>
    <row r="73" ht="12.75">
      <c r="M73" s="79"/>
    </row>
    <row r="74" ht="12.75">
      <c r="M74" s="79"/>
    </row>
    <row r="75" ht="12.75">
      <c r="M75" s="79"/>
    </row>
    <row r="76" ht="12.75">
      <c r="M76" s="79"/>
    </row>
    <row r="77" ht="12.75">
      <c r="M77" s="79"/>
    </row>
    <row r="78" ht="12.75">
      <c r="M78" s="79"/>
    </row>
    <row r="79" ht="12.75">
      <c r="M79" s="79"/>
    </row>
    <row r="80" ht="12.75">
      <c r="M80" s="79"/>
    </row>
    <row r="81" ht="12.75">
      <c r="M81" s="79"/>
    </row>
    <row r="82" ht="12.75">
      <c r="M82" s="79"/>
    </row>
    <row r="83" ht="12.75">
      <c r="M83" s="79"/>
    </row>
    <row r="84" ht="12.75">
      <c r="M84" s="79"/>
    </row>
    <row r="85" ht="12.75">
      <c r="M85" s="79"/>
    </row>
    <row r="86" ht="12.75">
      <c r="M86" s="79"/>
    </row>
    <row r="87" ht="12.75">
      <c r="M87" s="79"/>
    </row>
    <row r="88" ht="12.75">
      <c r="M88" s="79"/>
    </row>
    <row r="89" ht="12.75">
      <c r="M89" s="79"/>
    </row>
    <row r="90" ht="12.75">
      <c r="M90" s="79"/>
    </row>
    <row r="91" ht="12.75">
      <c r="M91" s="79"/>
    </row>
    <row r="92" ht="12.75">
      <c r="M92" s="79"/>
    </row>
    <row r="93" ht="12.75">
      <c r="M93" s="79"/>
    </row>
    <row r="94" ht="12.75">
      <c r="M94" s="79"/>
    </row>
    <row r="95" ht="12.75">
      <c r="M95" s="79"/>
    </row>
    <row r="96" ht="12.75">
      <c r="M96" s="79"/>
    </row>
    <row r="97" ht="12.75">
      <c r="M97" s="79"/>
    </row>
    <row r="98" ht="12.75">
      <c r="M98" s="79"/>
    </row>
    <row r="99" ht="12.75">
      <c r="M99" s="79"/>
    </row>
    <row r="100" ht="12.75">
      <c r="M100" s="79"/>
    </row>
    <row r="101" ht="12.75">
      <c r="M101" s="79"/>
    </row>
    <row r="102" ht="12.75">
      <c r="M102" s="79"/>
    </row>
    <row r="103" ht="12.75">
      <c r="M103" s="79"/>
    </row>
    <row r="104" ht="12.75">
      <c r="M104" s="79"/>
    </row>
    <row r="105" ht="12.75">
      <c r="M105" s="79"/>
    </row>
    <row r="106" ht="12.75">
      <c r="M106" s="79"/>
    </row>
    <row r="107" ht="12.75">
      <c r="M107" s="79"/>
    </row>
    <row r="108" ht="12.75">
      <c r="M108" s="79"/>
    </row>
    <row r="109" ht="12.75">
      <c r="M109" s="79"/>
    </row>
    <row r="110" ht="12.75">
      <c r="M110" s="79"/>
    </row>
    <row r="111" ht="12.75">
      <c r="M111" s="79"/>
    </row>
    <row r="112" ht="12.75">
      <c r="M112" s="79"/>
    </row>
    <row r="113" ht="12.75">
      <c r="M113" s="79"/>
    </row>
    <row r="114" ht="12.75">
      <c r="M114" s="79"/>
    </row>
    <row r="115" ht="12.75">
      <c r="M115" s="79"/>
    </row>
    <row r="116" ht="12.75">
      <c r="M116" s="79"/>
    </row>
    <row r="117" ht="12.75">
      <c r="M117" s="79"/>
    </row>
    <row r="118" ht="12.75">
      <c r="M118" s="79"/>
    </row>
    <row r="119" ht="12.75">
      <c r="M119" s="79"/>
    </row>
    <row r="120" ht="12.75">
      <c r="M120" s="79"/>
    </row>
    <row r="121" ht="12.75">
      <c r="M121" s="79"/>
    </row>
    <row r="122" ht="12.75">
      <c r="M122" s="79"/>
    </row>
    <row r="123" ht="12.75">
      <c r="M123" s="79"/>
    </row>
    <row r="124" ht="12.75">
      <c r="M124" s="79"/>
    </row>
    <row r="125" ht="12.75">
      <c r="M125" s="79"/>
    </row>
    <row r="126" ht="12.75">
      <c r="M126" s="79"/>
    </row>
    <row r="127" ht="12.75">
      <c r="M127" s="79"/>
    </row>
    <row r="128" ht="12.75">
      <c r="M128" s="79"/>
    </row>
    <row r="129" ht="12.75">
      <c r="M129" s="79"/>
    </row>
    <row r="130" ht="12.75">
      <c r="M130" s="79"/>
    </row>
    <row r="131" ht="12.75">
      <c r="M131" s="79"/>
    </row>
    <row r="132" ht="12.75">
      <c r="M132" s="79"/>
    </row>
    <row r="133" ht="12.75">
      <c r="M133" s="79"/>
    </row>
    <row r="134" ht="12.75">
      <c r="M134" s="79"/>
    </row>
    <row r="135" ht="12.75">
      <c r="M135" s="79"/>
    </row>
    <row r="136" ht="12.75">
      <c r="M136" s="79"/>
    </row>
    <row r="137" ht="12.75">
      <c r="M137" s="79"/>
    </row>
    <row r="138" ht="12.75">
      <c r="M138" s="79"/>
    </row>
    <row r="139" ht="12.75">
      <c r="M139" s="79"/>
    </row>
    <row r="140" ht="12.75">
      <c r="M140" s="79"/>
    </row>
    <row r="141" ht="12.75">
      <c r="M141" s="79"/>
    </row>
    <row r="142" ht="12.75">
      <c r="M142" s="79"/>
    </row>
    <row r="143" ht="12.75">
      <c r="M143" s="79"/>
    </row>
    <row r="144" ht="12.75">
      <c r="M144" s="79"/>
    </row>
    <row r="145" ht="12.75">
      <c r="M145" s="79"/>
    </row>
    <row r="146" ht="12.75">
      <c r="M146" s="79"/>
    </row>
    <row r="147" ht="12.75">
      <c r="M147" s="79"/>
    </row>
    <row r="148" ht="12.75">
      <c r="M148" s="79"/>
    </row>
    <row r="149" ht="12.75">
      <c r="M149" s="79"/>
    </row>
    <row r="150" ht="12.75">
      <c r="M150" s="79"/>
    </row>
    <row r="151" ht="12.75">
      <c r="M151" s="79"/>
    </row>
    <row r="152" ht="12.75">
      <c r="M152" s="79"/>
    </row>
    <row r="153" ht="12.75">
      <c r="M153" s="79"/>
    </row>
    <row r="154" ht="12.75">
      <c r="M154" s="79"/>
    </row>
    <row r="155" ht="12.75">
      <c r="M155" s="79"/>
    </row>
    <row r="156" ht="12.75">
      <c r="M156" s="79"/>
    </row>
    <row r="157" ht="12.75">
      <c r="M157" s="79"/>
    </row>
    <row r="158" ht="12.75">
      <c r="M158" s="79"/>
    </row>
    <row r="159" ht="12.75">
      <c r="M159" s="79"/>
    </row>
    <row r="160" ht="12.75">
      <c r="M160" s="79"/>
    </row>
    <row r="161" ht="12.75">
      <c r="M161" s="79"/>
    </row>
    <row r="162" ht="12.75">
      <c r="M162" s="79"/>
    </row>
    <row r="163" ht="12.75">
      <c r="M163" s="79"/>
    </row>
    <row r="164" ht="12.75">
      <c r="M164" s="79"/>
    </row>
    <row r="165" ht="12.75">
      <c r="M165" s="79"/>
    </row>
    <row r="166" ht="12.75">
      <c r="M166" s="79"/>
    </row>
    <row r="167" ht="12.75">
      <c r="M167" s="79"/>
    </row>
    <row r="168" ht="12.75">
      <c r="M168" s="79"/>
    </row>
    <row r="169" ht="12.75">
      <c r="M169" s="79"/>
    </row>
    <row r="170" ht="12.75">
      <c r="M170" s="79"/>
    </row>
    <row r="171" ht="12.75">
      <c r="M171" s="79"/>
    </row>
    <row r="172" ht="12.75">
      <c r="M172" s="79"/>
    </row>
    <row r="173" ht="12.75">
      <c r="M173" s="79"/>
    </row>
    <row r="174" ht="12.75">
      <c r="M174" s="79"/>
    </row>
    <row r="175" ht="12.75">
      <c r="M175" s="79"/>
    </row>
    <row r="176" ht="12.75">
      <c r="M176" s="79"/>
    </row>
    <row r="177" ht="12.75">
      <c r="M177" s="79"/>
    </row>
    <row r="178" ht="12.75">
      <c r="M178" s="79"/>
    </row>
    <row r="179" ht="12.75">
      <c r="M179" s="79"/>
    </row>
    <row r="180" ht="12.75">
      <c r="M180" s="79"/>
    </row>
    <row r="181" ht="12.75">
      <c r="M181" s="79"/>
    </row>
    <row r="182" ht="12.75">
      <c r="M182" s="79"/>
    </row>
    <row r="183" ht="12.75">
      <c r="M183" s="79"/>
    </row>
    <row r="184" ht="12.75">
      <c r="M184" s="79"/>
    </row>
    <row r="185" ht="12.75">
      <c r="M185" s="79"/>
    </row>
    <row r="186" ht="12.75">
      <c r="M186" s="79"/>
    </row>
    <row r="187" ht="12.75">
      <c r="M187" s="79"/>
    </row>
    <row r="188" ht="12.75">
      <c r="M188" s="79"/>
    </row>
    <row r="189" ht="12.75">
      <c r="M189" s="79"/>
    </row>
    <row r="190" ht="12.75">
      <c r="M190" s="79"/>
    </row>
    <row r="191" ht="12.75">
      <c r="M191" s="79"/>
    </row>
    <row r="192" ht="12.75">
      <c r="M192" s="79"/>
    </row>
    <row r="193" ht="12.75">
      <c r="M193" s="79"/>
    </row>
    <row r="194" ht="12.75">
      <c r="M194" s="79"/>
    </row>
    <row r="195" ht="12.75">
      <c r="M195" s="79"/>
    </row>
    <row r="196" ht="12.75">
      <c r="M196" s="79"/>
    </row>
    <row r="197" ht="12.75">
      <c r="M197" s="79"/>
    </row>
    <row r="198" ht="12.75">
      <c r="M198" s="79"/>
    </row>
    <row r="199" ht="12.75">
      <c r="M199" s="79"/>
    </row>
    <row r="200" ht="12.75">
      <c r="M200" s="79"/>
    </row>
    <row r="201" ht="12.75">
      <c r="M201" s="79"/>
    </row>
    <row r="202" ht="12.75">
      <c r="M202" s="79"/>
    </row>
    <row r="203" ht="12.75">
      <c r="M203" s="79"/>
    </row>
    <row r="204" ht="12.75">
      <c r="M204" s="79"/>
    </row>
    <row r="205" ht="12.75">
      <c r="M205" s="79"/>
    </row>
    <row r="206" ht="12.75">
      <c r="M206" s="79"/>
    </row>
    <row r="207" ht="12.75">
      <c r="M207" s="79"/>
    </row>
    <row r="208" ht="12.75">
      <c r="M208" s="79"/>
    </row>
    <row r="209" ht="12.75">
      <c r="M209" s="79"/>
    </row>
    <row r="210" ht="12.75">
      <c r="M210" s="79"/>
    </row>
    <row r="211" ht="12.75">
      <c r="M211" s="79"/>
    </row>
    <row r="212" ht="12.75">
      <c r="M212" s="79"/>
    </row>
    <row r="213" ht="12.75">
      <c r="M213" s="79"/>
    </row>
    <row r="214" ht="12.75">
      <c r="M214" s="79"/>
    </row>
    <row r="215" ht="12.75">
      <c r="M215" s="79"/>
    </row>
    <row r="216" ht="12.75">
      <c r="M216" s="79"/>
    </row>
    <row r="217" ht="12.75">
      <c r="M217" s="79"/>
    </row>
    <row r="218" ht="12.75">
      <c r="M218" s="79"/>
    </row>
    <row r="219" ht="12.75">
      <c r="M219" s="79"/>
    </row>
    <row r="220" ht="12.75">
      <c r="M220" s="79"/>
    </row>
    <row r="221" ht="12.75">
      <c r="M221" s="79"/>
    </row>
    <row r="222" ht="12.75">
      <c r="M222" s="79"/>
    </row>
    <row r="223" ht="12.75">
      <c r="M223" s="79"/>
    </row>
    <row r="224" ht="12.75">
      <c r="M224" s="79"/>
    </row>
    <row r="225" ht="12.75">
      <c r="M225" s="79"/>
    </row>
    <row r="226" ht="12.75">
      <c r="M226" s="79"/>
    </row>
    <row r="227" ht="12.75">
      <c r="M227" s="79"/>
    </row>
    <row r="228" ht="12.75">
      <c r="M228" s="79"/>
    </row>
    <row r="229" ht="12.75">
      <c r="M229" s="79"/>
    </row>
    <row r="230" ht="12.75">
      <c r="M230" s="79"/>
    </row>
    <row r="231" ht="12.75">
      <c r="M231" s="79"/>
    </row>
    <row r="232" ht="12.75">
      <c r="M232" s="79"/>
    </row>
    <row r="233" ht="12.75">
      <c r="M233" s="79"/>
    </row>
    <row r="234" ht="12.75">
      <c r="M234" s="79"/>
    </row>
    <row r="235" ht="12.75">
      <c r="M235" s="79"/>
    </row>
    <row r="236" ht="12.75">
      <c r="M236" s="79"/>
    </row>
    <row r="237" ht="12.75">
      <c r="M237" s="79"/>
    </row>
    <row r="238" ht="12.75">
      <c r="M238" s="79"/>
    </row>
    <row r="239" ht="12.75">
      <c r="M239" s="79"/>
    </row>
    <row r="240" ht="12.75">
      <c r="M240" s="79"/>
    </row>
    <row r="241" ht="12.75">
      <c r="M241" s="79"/>
    </row>
    <row r="242" ht="12.75">
      <c r="M242" s="79"/>
    </row>
    <row r="243" ht="12.75">
      <c r="M243" s="79"/>
    </row>
    <row r="244" ht="12.75">
      <c r="M244" s="79"/>
    </row>
    <row r="245" ht="12.75">
      <c r="M245" s="79"/>
    </row>
    <row r="246" ht="12.75">
      <c r="M246" s="79"/>
    </row>
    <row r="247" ht="12.75">
      <c r="M247" s="79"/>
    </row>
    <row r="248" ht="12.75">
      <c r="M248" s="79"/>
    </row>
    <row r="249" ht="12.75">
      <c r="M249" s="79"/>
    </row>
    <row r="250" ht="12.75">
      <c r="M250" s="79"/>
    </row>
    <row r="251" ht="12.75">
      <c r="M251" s="79"/>
    </row>
    <row r="252" ht="12.75">
      <c r="M252" s="79"/>
    </row>
    <row r="253" ht="12.75">
      <c r="M253" s="79"/>
    </row>
    <row r="254" ht="12.75">
      <c r="M254" s="79"/>
    </row>
    <row r="255" ht="12.75">
      <c r="M255" s="79"/>
    </row>
    <row r="256" ht="12.75">
      <c r="M256" s="79"/>
    </row>
    <row r="257" ht="12.75">
      <c r="M257" s="79"/>
    </row>
    <row r="258" ht="12.75">
      <c r="M258" s="79"/>
    </row>
    <row r="259" ht="12.75">
      <c r="M259" s="79"/>
    </row>
    <row r="260" ht="12.75">
      <c r="M260" s="79"/>
    </row>
    <row r="261" ht="12.75">
      <c r="M261" s="79"/>
    </row>
    <row r="262" ht="12.75">
      <c r="M262" s="79"/>
    </row>
    <row r="263" ht="12.75">
      <c r="M263" s="79"/>
    </row>
    <row r="264" ht="12.75">
      <c r="M264" s="79"/>
    </row>
    <row r="265" ht="12.75">
      <c r="M265" s="79"/>
    </row>
    <row r="266" ht="12.75">
      <c r="M266" s="79"/>
    </row>
    <row r="267" ht="12.75">
      <c r="M267" s="79"/>
    </row>
    <row r="268" ht="12.75">
      <c r="M268" s="79"/>
    </row>
    <row r="269" ht="12.75">
      <c r="M269" s="79"/>
    </row>
    <row r="270" ht="12.75">
      <c r="M270" s="79"/>
    </row>
    <row r="271" ht="12.75">
      <c r="M271" s="79"/>
    </row>
    <row r="272" ht="12.75">
      <c r="M272" s="79"/>
    </row>
    <row r="273" ht="12.75">
      <c r="M273" s="79"/>
    </row>
    <row r="274" ht="12.75">
      <c r="M274" s="79"/>
    </row>
    <row r="275" ht="12.75">
      <c r="M275" s="79"/>
    </row>
    <row r="276" ht="12.75">
      <c r="M276" s="79"/>
    </row>
    <row r="277" ht="12.75">
      <c r="M277" s="79"/>
    </row>
    <row r="278" ht="12.75">
      <c r="M278" s="79"/>
    </row>
    <row r="279" ht="12.75">
      <c r="M279" s="79"/>
    </row>
    <row r="280" ht="12.75">
      <c r="M280" s="79"/>
    </row>
    <row r="281" ht="12.75">
      <c r="M281" s="79"/>
    </row>
    <row r="282" ht="12.75">
      <c r="M282" s="79"/>
    </row>
    <row r="283" ht="12.75">
      <c r="M283" s="79"/>
    </row>
    <row r="284" ht="12.75">
      <c r="M284" s="79"/>
    </row>
    <row r="285" ht="12.75">
      <c r="M285" s="79"/>
    </row>
    <row r="286" ht="12.75">
      <c r="M286" s="79"/>
    </row>
    <row r="287" ht="12.75">
      <c r="M287" s="79"/>
    </row>
    <row r="288" ht="12.75">
      <c r="M288" s="79"/>
    </row>
    <row r="289" ht="12.75">
      <c r="M289" s="79"/>
    </row>
    <row r="290" ht="12.75">
      <c r="M290" s="79"/>
    </row>
    <row r="291" ht="12.75">
      <c r="M291" s="79"/>
    </row>
    <row r="292" ht="12.75">
      <c r="M292" s="79"/>
    </row>
    <row r="293" ht="12.75">
      <c r="M293" s="79"/>
    </row>
    <row r="294" ht="12.75">
      <c r="M294" s="79"/>
    </row>
    <row r="295" ht="12.75">
      <c r="M295" s="79"/>
    </row>
    <row r="296" ht="12.75">
      <c r="M296" s="79"/>
    </row>
    <row r="297" ht="12.75">
      <c r="M297" s="79"/>
    </row>
    <row r="298" ht="12.75">
      <c r="M298" s="79"/>
    </row>
    <row r="299" ht="12.75">
      <c r="M299" s="79"/>
    </row>
    <row r="300" ht="12.75">
      <c r="M300" s="79"/>
    </row>
    <row r="301" ht="12.75">
      <c r="M301" s="79"/>
    </row>
    <row r="302" ht="12.75">
      <c r="M302" s="79"/>
    </row>
    <row r="303" ht="12.75">
      <c r="M303" s="79"/>
    </row>
    <row r="304" ht="12.75">
      <c r="M304" s="79"/>
    </row>
    <row r="305" ht="12.75">
      <c r="M305" s="79"/>
    </row>
    <row r="306" ht="12.75">
      <c r="M306" s="79"/>
    </row>
    <row r="307" ht="12.75">
      <c r="M307" s="79"/>
    </row>
    <row r="308" ht="12.75">
      <c r="M308" s="79"/>
    </row>
    <row r="309" ht="12.75">
      <c r="M309" s="79"/>
    </row>
    <row r="310" ht="12.75">
      <c r="M310" s="79"/>
    </row>
    <row r="311" ht="12.75">
      <c r="M311" s="79"/>
    </row>
    <row r="312" ht="12.75">
      <c r="M312" s="79"/>
    </row>
    <row r="313" ht="12.75">
      <c r="M313" s="79"/>
    </row>
    <row r="314" ht="12.75">
      <c r="M314" s="79"/>
    </row>
    <row r="315" ht="12.75">
      <c r="M315" s="79"/>
    </row>
    <row r="316" ht="12.75">
      <c r="M316" s="79"/>
    </row>
    <row r="317" ht="12.75">
      <c r="M317" s="79"/>
    </row>
    <row r="318" ht="12.75">
      <c r="M318" s="79"/>
    </row>
    <row r="319" ht="12.75">
      <c r="M319" s="79"/>
    </row>
    <row r="320" ht="12.75">
      <c r="M320" s="79"/>
    </row>
    <row r="321" ht="12.75">
      <c r="M321" s="79"/>
    </row>
    <row r="322" ht="12.75">
      <c r="M322" s="79"/>
    </row>
    <row r="323" ht="12.75">
      <c r="M323" s="79"/>
    </row>
    <row r="324" ht="12.75">
      <c r="M324" s="79"/>
    </row>
    <row r="325" ht="12.75">
      <c r="M325" s="79"/>
    </row>
    <row r="326" ht="12.75">
      <c r="M326" s="79"/>
    </row>
    <row r="327" ht="12.75">
      <c r="M327" s="79"/>
    </row>
    <row r="328" ht="12.75">
      <c r="M328" s="79"/>
    </row>
    <row r="329" ht="12.75">
      <c r="M329" s="79"/>
    </row>
    <row r="330" ht="12.75">
      <c r="M330" s="79"/>
    </row>
    <row r="331" ht="12.75">
      <c r="M331" s="79"/>
    </row>
    <row r="332" ht="12.75">
      <c r="M332" s="79"/>
    </row>
    <row r="333" ht="12.75">
      <c r="M333" s="79"/>
    </row>
    <row r="334" ht="12.75">
      <c r="M334" s="79"/>
    </row>
    <row r="335" ht="12.75">
      <c r="M335" s="79"/>
    </row>
    <row r="336" ht="12.75">
      <c r="M336" s="79"/>
    </row>
    <row r="337" ht="12.75">
      <c r="M337" s="79"/>
    </row>
    <row r="338" ht="12.75">
      <c r="M338" s="79"/>
    </row>
    <row r="339" ht="12.75">
      <c r="M339" s="79"/>
    </row>
    <row r="340" ht="12.75">
      <c r="M340" s="79"/>
    </row>
    <row r="341" ht="12.75">
      <c r="M341" s="79"/>
    </row>
    <row r="342" ht="12.75">
      <c r="M342" s="79"/>
    </row>
    <row r="343" ht="12.75">
      <c r="M343" s="79"/>
    </row>
    <row r="344" ht="12.75">
      <c r="M344" s="79"/>
    </row>
    <row r="345" ht="12.75">
      <c r="M345" s="79"/>
    </row>
    <row r="346" ht="12.75">
      <c r="M346" s="79"/>
    </row>
    <row r="347" ht="12.75">
      <c r="M347" s="79"/>
    </row>
    <row r="348" ht="12.75">
      <c r="M348" s="79"/>
    </row>
    <row r="349" ht="12.75">
      <c r="M349" s="79"/>
    </row>
    <row r="350" ht="12.75">
      <c r="M350" s="79"/>
    </row>
    <row r="351" ht="12.75">
      <c r="M351" s="79"/>
    </row>
    <row r="352" ht="12.75">
      <c r="M352" s="79"/>
    </row>
    <row r="353" ht="12.75">
      <c r="M353" s="79"/>
    </row>
    <row r="354" ht="12.75">
      <c r="M354" s="79"/>
    </row>
    <row r="355" ht="12.75">
      <c r="M355" s="79"/>
    </row>
    <row r="356" ht="12.75">
      <c r="M356" s="79"/>
    </row>
    <row r="357" ht="12.75">
      <c r="M357" s="79"/>
    </row>
    <row r="358" ht="12.75">
      <c r="M358" s="79"/>
    </row>
    <row r="359" ht="12.75">
      <c r="M359" s="79"/>
    </row>
    <row r="360" ht="12.75">
      <c r="M360" s="79"/>
    </row>
    <row r="361" ht="12.75">
      <c r="M361" s="79"/>
    </row>
    <row r="362" ht="12.75">
      <c r="M362" s="79"/>
    </row>
    <row r="363" ht="12.75">
      <c r="M363" s="79"/>
    </row>
    <row r="364" ht="12.75">
      <c r="M364" s="79"/>
    </row>
    <row r="365" ht="12.75">
      <c r="M365" s="79"/>
    </row>
    <row r="366" ht="12.75">
      <c r="M366" s="79"/>
    </row>
    <row r="367" ht="12.75">
      <c r="M367" s="79"/>
    </row>
    <row r="368" ht="12.75">
      <c r="M368" s="79"/>
    </row>
    <row r="369" ht="12.75">
      <c r="M369" s="79"/>
    </row>
    <row r="370" ht="12.75">
      <c r="M370" s="79"/>
    </row>
    <row r="371" ht="12.75">
      <c r="M371" s="79"/>
    </row>
    <row r="372" ht="12.75">
      <c r="M372" s="79"/>
    </row>
    <row r="373" ht="12.75">
      <c r="M373" s="79"/>
    </row>
    <row r="374" ht="12.75">
      <c r="M374" s="79"/>
    </row>
    <row r="375" ht="12.75">
      <c r="M375" s="79"/>
    </row>
    <row r="376" ht="12.75">
      <c r="M376" s="79"/>
    </row>
    <row r="377" ht="12.75">
      <c r="M377" s="79"/>
    </row>
    <row r="378" ht="12.75">
      <c r="M378" s="79"/>
    </row>
    <row r="379" ht="12.75">
      <c r="M379" s="79"/>
    </row>
    <row r="380" ht="12.75">
      <c r="M380" s="79"/>
    </row>
    <row r="381" ht="12.75">
      <c r="M381" s="79"/>
    </row>
    <row r="382" ht="12.75">
      <c r="M382" s="79"/>
    </row>
    <row r="383" ht="12.75">
      <c r="M383" s="79"/>
    </row>
    <row r="384" ht="12.75">
      <c r="M384" s="79"/>
    </row>
    <row r="385" ht="12.75">
      <c r="M385" s="79"/>
    </row>
    <row r="386" ht="12.75">
      <c r="M386" s="79"/>
    </row>
    <row r="387" ht="12.75">
      <c r="M387" s="79"/>
    </row>
    <row r="388" ht="12.75">
      <c r="M388" s="79"/>
    </row>
    <row r="389" ht="12.75">
      <c r="M389" s="79"/>
    </row>
    <row r="390" ht="12.75">
      <c r="M390" s="79"/>
    </row>
    <row r="391" ht="12.75">
      <c r="M391" s="79"/>
    </row>
    <row r="392" ht="12.75">
      <c r="M392" s="79"/>
    </row>
    <row r="393" ht="12.75">
      <c r="M393" s="79"/>
    </row>
    <row r="394" ht="12.75">
      <c r="M394" s="79"/>
    </row>
    <row r="395" ht="12.75">
      <c r="M395" s="79"/>
    </row>
    <row r="396" ht="12.75">
      <c r="M396" s="79"/>
    </row>
    <row r="397" ht="12.75">
      <c r="M397" s="79"/>
    </row>
    <row r="398" ht="12.75">
      <c r="M398" s="79"/>
    </row>
    <row r="399" ht="12.75">
      <c r="M399" s="79"/>
    </row>
    <row r="400" ht="12.75">
      <c r="M400" s="79"/>
    </row>
    <row r="401" ht="12.75">
      <c r="M401" s="79"/>
    </row>
    <row r="402" ht="12.75">
      <c r="M402" s="79"/>
    </row>
    <row r="403" ht="12.75">
      <c r="M403" s="79"/>
    </row>
    <row r="404" ht="12.75">
      <c r="M404" s="79"/>
    </row>
    <row r="405" ht="12.75">
      <c r="M405" s="79"/>
    </row>
    <row r="406" ht="12.75">
      <c r="M406" s="79"/>
    </row>
    <row r="407" ht="12.75">
      <c r="M407" s="79"/>
    </row>
    <row r="408" ht="12.75">
      <c r="M408" s="79"/>
    </row>
    <row r="409" ht="12.75">
      <c r="M409" s="79"/>
    </row>
    <row r="410" ht="12.75">
      <c r="M410" s="79"/>
    </row>
    <row r="411" ht="12.75">
      <c r="M411" s="79"/>
    </row>
    <row r="412" ht="12.75">
      <c r="M412" s="79"/>
    </row>
    <row r="413" ht="12.75">
      <c r="M413" s="79"/>
    </row>
    <row r="414" ht="12.75">
      <c r="M414" s="79"/>
    </row>
    <row r="415" ht="12.75">
      <c r="M415" s="79"/>
    </row>
    <row r="416" ht="12.75">
      <c r="M416" s="79"/>
    </row>
    <row r="417" ht="12.75">
      <c r="M417" s="79"/>
    </row>
    <row r="418" ht="12.75">
      <c r="M418" s="79"/>
    </row>
    <row r="419" ht="12.75">
      <c r="M419" s="79"/>
    </row>
    <row r="420" ht="12.75">
      <c r="M420" s="79"/>
    </row>
    <row r="421" ht="12.75">
      <c r="M421" s="79"/>
    </row>
    <row r="422" ht="12.75">
      <c r="M422" s="79"/>
    </row>
    <row r="423" ht="12.75">
      <c r="M423" s="79"/>
    </row>
    <row r="424" ht="12.75">
      <c r="M424" s="79"/>
    </row>
    <row r="425" ht="12.75">
      <c r="M425" s="79"/>
    </row>
    <row r="426" ht="12.75">
      <c r="M426" s="79"/>
    </row>
    <row r="427" ht="12.75">
      <c r="M427" s="79"/>
    </row>
    <row r="428" ht="12.75">
      <c r="M428" s="79"/>
    </row>
    <row r="429" ht="12.75">
      <c r="M429" s="79"/>
    </row>
    <row r="430" ht="12.75">
      <c r="M430" s="79"/>
    </row>
    <row r="431" ht="12.75">
      <c r="M431" s="79"/>
    </row>
    <row r="432" ht="12.75">
      <c r="M432" s="79"/>
    </row>
    <row r="433" ht="12.75">
      <c r="M433" s="79"/>
    </row>
    <row r="434" ht="12.75">
      <c r="M434" s="79"/>
    </row>
    <row r="435" ht="12.75">
      <c r="M435" s="79"/>
    </row>
    <row r="436" ht="12.75">
      <c r="M436" s="79"/>
    </row>
    <row r="437" ht="12.75">
      <c r="M437" s="79"/>
    </row>
    <row r="438" ht="12.75">
      <c r="M438" s="79"/>
    </row>
    <row r="439" ht="12.75">
      <c r="M439" s="79"/>
    </row>
    <row r="440" ht="12.75">
      <c r="M440" s="79"/>
    </row>
    <row r="441" ht="12.75">
      <c r="M441" s="79"/>
    </row>
    <row r="442" ht="12.75">
      <c r="M442" s="79"/>
    </row>
    <row r="443" ht="12.75">
      <c r="M443" s="79"/>
    </row>
    <row r="444" ht="12.75">
      <c r="M444" s="79"/>
    </row>
    <row r="445" ht="12.75">
      <c r="M445" s="79"/>
    </row>
    <row r="446" ht="12.75">
      <c r="M446" s="79"/>
    </row>
    <row r="447" ht="12.75">
      <c r="M447" s="79"/>
    </row>
    <row r="448" ht="12.75">
      <c r="M448" s="79"/>
    </row>
    <row r="449" ht="12.75">
      <c r="M449" s="79"/>
    </row>
    <row r="450" ht="12.75">
      <c r="M450" s="79"/>
    </row>
    <row r="451" ht="12.75">
      <c r="M451" s="79"/>
    </row>
    <row r="452" ht="12.75">
      <c r="M452" s="79"/>
    </row>
    <row r="453" ht="12.75">
      <c r="M453" s="79"/>
    </row>
    <row r="454" ht="12.75">
      <c r="M454" s="79"/>
    </row>
    <row r="455" ht="12.75">
      <c r="M455" s="79"/>
    </row>
    <row r="456" ht="12.75">
      <c r="M456" s="79"/>
    </row>
    <row r="457" ht="12.75">
      <c r="M457" s="79"/>
    </row>
    <row r="458" ht="12.75">
      <c r="M458" s="79"/>
    </row>
    <row r="459" ht="12.75">
      <c r="M459" s="79"/>
    </row>
    <row r="460" ht="12.75">
      <c r="M460" s="79"/>
    </row>
    <row r="461" ht="12.75">
      <c r="M461" s="79"/>
    </row>
    <row r="462" ht="12.75">
      <c r="M462" s="79"/>
    </row>
    <row r="463" ht="12.75">
      <c r="M463" s="79"/>
    </row>
    <row r="464" ht="12.75">
      <c r="M464" s="79"/>
    </row>
    <row r="465" ht="12.75">
      <c r="M465" s="79"/>
    </row>
    <row r="466" ht="12.75">
      <c r="M466" s="79"/>
    </row>
    <row r="467" ht="12.75">
      <c r="M467" s="79"/>
    </row>
    <row r="468" ht="12.75">
      <c r="M468" s="79"/>
    </row>
    <row r="469" ht="12.75">
      <c r="M469" s="79"/>
    </row>
    <row r="470" ht="12.75">
      <c r="M470" s="79"/>
    </row>
    <row r="471" ht="12.75">
      <c r="M471" s="79"/>
    </row>
    <row r="472" ht="12.75">
      <c r="M472" s="79"/>
    </row>
    <row r="473" ht="12.75">
      <c r="M473" s="79"/>
    </row>
    <row r="474" ht="12.75">
      <c r="M474" s="79"/>
    </row>
    <row r="475" ht="12.75">
      <c r="M475" s="79"/>
    </row>
    <row r="476" ht="12.75">
      <c r="M476" s="79"/>
    </row>
    <row r="477" ht="12.75">
      <c r="M477" s="79"/>
    </row>
    <row r="478" ht="12.75">
      <c r="M478" s="79"/>
    </row>
    <row r="479" ht="12.75">
      <c r="M479" s="79"/>
    </row>
    <row r="480" ht="12.75">
      <c r="M480" s="79"/>
    </row>
    <row r="481" ht="12.75">
      <c r="M481" s="79"/>
    </row>
    <row r="482" ht="12.75">
      <c r="M482" s="79"/>
    </row>
    <row r="483" ht="12.75">
      <c r="M483" s="79"/>
    </row>
    <row r="484" ht="12.75">
      <c r="M484" s="79"/>
    </row>
    <row r="485" ht="12.75">
      <c r="M485" s="79"/>
    </row>
    <row r="486" ht="12.75">
      <c r="M486" s="79"/>
    </row>
    <row r="487" ht="12.75">
      <c r="M487" s="79"/>
    </row>
    <row r="488" ht="12.75">
      <c r="M488" s="79"/>
    </row>
    <row r="489" ht="12.75">
      <c r="M489" s="79"/>
    </row>
    <row r="490" ht="12.75">
      <c r="M490" s="79"/>
    </row>
    <row r="491" ht="12.75">
      <c r="M491" s="79"/>
    </row>
    <row r="492" ht="12.75">
      <c r="M492" s="79"/>
    </row>
    <row r="493" ht="12.75">
      <c r="M493" s="79"/>
    </row>
    <row r="494" ht="12.75">
      <c r="M494" s="79"/>
    </row>
    <row r="495" ht="12.75">
      <c r="M495" s="79"/>
    </row>
    <row r="496" ht="12.75">
      <c r="M496" s="79"/>
    </row>
    <row r="497" ht="12.75">
      <c r="M497" s="79"/>
    </row>
    <row r="498" ht="12.75">
      <c r="M498" s="79"/>
    </row>
    <row r="499" ht="12.75">
      <c r="M499" s="79"/>
    </row>
    <row r="500" ht="12.75">
      <c r="M500" s="79"/>
    </row>
    <row r="501" ht="12.75">
      <c r="M501" s="79"/>
    </row>
    <row r="502" ht="12.75">
      <c r="M502" s="79"/>
    </row>
    <row r="503" ht="12.75">
      <c r="M503" s="79"/>
    </row>
    <row r="504" ht="12.75">
      <c r="M504" s="79"/>
    </row>
    <row r="505" ht="12.75">
      <c r="M505" s="79"/>
    </row>
    <row r="506" ht="12.75">
      <c r="M506" s="79"/>
    </row>
    <row r="507" ht="12.75">
      <c r="M507" s="79"/>
    </row>
    <row r="508" ht="12.75">
      <c r="M508" s="79"/>
    </row>
    <row r="509" ht="12.75">
      <c r="M509" s="79"/>
    </row>
    <row r="510" ht="12.75">
      <c r="M510" s="79"/>
    </row>
    <row r="511" ht="12.75">
      <c r="M511" s="79"/>
    </row>
    <row r="512" ht="12.75">
      <c r="M512" s="79"/>
    </row>
    <row r="513" ht="12.75">
      <c r="M513" s="79"/>
    </row>
    <row r="514" ht="12.75">
      <c r="M514" s="79"/>
    </row>
    <row r="515" ht="12.75">
      <c r="M515" s="79"/>
    </row>
    <row r="516" ht="12.75">
      <c r="M516" s="79"/>
    </row>
    <row r="517" ht="12.75">
      <c r="M517" s="79"/>
    </row>
    <row r="518" ht="12.75">
      <c r="M518" s="79"/>
    </row>
    <row r="519" ht="12.75">
      <c r="M519" s="79"/>
    </row>
    <row r="520" ht="12.75">
      <c r="M520" s="79"/>
    </row>
    <row r="521" ht="12.75">
      <c r="M521" s="79"/>
    </row>
    <row r="522" ht="12.75">
      <c r="M522" s="79"/>
    </row>
    <row r="523" ht="12.75">
      <c r="M523" s="79"/>
    </row>
    <row r="524" ht="12.75">
      <c r="M524" s="79"/>
    </row>
    <row r="525" ht="12.75">
      <c r="M525" s="79"/>
    </row>
    <row r="526" ht="12.75">
      <c r="M526" s="79"/>
    </row>
    <row r="527" ht="12.75">
      <c r="M527" s="79"/>
    </row>
    <row r="528" ht="12.75">
      <c r="M528" s="79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C25:K28 M13:M14 K11 M18:M20 M30:M31 M22:M23 C22:K23 M25:M28 C13:K14 H11 K15:K16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8" t="s">
        <v>843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5"/>
      <c r="R1" s="6" t="s">
        <v>457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9" t="s">
        <v>859</v>
      </c>
      <c r="C3" s="499"/>
      <c r="D3" s="499"/>
      <c r="E3" s="499"/>
      <c r="F3" s="499"/>
      <c r="G3" s="499"/>
      <c r="H3" s="499"/>
      <c r="I3" s="499"/>
      <c r="J3" s="5"/>
      <c r="K3" s="5"/>
      <c r="L3" s="5"/>
      <c r="M3" s="5"/>
      <c r="N3" s="5"/>
      <c r="O3" s="5"/>
      <c r="P3" s="5"/>
      <c r="Q3" s="5"/>
      <c r="R3" s="12" t="s">
        <v>853</v>
      </c>
      <c r="S3" s="13"/>
    </row>
    <row r="4" spans="1:19" ht="12.75">
      <c r="A4" s="8"/>
      <c r="B4" s="490" t="s">
        <v>863</v>
      </c>
      <c r="C4" s="490"/>
      <c r="D4" s="490"/>
      <c r="E4" s="490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11" customFormat="1" ht="72">
      <c r="A6" s="236" t="s">
        <v>458</v>
      </c>
      <c r="B6" s="236"/>
      <c r="C6" s="237" t="s">
        <v>4</v>
      </c>
      <c r="D6" s="213" t="s">
        <v>459</v>
      </c>
      <c r="E6" s="213"/>
      <c r="F6" s="213"/>
      <c r="G6" s="213"/>
      <c r="H6" s="213" t="s">
        <v>460</v>
      </c>
      <c r="I6" s="213"/>
      <c r="J6" s="213" t="s">
        <v>461</v>
      </c>
      <c r="K6" s="213" t="s">
        <v>462</v>
      </c>
      <c r="L6" s="213"/>
      <c r="M6" s="213"/>
      <c r="N6" s="213"/>
      <c r="O6" s="213" t="s">
        <v>460</v>
      </c>
      <c r="P6" s="213"/>
      <c r="Q6" s="213" t="s">
        <v>463</v>
      </c>
      <c r="R6" s="213" t="s">
        <v>464</v>
      </c>
    </row>
    <row r="7" spans="1:18" s="211" customFormat="1" ht="48">
      <c r="A7" s="209"/>
      <c r="B7" s="210"/>
      <c r="D7" s="212" t="s">
        <v>465</v>
      </c>
      <c r="E7" s="212" t="s">
        <v>466</v>
      </c>
      <c r="F7" s="212" t="s">
        <v>467</v>
      </c>
      <c r="G7" s="212" t="s">
        <v>468</v>
      </c>
      <c r="H7" s="212" t="s">
        <v>469</v>
      </c>
      <c r="I7" s="212" t="s">
        <v>470</v>
      </c>
      <c r="J7" s="213"/>
      <c r="K7" s="212" t="s">
        <v>465</v>
      </c>
      <c r="L7" s="212" t="s">
        <v>471</v>
      </c>
      <c r="M7" s="212" t="s">
        <v>472</v>
      </c>
      <c r="N7" s="212" t="s">
        <v>473</v>
      </c>
      <c r="O7" s="212" t="s">
        <v>469</v>
      </c>
      <c r="P7" s="212" t="s">
        <v>470</v>
      </c>
      <c r="Q7" s="213"/>
      <c r="R7" s="213"/>
    </row>
    <row r="8" spans="1:18" s="217" customFormat="1" ht="11.25">
      <c r="A8" s="214" t="s">
        <v>474</v>
      </c>
      <c r="B8" s="214"/>
      <c r="C8" s="215" t="s">
        <v>11</v>
      </c>
      <c r="D8" s="216">
        <v>1</v>
      </c>
      <c r="E8" s="216">
        <v>2</v>
      </c>
      <c r="F8" s="216">
        <v>3</v>
      </c>
      <c r="G8" s="216">
        <v>4</v>
      </c>
      <c r="H8" s="216">
        <v>5</v>
      </c>
      <c r="I8" s="216">
        <v>6</v>
      </c>
      <c r="J8" s="216">
        <v>7</v>
      </c>
      <c r="K8" s="216">
        <v>8</v>
      </c>
      <c r="L8" s="216">
        <v>9</v>
      </c>
      <c r="M8" s="216">
        <v>10</v>
      </c>
      <c r="N8" s="216">
        <v>11</v>
      </c>
      <c r="O8" s="216">
        <v>12</v>
      </c>
      <c r="P8" s="216">
        <v>13</v>
      </c>
      <c r="Q8" s="216">
        <v>14</v>
      </c>
      <c r="R8" s="216">
        <v>15</v>
      </c>
    </row>
    <row r="9" spans="1:18" ht="38.25">
      <c r="A9" s="20" t="s">
        <v>475</v>
      </c>
      <c r="B9" s="20" t="s">
        <v>476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477</v>
      </c>
      <c r="B10" s="23" t="s">
        <v>478</v>
      </c>
      <c r="C10" s="24" t="s">
        <v>479</v>
      </c>
      <c r="D10" s="25">
        <v>2196</v>
      </c>
      <c r="E10" s="25">
        <v>0</v>
      </c>
      <c r="F10" s="25">
        <v>8</v>
      </c>
      <c r="G10" s="26">
        <f>D10+E10-F10</f>
        <v>2188</v>
      </c>
      <c r="H10" s="25">
        <v>0</v>
      </c>
      <c r="I10" s="25">
        <v>0</v>
      </c>
      <c r="J10" s="26">
        <f>G10+H10-I10</f>
        <v>2188</v>
      </c>
      <c r="K10" s="25">
        <v>0</v>
      </c>
      <c r="L10" s="25">
        <v>0</v>
      </c>
      <c r="M10" s="25">
        <v>0</v>
      </c>
      <c r="N10" s="26">
        <v>0</v>
      </c>
      <c r="O10" s="25">
        <v>0</v>
      </c>
      <c r="P10" s="25">
        <v>0</v>
      </c>
      <c r="Q10" s="26">
        <f>N10+O10-P10</f>
        <v>0</v>
      </c>
      <c r="R10" s="26">
        <f>J10-Q10</f>
        <v>2188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480</v>
      </c>
      <c r="B11" s="23" t="s">
        <v>481</v>
      </c>
      <c r="C11" s="24" t="s">
        <v>482</v>
      </c>
      <c r="D11" s="25">
        <v>14369</v>
      </c>
      <c r="E11" s="25">
        <v>30</v>
      </c>
      <c r="F11" s="25">
        <v>150</v>
      </c>
      <c r="G11" s="26">
        <f aca="true" t="shared" si="0" ref="G11:G17">D11+E11-F11</f>
        <v>14249</v>
      </c>
      <c r="H11" s="25">
        <v>0</v>
      </c>
      <c r="I11" s="25">
        <v>0</v>
      </c>
      <c r="J11" s="26">
        <f aca="true" t="shared" si="1" ref="J11:J17">G11+H11-I11</f>
        <v>14249</v>
      </c>
      <c r="K11" s="25">
        <v>5176</v>
      </c>
      <c r="L11" s="25">
        <v>307</v>
      </c>
      <c r="M11" s="25">
        <v>55</v>
      </c>
      <c r="N11" s="26">
        <f>K11+L11-M11</f>
        <v>5428</v>
      </c>
      <c r="O11" s="25">
        <v>0</v>
      </c>
      <c r="P11" s="25">
        <v>0</v>
      </c>
      <c r="Q11" s="26">
        <f aca="true" t="shared" si="2" ref="Q11:Q17">N11+O11-P11</f>
        <v>5428</v>
      </c>
      <c r="R11" s="26">
        <f aca="true" t="shared" si="3" ref="R11:R17">J11-Q11</f>
        <v>8821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483</v>
      </c>
      <c r="B12" s="23" t="s">
        <v>484</v>
      </c>
      <c r="C12" s="24" t="s">
        <v>485</v>
      </c>
      <c r="D12" s="25">
        <v>34840</v>
      </c>
      <c r="E12" s="25">
        <v>2201</v>
      </c>
      <c r="F12" s="25">
        <v>646</v>
      </c>
      <c r="G12" s="26">
        <f t="shared" si="0"/>
        <v>36395</v>
      </c>
      <c r="H12" s="25">
        <v>0</v>
      </c>
      <c r="I12" s="25">
        <v>0</v>
      </c>
      <c r="J12" s="26">
        <f t="shared" si="1"/>
        <v>36395</v>
      </c>
      <c r="K12" s="25">
        <v>26521</v>
      </c>
      <c r="L12" s="25">
        <v>1470</v>
      </c>
      <c r="M12" s="25">
        <v>626</v>
      </c>
      <c r="N12" s="26">
        <f aca="true" t="shared" si="4" ref="N12:N17">K12+L12-M12</f>
        <v>27365</v>
      </c>
      <c r="O12" s="25">
        <v>0</v>
      </c>
      <c r="P12" s="25">
        <v>0</v>
      </c>
      <c r="Q12" s="26">
        <f t="shared" si="2"/>
        <v>27365</v>
      </c>
      <c r="R12" s="26">
        <f t="shared" si="3"/>
        <v>9030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486</v>
      </c>
      <c r="B13" s="23" t="s">
        <v>487</v>
      </c>
      <c r="C13" s="24" t="s">
        <v>488</v>
      </c>
      <c r="D13" s="25">
        <v>4876</v>
      </c>
      <c r="E13" s="25">
        <v>346</v>
      </c>
      <c r="F13" s="25">
        <v>182</v>
      </c>
      <c r="G13" s="26">
        <f t="shared" si="0"/>
        <v>5040</v>
      </c>
      <c r="H13" s="25">
        <v>0</v>
      </c>
      <c r="I13" s="25">
        <v>0</v>
      </c>
      <c r="J13" s="26">
        <f t="shared" si="1"/>
        <v>5040</v>
      </c>
      <c r="K13" s="25">
        <v>2034</v>
      </c>
      <c r="L13" s="25">
        <v>98</v>
      </c>
      <c r="M13" s="25">
        <v>41</v>
      </c>
      <c r="N13" s="26">
        <f t="shared" si="4"/>
        <v>2091</v>
      </c>
      <c r="O13" s="25">
        <v>0</v>
      </c>
      <c r="P13" s="25">
        <v>0</v>
      </c>
      <c r="Q13" s="26">
        <f t="shared" si="2"/>
        <v>2091</v>
      </c>
      <c r="R13" s="26">
        <f t="shared" si="3"/>
        <v>2949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489</v>
      </c>
      <c r="B14" s="23" t="s">
        <v>490</v>
      </c>
      <c r="C14" s="24" t="s">
        <v>491</v>
      </c>
      <c r="D14" s="25">
        <v>2944</v>
      </c>
      <c r="E14" s="25">
        <v>15</v>
      </c>
      <c r="F14" s="25">
        <v>161</v>
      </c>
      <c r="G14" s="26">
        <f t="shared" si="0"/>
        <v>2798</v>
      </c>
      <c r="H14" s="25">
        <v>0</v>
      </c>
      <c r="I14" s="25">
        <v>0</v>
      </c>
      <c r="J14" s="26">
        <f t="shared" si="1"/>
        <v>2798</v>
      </c>
      <c r="K14" s="25">
        <v>2230</v>
      </c>
      <c r="L14" s="25">
        <v>150</v>
      </c>
      <c r="M14" s="25">
        <v>117</v>
      </c>
      <c r="N14" s="26">
        <f t="shared" si="4"/>
        <v>2263</v>
      </c>
      <c r="O14" s="25">
        <v>0</v>
      </c>
      <c r="P14" s="25">
        <v>0</v>
      </c>
      <c r="Q14" s="26">
        <f t="shared" si="2"/>
        <v>2263</v>
      </c>
      <c r="R14" s="26">
        <f t="shared" si="3"/>
        <v>535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492</v>
      </c>
      <c r="B15" s="23" t="s">
        <v>493</v>
      </c>
      <c r="C15" s="24" t="s">
        <v>494</v>
      </c>
      <c r="D15" s="25">
        <v>107</v>
      </c>
      <c r="E15" s="25">
        <v>3</v>
      </c>
      <c r="F15" s="25">
        <v>2</v>
      </c>
      <c r="G15" s="26">
        <f t="shared" si="0"/>
        <v>108</v>
      </c>
      <c r="H15" s="25">
        <v>0</v>
      </c>
      <c r="I15" s="25">
        <v>0</v>
      </c>
      <c r="J15" s="26">
        <f t="shared" si="1"/>
        <v>108</v>
      </c>
      <c r="K15" s="25">
        <v>67</v>
      </c>
      <c r="L15" s="25">
        <v>5</v>
      </c>
      <c r="M15" s="25">
        <v>1</v>
      </c>
      <c r="N15" s="26">
        <f t="shared" si="4"/>
        <v>71</v>
      </c>
      <c r="O15" s="25">
        <v>0</v>
      </c>
      <c r="P15" s="25">
        <v>0</v>
      </c>
      <c r="Q15" s="26">
        <f t="shared" si="2"/>
        <v>71</v>
      </c>
      <c r="R15" s="26">
        <f t="shared" si="3"/>
        <v>37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495</v>
      </c>
      <c r="B16" s="29" t="s">
        <v>496</v>
      </c>
      <c r="C16" s="24" t="s">
        <v>497</v>
      </c>
      <c r="D16" s="25">
        <v>6311</v>
      </c>
      <c r="E16" s="25">
        <v>5908</v>
      </c>
      <c r="F16" s="25">
        <v>2631</v>
      </c>
      <c r="G16" s="26">
        <f t="shared" si="0"/>
        <v>9588</v>
      </c>
      <c r="H16" s="25">
        <v>0</v>
      </c>
      <c r="I16" s="25">
        <v>0</v>
      </c>
      <c r="J16" s="26">
        <f t="shared" si="1"/>
        <v>9588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9588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498</v>
      </c>
      <c r="B17" s="20" t="s">
        <v>499</v>
      </c>
      <c r="C17" s="24" t="s">
        <v>500</v>
      </c>
      <c r="D17" s="25">
        <v>339</v>
      </c>
      <c r="E17" s="25">
        <v>10</v>
      </c>
      <c r="F17" s="25">
        <v>0</v>
      </c>
      <c r="G17" s="26">
        <f t="shared" si="0"/>
        <v>349</v>
      </c>
      <c r="H17" s="25">
        <v>0</v>
      </c>
      <c r="I17" s="25">
        <v>0</v>
      </c>
      <c r="J17" s="26">
        <f t="shared" si="1"/>
        <v>349</v>
      </c>
      <c r="K17" s="25">
        <v>269</v>
      </c>
      <c r="L17" s="25">
        <v>9</v>
      </c>
      <c r="M17" s="25">
        <v>0</v>
      </c>
      <c r="N17" s="26">
        <f t="shared" si="4"/>
        <v>278</v>
      </c>
      <c r="O17" s="25">
        <v>0</v>
      </c>
      <c r="P17" s="25">
        <v>0</v>
      </c>
      <c r="Q17" s="26">
        <f t="shared" si="2"/>
        <v>278</v>
      </c>
      <c r="R17" s="26">
        <f t="shared" si="3"/>
        <v>71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501</v>
      </c>
      <c r="C18" s="31" t="s">
        <v>502</v>
      </c>
      <c r="D18" s="32">
        <f>SUM(D10:D17)</f>
        <v>65982</v>
      </c>
      <c r="E18" s="32">
        <f aca="true" t="shared" si="5" ref="E18:P18">SUM(E10:E17)</f>
        <v>8513</v>
      </c>
      <c r="F18" s="32">
        <f t="shared" si="5"/>
        <v>3780</v>
      </c>
      <c r="G18" s="32">
        <f>D18+E18-F18</f>
        <v>70715</v>
      </c>
      <c r="H18" s="32">
        <f t="shared" si="5"/>
        <v>0</v>
      </c>
      <c r="I18" s="32">
        <f t="shared" si="5"/>
        <v>0</v>
      </c>
      <c r="J18" s="32">
        <f t="shared" si="5"/>
        <v>70715</v>
      </c>
      <c r="K18" s="32">
        <f t="shared" si="5"/>
        <v>36297</v>
      </c>
      <c r="L18" s="32">
        <f t="shared" si="5"/>
        <v>2039</v>
      </c>
      <c r="M18" s="32">
        <f t="shared" si="5"/>
        <v>840</v>
      </c>
      <c r="N18" s="32">
        <f>K18+L18-M18</f>
        <v>37496</v>
      </c>
      <c r="O18" s="32">
        <f t="shared" si="5"/>
        <v>0</v>
      </c>
      <c r="P18" s="32">
        <f t="shared" si="5"/>
        <v>0</v>
      </c>
      <c r="Q18" s="32">
        <f>N18+O18-P18</f>
        <v>37496</v>
      </c>
      <c r="R18" s="32">
        <f>J18-Q18</f>
        <v>33219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503</v>
      </c>
      <c r="B19" s="33" t="s">
        <v>504</v>
      </c>
      <c r="C19" s="24" t="s">
        <v>505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506</v>
      </c>
      <c r="B20" s="33" t="s">
        <v>507</v>
      </c>
      <c r="C20" s="24" t="s">
        <v>508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509</v>
      </c>
      <c r="B21" s="20" t="s">
        <v>510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477</v>
      </c>
      <c r="B22" s="23" t="s">
        <v>511</v>
      </c>
      <c r="C22" s="24" t="s">
        <v>512</v>
      </c>
      <c r="D22" s="25">
        <v>32</v>
      </c>
      <c r="E22" s="25">
        <v>0</v>
      </c>
      <c r="F22" s="25">
        <v>0</v>
      </c>
      <c r="G22" s="26">
        <f>D22+E22-F22</f>
        <v>32</v>
      </c>
      <c r="H22" s="25">
        <v>0</v>
      </c>
      <c r="I22" s="25">
        <v>0</v>
      </c>
      <c r="J22" s="26">
        <f>G22+H22-I22</f>
        <v>32</v>
      </c>
      <c r="K22" s="25">
        <v>6</v>
      </c>
      <c r="L22" s="25">
        <v>1</v>
      </c>
      <c r="M22" s="25">
        <v>0</v>
      </c>
      <c r="N22" s="26">
        <f>K22+L22-M22</f>
        <v>7</v>
      </c>
      <c r="O22" s="25">
        <v>0</v>
      </c>
      <c r="P22" s="25">
        <v>0</v>
      </c>
      <c r="Q22" s="26">
        <f>N22+O22-P22</f>
        <v>7</v>
      </c>
      <c r="R22" s="26">
        <f>J22-Q22</f>
        <v>25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480</v>
      </c>
      <c r="B23" s="23" t="s">
        <v>513</v>
      </c>
      <c r="C23" s="24" t="s">
        <v>514</v>
      </c>
      <c r="D23" s="25">
        <v>1028</v>
      </c>
      <c r="E23" s="25">
        <v>70</v>
      </c>
      <c r="F23" s="25">
        <v>0</v>
      </c>
      <c r="G23" s="26">
        <f>D23+E23-F23</f>
        <v>1098</v>
      </c>
      <c r="H23" s="25">
        <v>0</v>
      </c>
      <c r="I23" s="25">
        <v>0</v>
      </c>
      <c r="J23" s="26">
        <f>G23+H23-I23</f>
        <v>1098</v>
      </c>
      <c r="K23" s="25">
        <v>940</v>
      </c>
      <c r="L23" s="25">
        <v>42</v>
      </c>
      <c r="M23" s="25">
        <v>0</v>
      </c>
      <c r="N23" s="26">
        <f>K23+L23-M23</f>
        <v>982</v>
      </c>
      <c r="O23" s="25">
        <v>0</v>
      </c>
      <c r="P23" s="25">
        <v>0</v>
      </c>
      <c r="Q23" s="26">
        <f>N23+O23-P23</f>
        <v>982</v>
      </c>
      <c r="R23" s="26">
        <f>J23-Q23</f>
        <v>116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483</v>
      </c>
      <c r="B24" s="20" t="s">
        <v>515</v>
      </c>
      <c r="C24" s="24" t="s">
        <v>516</v>
      </c>
      <c r="D24" s="25">
        <v>0</v>
      </c>
      <c r="E24" s="25">
        <v>0</v>
      </c>
      <c r="F24" s="25">
        <v>0</v>
      </c>
      <c r="G24" s="26">
        <f>D24+E24-F24</f>
        <v>0</v>
      </c>
      <c r="H24" s="25">
        <v>0</v>
      </c>
      <c r="I24" s="25">
        <v>0</v>
      </c>
      <c r="J24" s="26">
        <f>G24+H24-I24</f>
        <v>0</v>
      </c>
      <c r="K24" s="25">
        <v>0</v>
      </c>
      <c r="L24" s="25">
        <v>0</v>
      </c>
      <c r="M24" s="25">
        <v>0</v>
      </c>
      <c r="N24" s="26">
        <f>K24+L24-M24</f>
        <v>0</v>
      </c>
      <c r="O24" s="25">
        <v>0</v>
      </c>
      <c r="P24" s="25">
        <v>0</v>
      </c>
      <c r="Q24" s="26">
        <f>N24+O24-P24</f>
        <v>0</v>
      </c>
      <c r="R24" s="26">
        <f>J24-Q24</f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486</v>
      </c>
      <c r="B25" s="34" t="s">
        <v>499</v>
      </c>
      <c r="C25" s="24" t="s">
        <v>517</v>
      </c>
      <c r="D25" s="25">
        <v>209</v>
      </c>
      <c r="E25" s="25">
        <v>0</v>
      </c>
      <c r="F25" s="25">
        <v>0</v>
      </c>
      <c r="G25" s="26">
        <f>D25+E25-F25</f>
        <v>209</v>
      </c>
      <c r="H25" s="25">
        <v>0</v>
      </c>
      <c r="I25" s="25">
        <v>0</v>
      </c>
      <c r="J25" s="26">
        <f>G25+H25-I25</f>
        <v>209</v>
      </c>
      <c r="K25" s="25">
        <v>119</v>
      </c>
      <c r="L25" s="25">
        <v>20</v>
      </c>
      <c r="M25" s="25">
        <v>0</v>
      </c>
      <c r="N25" s="26">
        <f>K25+L25-M25</f>
        <v>139</v>
      </c>
      <c r="O25" s="25">
        <v>0</v>
      </c>
      <c r="P25" s="25">
        <v>0</v>
      </c>
      <c r="Q25" s="26">
        <f>N25+O25-P25</f>
        <v>139</v>
      </c>
      <c r="R25" s="26">
        <f>J25-Q25</f>
        <v>70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518</v>
      </c>
      <c r="C26" s="31" t="s">
        <v>519</v>
      </c>
      <c r="D26" s="35">
        <f>SUM(D22:D25)</f>
        <v>1269</v>
      </c>
      <c r="E26" s="35">
        <f aca="true" t="shared" si="6" ref="E26:Q26">SUM(E22:E25)</f>
        <v>70</v>
      </c>
      <c r="F26" s="35">
        <f t="shared" si="6"/>
        <v>0</v>
      </c>
      <c r="G26" s="35">
        <f>D26+E26-F26</f>
        <v>1339</v>
      </c>
      <c r="H26" s="35">
        <f t="shared" si="6"/>
        <v>0</v>
      </c>
      <c r="I26" s="35">
        <f t="shared" si="6"/>
        <v>0</v>
      </c>
      <c r="J26" s="35">
        <f t="shared" si="6"/>
        <v>1339</v>
      </c>
      <c r="K26" s="35">
        <f t="shared" si="6"/>
        <v>1065</v>
      </c>
      <c r="L26" s="35">
        <f t="shared" si="6"/>
        <v>63</v>
      </c>
      <c r="M26" s="35">
        <f t="shared" si="6"/>
        <v>0</v>
      </c>
      <c r="N26" s="35">
        <f>K26+L26-M26</f>
        <v>1128</v>
      </c>
      <c r="O26" s="35">
        <f t="shared" si="6"/>
        <v>0</v>
      </c>
      <c r="P26" s="35">
        <f t="shared" si="6"/>
        <v>0</v>
      </c>
      <c r="Q26" s="35">
        <f t="shared" si="6"/>
        <v>1128</v>
      </c>
      <c r="R26" s="35">
        <f>J26-Q26</f>
        <v>211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520</v>
      </c>
      <c r="B27" s="36" t="s">
        <v>521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477</v>
      </c>
      <c r="B28" s="23" t="s">
        <v>522</v>
      </c>
      <c r="C28" s="24" t="s">
        <v>523</v>
      </c>
      <c r="D28" s="38">
        <f>SUM(D30:D32)</f>
        <v>14715</v>
      </c>
      <c r="E28" s="38">
        <f>SUM(E30:E32)</f>
        <v>13</v>
      </c>
      <c r="F28" s="38">
        <f>SUM(F30:F32)</f>
        <v>571</v>
      </c>
      <c r="G28" s="38">
        <f>SUM(G30:G32)</f>
        <v>14157</v>
      </c>
      <c r="H28" s="38">
        <f>SUM(H30:H38)</f>
        <v>892</v>
      </c>
      <c r="I28" s="38">
        <f>SUM(I30:I38)</f>
        <v>381</v>
      </c>
      <c r="J28" s="38">
        <f>SUM(J30:J32)</f>
        <v>14668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14668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103</v>
      </c>
      <c r="C29" s="24" t="s">
        <v>524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105</v>
      </c>
      <c r="C30" s="24" t="s">
        <v>525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v>0</v>
      </c>
      <c r="J30" s="26">
        <v>0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109</v>
      </c>
      <c r="C31" s="24" t="s">
        <v>526</v>
      </c>
      <c r="D31" s="25">
        <v>14715</v>
      </c>
      <c r="E31" s="25">
        <v>0</v>
      </c>
      <c r="F31" s="25">
        <v>571</v>
      </c>
      <c r="G31" s="26">
        <f>D31+E31-F31</f>
        <v>14144</v>
      </c>
      <c r="H31" s="25">
        <v>892</v>
      </c>
      <c r="I31" s="25">
        <v>381</v>
      </c>
      <c r="J31" s="26">
        <f>G31+H31-I31</f>
        <v>14655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14655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111</v>
      </c>
      <c r="C32" s="24" t="s">
        <v>527</v>
      </c>
      <c r="D32" s="25">
        <v>0</v>
      </c>
      <c r="E32" s="25">
        <v>13</v>
      </c>
      <c r="F32" s="25">
        <v>0</v>
      </c>
      <c r="G32" s="26">
        <f>D32+E32-F32</f>
        <v>13</v>
      </c>
      <c r="H32" s="25">
        <v>0</v>
      </c>
      <c r="I32" s="25">
        <v>0</v>
      </c>
      <c r="J32" s="26">
        <f>G32+H32-I32</f>
        <v>13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13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480</v>
      </c>
      <c r="B33" s="23" t="s">
        <v>528</v>
      </c>
      <c r="C33" s="24" t="s">
        <v>529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117</v>
      </c>
      <c r="C34" s="24" t="s">
        <v>530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531</v>
      </c>
      <c r="C35" s="24" t="s">
        <v>532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533</v>
      </c>
      <c r="C36" s="24" t="s">
        <v>534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535</v>
      </c>
      <c r="C37" s="24" t="s">
        <v>536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483</v>
      </c>
      <c r="B38" s="23" t="s">
        <v>499</v>
      </c>
      <c r="C38" s="24" t="s">
        <v>537</v>
      </c>
      <c r="D38" s="26">
        <v>516</v>
      </c>
      <c r="E38" s="25">
        <v>0</v>
      </c>
      <c r="F38" s="25">
        <v>0</v>
      </c>
      <c r="G38" s="26">
        <f>D38+E38-F38</f>
        <v>516</v>
      </c>
      <c r="H38" s="25">
        <v>0</v>
      </c>
      <c r="I38" s="25">
        <v>0</v>
      </c>
      <c r="J38" s="26">
        <f>G38+H38-I38</f>
        <v>516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516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538</v>
      </c>
      <c r="C39" s="31" t="s">
        <v>539</v>
      </c>
      <c r="D39" s="32">
        <f aca="true" t="shared" si="7" ref="D39:J39">SUM(D28:D38)-D28</f>
        <v>15231</v>
      </c>
      <c r="E39" s="32">
        <f t="shared" si="7"/>
        <v>13</v>
      </c>
      <c r="F39" s="32">
        <f t="shared" si="7"/>
        <v>571</v>
      </c>
      <c r="G39" s="32">
        <f t="shared" si="7"/>
        <v>14673</v>
      </c>
      <c r="H39" s="32">
        <f t="shared" si="7"/>
        <v>892</v>
      </c>
      <c r="I39" s="32">
        <f t="shared" si="7"/>
        <v>381</v>
      </c>
      <c r="J39" s="32">
        <f t="shared" si="7"/>
        <v>15184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15184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540</v>
      </c>
      <c r="B40" s="39" t="s">
        <v>541</v>
      </c>
      <c r="C40" s="31" t="s">
        <v>542</v>
      </c>
      <c r="D40" s="40">
        <v>0</v>
      </c>
      <c r="E40" s="40">
        <v>324</v>
      </c>
      <c r="F40" s="40">
        <v>0</v>
      </c>
      <c r="G40" s="32"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543</v>
      </c>
      <c r="C41" s="31" t="s">
        <v>544</v>
      </c>
      <c r="D41" s="32">
        <f>D18+D26+D39+D40</f>
        <v>82482</v>
      </c>
      <c r="E41" s="32">
        <f aca="true" t="shared" si="8" ref="E41:R41">E18+E26+E39+E40</f>
        <v>8920</v>
      </c>
      <c r="F41" s="32">
        <f t="shared" si="8"/>
        <v>4351</v>
      </c>
      <c r="G41" s="32">
        <f t="shared" si="8"/>
        <v>87051</v>
      </c>
      <c r="H41" s="32">
        <f t="shared" si="8"/>
        <v>892</v>
      </c>
      <c r="I41" s="32">
        <f t="shared" si="8"/>
        <v>381</v>
      </c>
      <c r="J41" s="32">
        <f t="shared" si="8"/>
        <v>87562</v>
      </c>
      <c r="K41" s="32">
        <f t="shared" si="8"/>
        <v>37362</v>
      </c>
      <c r="L41" s="32">
        <f t="shared" si="8"/>
        <v>2102</v>
      </c>
      <c r="M41" s="32">
        <f t="shared" si="8"/>
        <v>840</v>
      </c>
      <c r="N41" s="32">
        <f t="shared" si="8"/>
        <v>38624</v>
      </c>
      <c r="O41" s="32">
        <f t="shared" si="8"/>
        <v>0</v>
      </c>
      <c r="P41" s="32">
        <f t="shared" si="8"/>
        <v>0</v>
      </c>
      <c r="Q41" s="32">
        <f t="shared" si="8"/>
        <v>38624</v>
      </c>
      <c r="R41" s="32">
        <f t="shared" si="8"/>
        <v>48938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545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9" t="s">
        <v>855</v>
      </c>
      <c r="D45" s="145"/>
      <c r="E45" s="180"/>
      <c r="F45" s="179" t="s">
        <v>856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9"/>
      <c r="C46" s="493" t="s">
        <v>858</v>
      </c>
      <c r="D46" s="493"/>
      <c r="E46" s="493"/>
      <c r="F46" s="488" t="s">
        <v>857</v>
      </c>
      <c r="G46" s="488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10"/>
      <c r="K47" s="110"/>
      <c r="L47" s="111"/>
      <c r="M47" s="4"/>
      <c r="N47" s="4"/>
      <c r="O47" s="109"/>
      <c r="P47" s="109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0"/>
      <c r="K48" s="500"/>
      <c r="L48" s="500"/>
      <c r="M48" s="4"/>
      <c r="N48" s="4"/>
      <c r="O48" s="497"/>
      <c r="P48" s="497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37" customWidth="1"/>
    <col min="2" max="2" width="11.28125" style="337" customWidth="1"/>
    <col min="3" max="3" width="14.00390625" style="337" customWidth="1"/>
    <col min="4" max="5" width="11.7109375" style="337" customWidth="1"/>
    <col min="6" max="6" width="14.8515625" style="337" customWidth="1"/>
    <col min="7" max="26" width="10.7109375" style="337" hidden="1" customWidth="1"/>
    <col min="27" max="16384" width="10.7109375" style="337" customWidth="1"/>
  </cols>
  <sheetData>
    <row r="1" spans="1:7" s="330" customFormat="1" ht="24" customHeight="1">
      <c r="A1" s="513" t="s">
        <v>546</v>
      </c>
      <c r="B1" s="513"/>
      <c r="C1" s="513"/>
      <c r="D1" s="513"/>
      <c r="E1" s="327" t="s">
        <v>547</v>
      </c>
      <c r="F1" s="328"/>
      <c r="G1" s="329"/>
    </row>
    <row r="2" spans="1:7" ht="12">
      <c r="A2" s="331"/>
      <c r="B2" s="331"/>
      <c r="C2" s="332"/>
      <c r="D2" s="333"/>
      <c r="E2" s="334" t="s">
        <v>853</v>
      </c>
      <c r="F2" s="335"/>
      <c r="G2" s="336"/>
    </row>
    <row r="3" spans="1:16" ht="17.25" customHeight="1">
      <c r="A3" s="518" t="s">
        <v>850</v>
      </c>
      <c r="B3" s="518"/>
      <c r="C3" s="518"/>
      <c r="D3" s="338"/>
      <c r="E3" s="339"/>
      <c r="F3" s="335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16" ht="12">
      <c r="A4" s="341" t="s">
        <v>862</v>
      </c>
      <c r="B4" s="341"/>
      <c r="C4" s="341"/>
      <c r="D4" s="342"/>
      <c r="E4" s="342"/>
      <c r="F4" s="342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6" ht="12.75" customHeight="1">
      <c r="A5" s="344"/>
      <c r="B5" s="344"/>
      <c r="C5" s="345"/>
      <c r="D5" s="345"/>
      <c r="F5" s="346" t="s">
        <v>548</v>
      </c>
    </row>
    <row r="6" spans="1:15" ht="24" customHeight="1">
      <c r="A6" s="506" t="s">
        <v>458</v>
      </c>
      <c r="B6" s="508" t="s">
        <v>4</v>
      </c>
      <c r="C6" s="520" t="s">
        <v>549</v>
      </c>
      <c r="D6" s="521"/>
      <c r="E6" s="347" t="s">
        <v>550</v>
      </c>
      <c r="F6" s="347"/>
      <c r="G6" s="348"/>
      <c r="H6" s="349"/>
      <c r="I6" s="349"/>
      <c r="J6" s="349"/>
      <c r="K6" s="349"/>
      <c r="L6" s="349"/>
      <c r="M6" s="349"/>
      <c r="N6" s="349"/>
      <c r="O6" s="349"/>
    </row>
    <row r="7" spans="1:16" ht="12" customHeight="1">
      <c r="A7" s="507"/>
      <c r="B7" s="519"/>
      <c r="C7" s="522"/>
      <c r="D7" s="523"/>
      <c r="E7" s="350" t="s">
        <v>851</v>
      </c>
      <c r="F7" s="351" t="s">
        <v>852</v>
      </c>
      <c r="G7" s="348"/>
      <c r="H7" s="349"/>
      <c r="I7" s="349"/>
      <c r="J7" s="349"/>
      <c r="K7" s="349"/>
      <c r="L7" s="349"/>
      <c r="M7" s="349"/>
      <c r="N7" s="349"/>
      <c r="O7" s="349"/>
      <c r="P7" s="349"/>
    </row>
    <row r="8" spans="1:16" s="357" customFormat="1" ht="11.25">
      <c r="A8" s="352" t="s">
        <v>10</v>
      </c>
      <c r="B8" s="353" t="s">
        <v>11</v>
      </c>
      <c r="C8" s="514">
        <v>1</v>
      </c>
      <c r="D8" s="515"/>
      <c r="E8" s="354">
        <v>2</v>
      </c>
      <c r="F8" s="354">
        <v>3</v>
      </c>
      <c r="G8" s="355"/>
      <c r="H8" s="356"/>
      <c r="I8" s="356"/>
      <c r="J8" s="356"/>
      <c r="K8" s="356"/>
      <c r="L8" s="356"/>
      <c r="M8" s="356"/>
      <c r="N8" s="356"/>
      <c r="O8" s="356"/>
      <c r="P8" s="356"/>
    </row>
    <row r="9" spans="1:7" ht="12.75">
      <c r="A9" s="358" t="s">
        <v>553</v>
      </c>
      <c r="B9" s="359" t="s">
        <v>554</v>
      </c>
      <c r="C9" s="512">
        <v>0</v>
      </c>
      <c r="D9" s="512"/>
      <c r="E9" s="360">
        <v>0</v>
      </c>
      <c r="F9" s="361">
        <v>0</v>
      </c>
      <c r="G9" s="362"/>
    </row>
    <row r="10" spans="1:7" ht="12.75">
      <c r="A10" s="350" t="s">
        <v>555</v>
      </c>
      <c r="B10" s="363"/>
      <c r="C10" s="512"/>
      <c r="D10" s="512"/>
      <c r="E10" s="364"/>
      <c r="F10" s="364"/>
      <c r="G10" s="362"/>
    </row>
    <row r="11" spans="1:16" ht="12.75">
      <c r="A11" s="350" t="s">
        <v>556</v>
      </c>
      <c r="B11" s="363" t="s">
        <v>557</v>
      </c>
      <c r="C11" s="512">
        <v>24</v>
      </c>
      <c r="D11" s="512"/>
      <c r="E11" s="364">
        <v>0</v>
      </c>
      <c r="F11" s="364">
        <v>24</v>
      </c>
      <c r="G11" s="362"/>
      <c r="H11" s="349"/>
      <c r="I11" s="349"/>
      <c r="J11" s="349"/>
      <c r="K11" s="349"/>
      <c r="L11" s="349"/>
      <c r="M11" s="349"/>
      <c r="N11" s="349"/>
      <c r="O11" s="349"/>
      <c r="P11" s="349"/>
    </row>
    <row r="12" spans="1:7" ht="12.75">
      <c r="A12" s="350" t="s">
        <v>558</v>
      </c>
      <c r="B12" s="363" t="s">
        <v>559</v>
      </c>
      <c r="C12" s="512"/>
      <c r="D12" s="512"/>
      <c r="E12" s="365">
        <v>0</v>
      </c>
      <c r="F12" s="364">
        <v>0</v>
      </c>
      <c r="G12" s="362"/>
    </row>
    <row r="13" spans="1:7" ht="12.75">
      <c r="A13" s="350" t="s">
        <v>560</v>
      </c>
      <c r="B13" s="363" t="s">
        <v>561</v>
      </c>
      <c r="C13" s="512">
        <v>0</v>
      </c>
      <c r="D13" s="512"/>
      <c r="E13" s="365">
        <v>0</v>
      </c>
      <c r="F13" s="364">
        <v>0</v>
      </c>
      <c r="G13" s="362"/>
    </row>
    <row r="14" spans="1:7" ht="12.75">
      <c r="A14" s="350" t="s">
        <v>562</v>
      </c>
      <c r="B14" s="363" t="s">
        <v>563</v>
      </c>
      <c r="C14" s="512">
        <v>24</v>
      </c>
      <c r="D14" s="512"/>
      <c r="E14" s="365">
        <v>0</v>
      </c>
      <c r="F14" s="364">
        <v>24</v>
      </c>
      <c r="G14" s="362"/>
    </row>
    <row r="15" spans="1:7" ht="12.75">
      <c r="A15" s="350" t="s">
        <v>564</v>
      </c>
      <c r="B15" s="363" t="s">
        <v>565</v>
      </c>
      <c r="C15" s="512">
        <v>680</v>
      </c>
      <c r="D15" s="512"/>
      <c r="E15" s="365">
        <v>0</v>
      </c>
      <c r="F15" s="364">
        <v>680</v>
      </c>
      <c r="G15" s="362"/>
    </row>
    <row r="16" spans="1:16" ht="12.75">
      <c r="A16" s="350" t="s">
        <v>566</v>
      </c>
      <c r="B16" s="363" t="s">
        <v>567</v>
      </c>
      <c r="C16" s="512">
        <v>0</v>
      </c>
      <c r="D16" s="512"/>
      <c r="E16" s="364">
        <v>0</v>
      </c>
      <c r="F16" s="364">
        <v>0</v>
      </c>
      <c r="G16" s="362"/>
      <c r="H16" s="349"/>
      <c r="I16" s="349"/>
      <c r="J16" s="349"/>
      <c r="K16" s="349"/>
      <c r="L16" s="349"/>
      <c r="M16" s="349"/>
      <c r="N16" s="349"/>
      <c r="O16" s="349"/>
      <c r="P16" s="349"/>
    </row>
    <row r="17" spans="1:7" ht="12.75">
      <c r="A17" s="366" t="s">
        <v>568</v>
      </c>
      <c r="B17" s="367" t="s">
        <v>569</v>
      </c>
      <c r="C17" s="512">
        <v>0</v>
      </c>
      <c r="D17" s="512"/>
      <c r="E17" s="365">
        <v>0</v>
      </c>
      <c r="F17" s="364">
        <v>0</v>
      </c>
      <c r="G17" s="362"/>
    </row>
    <row r="18" spans="1:7" ht="12.75">
      <c r="A18" s="350" t="s">
        <v>562</v>
      </c>
      <c r="B18" s="363" t="s">
        <v>570</v>
      </c>
      <c r="C18" s="512">
        <v>0</v>
      </c>
      <c r="D18" s="512"/>
      <c r="E18" s="365">
        <v>0</v>
      </c>
      <c r="F18" s="364">
        <v>0</v>
      </c>
      <c r="G18" s="362"/>
    </row>
    <row r="19" spans="1:16" ht="12.75">
      <c r="A19" s="368" t="s">
        <v>571</v>
      </c>
      <c r="B19" s="359" t="s">
        <v>572</v>
      </c>
      <c r="C19" s="512">
        <f>SUM(C11:D18)-C14</f>
        <v>704</v>
      </c>
      <c r="D19" s="512"/>
      <c r="E19" s="369">
        <v>0</v>
      </c>
      <c r="F19" s="512">
        <f>SUM(F11:G18)-F14</f>
        <v>704</v>
      </c>
      <c r="G19" s="512"/>
      <c r="H19" s="349"/>
      <c r="I19" s="349"/>
      <c r="J19" s="349"/>
      <c r="K19" s="349"/>
      <c r="L19" s="349"/>
      <c r="M19" s="349"/>
      <c r="N19" s="349"/>
      <c r="O19" s="349"/>
      <c r="P19" s="349"/>
    </row>
    <row r="20" spans="1:7" ht="13.5" customHeight="1">
      <c r="A20" s="350" t="s">
        <v>573</v>
      </c>
      <c r="B20" s="363"/>
      <c r="C20" s="512"/>
      <c r="D20" s="512"/>
      <c r="E20" s="364"/>
      <c r="F20" s="364">
        <v>0</v>
      </c>
      <c r="G20" s="362"/>
    </row>
    <row r="21" spans="1:7" ht="12.75">
      <c r="A21" s="358" t="s">
        <v>574</v>
      </c>
      <c r="B21" s="359" t="s">
        <v>575</v>
      </c>
      <c r="C21" s="512">
        <v>0</v>
      </c>
      <c r="D21" s="512"/>
      <c r="E21" s="360">
        <v>0</v>
      </c>
      <c r="F21" s="361">
        <v>0</v>
      </c>
      <c r="G21" s="362"/>
    </row>
    <row r="22" spans="1:7" ht="12.75">
      <c r="A22" s="350"/>
      <c r="B22" s="363"/>
      <c r="C22" s="512"/>
      <c r="D22" s="512"/>
      <c r="E22" s="364"/>
      <c r="F22" s="364"/>
      <c r="G22" s="362"/>
    </row>
    <row r="23" spans="1:7" ht="12.75">
      <c r="A23" s="350" t="s">
        <v>576</v>
      </c>
      <c r="B23" s="370"/>
      <c r="C23" s="512"/>
      <c r="D23" s="512"/>
      <c r="E23" s="364"/>
      <c r="F23" s="364"/>
      <c r="G23" s="362"/>
    </row>
    <row r="24" spans="1:16" ht="12.75">
      <c r="A24" s="350" t="s">
        <v>577</v>
      </c>
      <c r="B24" s="363" t="s">
        <v>578</v>
      </c>
      <c r="C24" s="512">
        <f>C25+C26+C27</f>
        <v>1411</v>
      </c>
      <c r="D24" s="512"/>
      <c r="E24" s="364">
        <f>C24</f>
        <v>1411</v>
      </c>
      <c r="F24" s="364">
        <v>0</v>
      </c>
      <c r="G24" s="362"/>
      <c r="H24" s="349"/>
      <c r="I24" s="349"/>
      <c r="J24" s="349"/>
      <c r="K24" s="349"/>
      <c r="L24" s="349"/>
      <c r="M24" s="349"/>
      <c r="N24" s="349"/>
      <c r="O24" s="349"/>
      <c r="P24" s="349"/>
    </row>
    <row r="25" spans="1:7" ht="12.75">
      <c r="A25" s="350" t="s">
        <v>579</v>
      </c>
      <c r="B25" s="363" t="s">
        <v>580</v>
      </c>
      <c r="C25" s="512">
        <v>1030</v>
      </c>
      <c r="D25" s="512"/>
      <c r="E25" s="365">
        <f>C25</f>
        <v>1030</v>
      </c>
      <c r="F25" s="364">
        <v>0</v>
      </c>
      <c r="G25" s="362"/>
    </row>
    <row r="26" spans="1:7" ht="12.75">
      <c r="A26" s="350" t="s">
        <v>581</v>
      </c>
      <c r="B26" s="363" t="s">
        <v>582</v>
      </c>
      <c r="C26" s="512">
        <v>0</v>
      </c>
      <c r="D26" s="512"/>
      <c r="E26" s="365">
        <v>0</v>
      </c>
      <c r="F26" s="364">
        <v>0</v>
      </c>
      <c r="G26" s="362"/>
    </row>
    <row r="27" spans="1:7" ht="12.75">
      <c r="A27" s="350" t="s">
        <v>583</v>
      </c>
      <c r="B27" s="363" t="s">
        <v>584</v>
      </c>
      <c r="C27" s="512">
        <v>381</v>
      </c>
      <c r="D27" s="512"/>
      <c r="E27" s="365">
        <f>C27</f>
        <v>381</v>
      </c>
      <c r="F27" s="364">
        <v>0</v>
      </c>
      <c r="G27" s="362"/>
    </row>
    <row r="28" spans="1:7" ht="12.75">
      <c r="A28" s="350" t="s">
        <v>585</v>
      </c>
      <c r="B28" s="363" t="s">
        <v>586</v>
      </c>
      <c r="C28" s="512">
        <v>12707</v>
      </c>
      <c r="D28" s="512"/>
      <c r="E28" s="365">
        <f>C28</f>
        <v>12707</v>
      </c>
      <c r="F28" s="364">
        <v>0</v>
      </c>
      <c r="G28" s="362"/>
    </row>
    <row r="29" spans="1:7" ht="12.75">
      <c r="A29" s="350" t="s">
        <v>587</v>
      </c>
      <c r="B29" s="363" t="s">
        <v>588</v>
      </c>
      <c r="C29" s="512">
        <v>114</v>
      </c>
      <c r="D29" s="512"/>
      <c r="E29" s="365">
        <f>C29</f>
        <v>114</v>
      </c>
      <c r="F29" s="364">
        <v>0</v>
      </c>
      <c r="G29" s="362"/>
    </row>
    <row r="30" spans="1:7" ht="12.75" customHeight="1">
      <c r="A30" s="371" t="s">
        <v>589</v>
      </c>
      <c r="B30" s="363" t="s">
        <v>590</v>
      </c>
      <c r="C30" s="512">
        <v>1650</v>
      </c>
      <c r="D30" s="512"/>
      <c r="E30" s="365">
        <f aca="true" t="shared" si="0" ref="E30:E42">C30</f>
        <v>1650</v>
      </c>
      <c r="F30" s="364">
        <v>0</v>
      </c>
      <c r="G30" s="362"/>
    </row>
    <row r="31" spans="1:7" ht="12.75">
      <c r="A31" s="350" t="s">
        <v>591</v>
      </c>
      <c r="B31" s="363" t="s">
        <v>592</v>
      </c>
      <c r="C31" s="512">
        <v>107</v>
      </c>
      <c r="D31" s="512"/>
      <c r="E31" s="408">
        <f>C31</f>
        <v>107</v>
      </c>
      <c r="F31" s="409">
        <v>0</v>
      </c>
      <c r="G31" s="362"/>
    </row>
    <row r="32" spans="1:7" ht="12.75">
      <c r="A32" s="350" t="s">
        <v>593</v>
      </c>
      <c r="B32" s="363" t="s">
        <v>594</v>
      </c>
      <c r="C32" s="512">
        <v>0</v>
      </c>
      <c r="D32" s="512"/>
      <c r="E32" s="365">
        <f t="shared" si="0"/>
        <v>0</v>
      </c>
      <c r="F32" s="364">
        <v>0</v>
      </c>
      <c r="G32" s="362"/>
    </row>
    <row r="33" spans="1:16" ht="12.75">
      <c r="A33" s="350" t="s">
        <v>595</v>
      </c>
      <c r="B33" s="363" t="s">
        <v>596</v>
      </c>
      <c r="C33" s="512">
        <f>SUM(C34:D37)</f>
        <v>719</v>
      </c>
      <c r="D33" s="512"/>
      <c r="E33" s="365">
        <f t="shared" si="0"/>
        <v>719</v>
      </c>
      <c r="F33" s="364">
        <v>0</v>
      </c>
      <c r="G33" s="372">
        <f>SUM(E33:F33)</f>
        <v>719</v>
      </c>
      <c r="H33" s="349"/>
      <c r="I33" s="349"/>
      <c r="J33" s="349"/>
      <c r="K33" s="349"/>
      <c r="L33" s="349"/>
      <c r="M33" s="349"/>
      <c r="N33" s="349"/>
      <c r="O33" s="349"/>
      <c r="P33" s="349"/>
    </row>
    <row r="34" spans="1:7" ht="12.75">
      <c r="A34" s="350" t="s">
        <v>597</v>
      </c>
      <c r="B34" s="363" t="s">
        <v>598</v>
      </c>
      <c r="C34" s="516">
        <v>27</v>
      </c>
      <c r="D34" s="517"/>
      <c r="E34" s="365">
        <f t="shared" si="0"/>
        <v>27</v>
      </c>
      <c r="F34" s="373">
        <v>0</v>
      </c>
      <c r="G34" s="374"/>
    </row>
    <row r="35" spans="1:7" ht="12.75">
      <c r="A35" s="350" t="s">
        <v>599</v>
      </c>
      <c r="B35" s="363" t="s">
        <v>600</v>
      </c>
      <c r="C35" s="502">
        <v>662</v>
      </c>
      <c r="D35" s="503"/>
      <c r="E35" s="365">
        <f t="shared" si="0"/>
        <v>662</v>
      </c>
      <c r="F35" s="364">
        <v>0</v>
      </c>
      <c r="G35" s="374"/>
    </row>
    <row r="36" spans="1:7" ht="12.75">
      <c r="A36" s="350" t="s">
        <v>601</v>
      </c>
      <c r="B36" s="363" t="s">
        <v>602</v>
      </c>
      <c r="C36" s="502">
        <v>30</v>
      </c>
      <c r="D36" s="503"/>
      <c r="E36" s="365">
        <f t="shared" si="0"/>
        <v>30</v>
      </c>
      <c r="F36" s="364">
        <v>0</v>
      </c>
      <c r="G36" s="374"/>
    </row>
    <row r="37" spans="1:7" ht="12.75">
      <c r="A37" s="350" t="s">
        <v>603</v>
      </c>
      <c r="B37" s="363" t="s">
        <v>604</v>
      </c>
      <c r="C37" s="502">
        <v>0</v>
      </c>
      <c r="D37" s="503"/>
      <c r="E37" s="365">
        <f t="shared" si="0"/>
        <v>0</v>
      </c>
      <c r="F37" s="364">
        <v>0</v>
      </c>
      <c r="G37" s="374"/>
    </row>
    <row r="38" spans="1:16" ht="12.75">
      <c r="A38" s="350" t="s">
        <v>605</v>
      </c>
      <c r="B38" s="363" t="s">
        <v>606</v>
      </c>
      <c r="C38" s="502">
        <f>SUM(C39:D42)</f>
        <v>420</v>
      </c>
      <c r="D38" s="503"/>
      <c r="E38" s="365">
        <f t="shared" si="0"/>
        <v>420</v>
      </c>
      <c r="F38" s="364">
        <f>SUM(F40:F42)</f>
        <v>0</v>
      </c>
      <c r="G38" s="374"/>
      <c r="H38" s="349"/>
      <c r="I38" s="349"/>
      <c r="J38" s="349"/>
      <c r="K38" s="349"/>
      <c r="L38" s="349"/>
      <c r="M38" s="349"/>
      <c r="N38" s="349"/>
      <c r="O38" s="349"/>
      <c r="P38" s="349"/>
    </row>
    <row r="39" spans="1:7" ht="12.75">
      <c r="A39" s="350" t="s">
        <v>607</v>
      </c>
      <c r="B39" s="363" t="s">
        <v>608</v>
      </c>
      <c r="C39" s="502">
        <v>6</v>
      </c>
      <c r="D39" s="503"/>
      <c r="E39" s="365">
        <f t="shared" si="0"/>
        <v>6</v>
      </c>
      <c r="F39" s="364">
        <v>0</v>
      </c>
      <c r="G39" s="374"/>
    </row>
    <row r="40" spans="1:7" ht="12.75">
      <c r="A40" s="350" t="s">
        <v>609</v>
      </c>
      <c r="B40" s="363" t="s">
        <v>610</v>
      </c>
      <c r="C40" s="502">
        <v>0</v>
      </c>
      <c r="D40" s="503"/>
      <c r="E40" s="365">
        <f t="shared" si="0"/>
        <v>0</v>
      </c>
      <c r="F40" s="364">
        <v>0</v>
      </c>
      <c r="G40" s="374"/>
    </row>
    <row r="41" spans="1:7" ht="12.75">
      <c r="A41" s="350" t="s">
        <v>611</v>
      </c>
      <c r="B41" s="363" t="s">
        <v>612</v>
      </c>
      <c r="C41" s="502">
        <v>0</v>
      </c>
      <c r="D41" s="503"/>
      <c r="E41" s="365">
        <f t="shared" si="0"/>
        <v>0</v>
      </c>
      <c r="F41" s="364">
        <v>0</v>
      </c>
      <c r="G41" s="374"/>
    </row>
    <row r="42" spans="1:7" ht="12.75">
      <c r="A42" s="350" t="s">
        <v>613</v>
      </c>
      <c r="B42" s="363" t="s">
        <v>614</v>
      </c>
      <c r="C42" s="502">
        <v>414</v>
      </c>
      <c r="D42" s="503"/>
      <c r="E42" s="365">
        <f t="shared" si="0"/>
        <v>414</v>
      </c>
      <c r="F42" s="364">
        <v>0</v>
      </c>
      <c r="G42" s="374"/>
    </row>
    <row r="43" spans="1:16" ht="12.75">
      <c r="A43" s="368" t="s">
        <v>615</v>
      </c>
      <c r="B43" s="359" t="s">
        <v>616</v>
      </c>
      <c r="C43" s="504">
        <f>SUM(C24:D42)-C38-C33-C24</f>
        <v>17128</v>
      </c>
      <c r="D43" s="505"/>
      <c r="E43" s="361">
        <f>E24+E28+E29+E30+E31+E32+E33+E38</f>
        <v>17128</v>
      </c>
      <c r="F43" s="361">
        <f>F24+F28+F29+F30+F31+F32+F33+F38</f>
        <v>0</v>
      </c>
      <c r="G43" s="374"/>
      <c r="H43" s="349"/>
      <c r="I43" s="349"/>
      <c r="J43" s="349"/>
      <c r="K43" s="349"/>
      <c r="L43" s="349"/>
      <c r="M43" s="349"/>
      <c r="N43" s="349"/>
      <c r="O43" s="349"/>
      <c r="P43" s="349"/>
    </row>
    <row r="44" spans="1:16" ht="12.75">
      <c r="A44" s="358" t="s">
        <v>617</v>
      </c>
      <c r="B44" s="359" t="s">
        <v>618</v>
      </c>
      <c r="C44" s="504">
        <f>C9+C19+C20+C43</f>
        <v>17832</v>
      </c>
      <c r="D44" s="505"/>
      <c r="E44" s="361">
        <f>E9+E20+E43</f>
        <v>17128</v>
      </c>
      <c r="F44" s="361">
        <f>F9+F19+F20+F43</f>
        <v>704</v>
      </c>
      <c r="G44" s="374"/>
      <c r="H44" s="349"/>
      <c r="I44" s="349"/>
      <c r="J44" s="349"/>
      <c r="K44" s="349"/>
      <c r="L44" s="349"/>
      <c r="M44" s="349"/>
      <c r="N44" s="349"/>
      <c r="O44" s="349"/>
      <c r="P44" s="349"/>
    </row>
    <row r="45" spans="1:27" ht="12">
      <c r="A45" s="375"/>
      <c r="B45" s="376"/>
      <c r="C45" s="377"/>
      <c r="D45" s="377"/>
      <c r="E45" s="377"/>
      <c r="F45" s="374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</row>
    <row r="46" spans="1:27" ht="12">
      <c r="A46" s="375"/>
      <c r="B46" s="376"/>
      <c r="C46" s="377"/>
      <c r="D46" s="377"/>
      <c r="E46" s="377"/>
      <c r="F46" s="374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</row>
    <row r="47" spans="1:6" ht="12">
      <c r="A47" s="375" t="s">
        <v>619</v>
      </c>
      <c r="B47" s="376"/>
      <c r="C47" s="379"/>
      <c r="D47" s="379"/>
      <c r="E47" s="379"/>
      <c r="F47" s="380" t="s">
        <v>271</v>
      </c>
    </row>
    <row r="48" spans="1:6" ht="36" customHeight="1">
      <c r="A48" s="506" t="s">
        <v>458</v>
      </c>
      <c r="B48" s="508" t="s">
        <v>4</v>
      </c>
      <c r="C48" s="510" t="s">
        <v>620</v>
      </c>
      <c r="D48" s="381" t="s">
        <v>621</v>
      </c>
      <c r="E48" s="381"/>
      <c r="F48" s="381" t="s">
        <v>622</v>
      </c>
    </row>
    <row r="49" spans="1:6" ht="24">
      <c r="A49" s="507"/>
      <c r="B49" s="509"/>
      <c r="C49" s="511"/>
      <c r="D49" s="383" t="s">
        <v>551</v>
      </c>
      <c r="E49" s="383" t="s">
        <v>552</v>
      </c>
      <c r="F49" s="383"/>
    </row>
    <row r="50" spans="1:6" ht="12">
      <c r="A50" s="384" t="s">
        <v>10</v>
      </c>
      <c r="B50" s="382" t="s">
        <v>11</v>
      </c>
      <c r="C50" s="385">
        <v>1</v>
      </c>
      <c r="D50" s="385">
        <v>2</v>
      </c>
      <c r="E50" s="386">
        <v>3</v>
      </c>
      <c r="F50" s="386">
        <v>4</v>
      </c>
    </row>
    <row r="51" spans="1:6" ht="12">
      <c r="A51" s="350" t="s">
        <v>623</v>
      </c>
      <c r="B51" s="387"/>
      <c r="C51" s="383"/>
      <c r="D51" s="383"/>
      <c r="E51" s="383"/>
      <c r="F51" s="388"/>
    </row>
    <row r="52" spans="1:16" ht="24">
      <c r="A52" s="350" t="s">
        <v>624</v>
      </c>
      <c r="B52" s="389" t="s">
        <v>625</v>
      </c>
      <c r="C52" s="390">
        <v>0</v>
      </c>
      <c r="D52" s="390">
        <v>0</v>
      </c>
      <c r="E52" s="390">
        <v>0</v>
      </c>
      <c r="F52" s="390">
        <v>0</v>
      </c>
      <c r="G52" s="349"/>
      <c r="H52" s="349"/>
      <c r="I52" s="349"/>
      <c r="J52" s="349"/>
      <c r="K52" s="349"/>
      <c r="L52" s="349"/>
      <c r="M52" s="349"/>
      <c r="N52" s="349"/>
      <c r="O52" s="349"/>
      <c r="P52" s="349"/>
    </row>
    <row r="53" spans="1:6" ht="12.75">
      <c r="A53" s="350" t="s">
        <v>626</v>
      </c>
      <c r="B53" s="389" t="s">
        <v>627</v>
      </c>
      <c r="C53" s="391">
        <v>0</v>
      </c>
      <c r="D53" s="391">
        <v>0</v>
      </c>
      <c r="E53" s="390">
        <v>0</v>
      </c>
      <c r="F53" s="391">
        <v>0</v>
      </c>
    </row>
    <row r="54" spans="1:6" ht="12.75">
      <c r="A54" s="350" t="s">
        <v>628</v>
      </c>
      <c r="B54" s="389" t="s">
        <v>629</v>
      </c>
      <c r="C54" s="391">
        <v>0</v>
      </c>
      <c r="D54" s="391">
        <v>0</v>
      </c>
      <c r="E54" s="390">
        <v>0</v>
      </c>
      <c r="F54" s="391">
        <v>0</v>
      </c>
    </row>
    <row r="55" spans="1:6" ht="12.75">
      <c r="A55" s="350" t="s">
        <v>613</v>
      </c>
      <c r="B55" s="389" t="s">
        <v>630</v>
      </c>
      <c r="C55" s="391">
        <v>0</v>
      </c>
      <c r="D55" s="391">
        <v>0</v>
      </c>
      <c r="E55" s="390">
        <v>0</v>
      </c>
      <c r="F55" s="391">
        <v>0</v>
      </c>
    </row>
    <row r="56" spans="1:16" ht="24">
      <c r="A56" s="350" t="s">
        <v>631</v>
      </c>
      <c r="B56" s="389" t="s">
        <v>632</v>
      </c>
      <c r="C56" s="390">
        <v>0</v>
      </c>
      <c r="D56" s="390">
        <v>0</v>
      </c>
      <c r="E56" s="390">
        <v>0</v>
      </c>
      <c r="F56" s="390"/>
      <c r="G56" s="349"/>
      <c r="H56" s="349"/>
      <c r="I56" s="349"/>
      <c r="J56" s="349"/>
      <c r="K56" s="349"/>
      <c r="L56" s="349"/>
      <c r="M56" s="349"/>
      <c r="N56" s="349"/>
      <c r="O56" s="349"/>
      <c r="P56" s="349"/>
    </row>
    <row r="57" spans="1:6" ht="12.75">
      <c r="A57" s="350" t="s">
        <v>633</v>
      </c>
      <c r="B57" s="389" t="s">
        <v>634</v>
      </c>
      <c r="C57" s="391"/>
      <c r="D57" s="391"/>
      <c r="E57" s="390"/>
      <c r="F57" s="391"/>
    </row>
    <row r="58" spans="1:6" ht="12.75">
      <c r="A58" s="350" t="s">
        <v>635</v>
      </c>
      <c r="B58" s="389" t="s">
        <v>155</v>
      </c>
      <c r="C58" s="391">
        <v>0</v>
      </c>
      <c r="D58" s="391">
        <v>0</v>
      </c>
      <c r="E58" s="390">
        <v>0</v>
      </c>
      <c r="F58" s="391">
        <v>0</v>
      </c>
    </row>
    <row r="59" spans="1:6" ht="12.75">
      <c r="A59" s="350" t="s">
        <v>636</v>
      </c>
      <c r="B59" s="389" t="s">
        <v>637</v>
      </c>
      <c r="C59" s="391">
        <v>0</v>
      </c>
      <c r="D59" s="391">
        <v>0</v>
      </c>
      <c r="E59" s="390">
        <v>0</v>
      </c>
      <c r="F59" s="391">
        <v>0</v>
      </c>
    </row>
    <row r="60" spans="1:6" ht="12.75">
      <c r="A60" s="350" t="s">
        <v>635</v>
      </c>
      <c r="B60" s="389" t="s">
        <v>638</v>
      </c>
      <c r="C60" s="391">
        <v>0</v>
      </c>
      <c r="D60" s="391">
        <v>0</v>
      </c>
      <c r="E60" s="390">
        <v>0</v>
      </c>
      <c r="F60" s="391">
        <v>0</v>
      </c>
    </row>
    <row r="61" spans="1:6" ht="12.75">
      <c r="A61" s="350" t="s">
        <v>135</v>
      </c>
      <c r="B61" s="389" t="s">
        <v>639</v>
      </c>
      <c r="C61" s="391">
        <v>3</v>
      </c>
      <c r="D61" s="391">
        <v>0</v>
      </c>
      <c r="E61" s="390">
        <v>3</v>
      </c>
      <c r="F61" s="391">
        <v>0</v>
      </c>
    </row>
    <row r="62" spans="1:6" ht="12.75">
      <c r="A62" s="350" t="s">
        <v>138</v>
      </c>
      <c r="B62" s="389" t="s">
        <v>640</v>
      </c>
      <c r="C62" s="391">
        <v>0</v>
      </c>
      <c r="D62" s="391">
        <v>0</v>
      </c>
      <c r="E62" s="390">
        <v>0</v>
      </c>
      <c r="F62" s="391">
        <v>0</v>
      </c>
    </row>
    <row r="63" spans="1:6" ht="12.75">
      <c r="A63" s="350" t="s">
        <v>641</v>
      </c>
      <c r="B63" s="389" t="s">
        <v>642</v>
      </c>
      <c r="C63" s="391">
        <v>0</v>
      </c>
      <c r="D63" s="391">
        <v>0</v>
      </c>
      <c r="E63" s="390">
        <v>0</v>
      </c>
      <c r="F63" s="391">
        <v>0</v>
      </c>
    </row>
    <row r="64" spans="1:6" ht="12.75">
      <c r="A64" s="350" t="s">
        <v>643</v>
      </c>
      <c r="B64" s="389" t="s">
        <v>644</v>
      </c>
      <c r="C64" s="391">
        <v>311</v>
      </c>
      <c r="D64" s="391">
        <v>70</v>
      </c>
      <c r="E64" s="390">
        <v>241</v>
      </c>
      <c r="F64" s="391">
        <v>0</v>
      </c>
    </row>
    <row r="65" spans="1:6" ht="12.75">
      <c r="A65" s="350" t="s">
        <v>645</v>
      </c>
      <c r="B65" s="389" t="s">
        <v>646</v>
      </c>
      <c r="C65" s="391">
        <v>311</v>
      </c>
      <c r="D65" s="391">
        <v>70</v>
      </c>
      <c r="E65" s="390">
        <v>241</v>
      </c>
      <c r="F65" s="391">
        <v>0</v>
      </c>
    </row>
    <row r="66" spans="1:16" ht="12.75">
      <c r="A66" s="368" t="s">
        <v>647</v>
      </c>
      <c r="B66" s="392" t="s">
        <v>648</v>
      </c>
      <c r="C66" s="393">
        <f>C56+C61+C64</f>
        <v>314</v>
      </c>
      <c r="D66" s="391">
        <f>SUM(D58:D65)-D65</f>
        <v>70</v>
      </c>
      <c r="E66" s="393">
        <f>SUM(E58:E65)-E65</f>
        <v>244</v>
      </c>
      <c r="F66" s="393">
        <f>F56+F61+F64</f>
        <v>0</v>
      </c>
      <c r="G66" s="349"/>
      <c r="H66" s="349"/>
      <c r="I66" s="349"/>
      <c r="J66" s="349"/>
      <c r="K66" s="349"/>
      <c r="L66" s="349"/>
      <c r="M66" s="349"/>
      <c r="N66" s="349"/>
      <c r="O66" s="349"/>
      <c r="P66" s="349"/>
    </row>
    <row r="67" spans="1:6" ht="12.75">
      <c r="A67" s="350" t="s">
        <v>649</v>
      </c>
      <c r="B67" s="389"/>
      <c r="C67" s="390"/>
      <c r="D67" s="390"/>
      <c r="E67" s="390"/>
      <c r="F67" s="394"/>
    </row>
    <row r="68" spans="1:6" ht="12.75">
      <c r="A68" s="358" t="s">
        <v>650</v>
      </c>
      <c r="B68" s="392" t="s">
        <v>651</v>
      </c>
      <c r="C68" s="395">
        <v>0</v>
      </c>
      <c r="D68" s="395">
        <v>0</v>
      </c>
      <c r="E68" s="393">
        <v>0</v>
      </c>
      <c r="F68" s="395">
        <v>0</v>
      </c>
    </row>
    <row r="69" spans="1:6" ht="12.75">
      <c r="A69" s="350"/>
      <c r="B69" s="389"/>
      <c r="C69" s="390"/>
      <c r="D69" s="390"/>
      <c r="E69" s="390"/>
      <c r="F69" s="394"/>
    </row>
    <row r="70" spans="1:6" ht="12.75">
      <c r="A70" s="350" t="s">
        <v>652</v>
      </c>
      <c r="B70" s="387"/>
      <c r="C70" s="390"/>
      <c r="D70" s="390"/>
      <c r="E70" s="390"/>
      <c r="F70" s="394"/>
    </row>
    <row r="71" spans="1:16" ht="24">
      <c r="A71" s="350" t="s">
        <v>624</v>
      </c>
      <c r="B71" s="389" t="s">
        <v>653</v>
      </c>
      <c r="C71" s="390">
        <v>1136</v>
      </c>
      <c r="D71" s="390">
        <f>C71</f>
        <v>1136</v>
      </c>
      <c r="E71" s="390">
        <v>0</v>
      </c>
      <c r="F71" s="390">
        <v>0</v>
      </c>
      <c r="G71" s="349"/>
      <c r="H71" s="349"/>
      <c r="I71" s="349"/>
      <c r="J71" s="349"/>
      <c r="K71" s="349"/>
      <c r="L71" s="349"/>
      <c r="M71" s="349"/>
      <c r="N71" s="349"/>
      <c r="O71" s="349"/>
      <c r="P71" s="349"/>
    </row>
    <row r="72" spans="1:6" ht="12.75">
      <c r="A72" s="350" t="s">
        <v>654</v>
      </c>
      <c r="B72" s="389" t="s">
        <v>655</v>
      </c>
      <c r="C72" s="391">
        <v>0</v>
      </c>
      <c r="D72" s="391">
        <v>0</v>
      </c>
      <c r="E72" s="390">
        <v>0</v>
      </c>
      <c r="F72" s="391">
        <v>0</v>
      </c>
    </row>
    <row r="73" spans="1:6" ht="12.75">
      <c r="A73" s="350" t="s">
        <v>656</v>
      </c>
      <c r="B73" s="389" t="s">
        <v>657</v>
      </c>
      <c r="C73" s="391">
        <v>1136</v>
      </c>
      <c r="D73" s="391">
        <f>C73</f>
        <v>1136</v>
      </c>
      <c r="E73" s="390">
        <v>0</v>
      </c>
      <c r="F73" s="391">
        <v>0</v>
      </c>
    </row>
    <row r="74" spans="1:6" ht="12.75">
      <c r="A74" s="396" t="s">
        <v>658</v>
      </c>
      <c r="B74" s="389" t="s">
        <v>659</v>
      </c>
      <c r="C74" s="391">
        <v>0</v>
      </c>
      <c r="D74" s="391">
        <v>0</v>
      </c>
      <c r="E74" s="390">
        <v>0</v>
      </c>
      <c r="F74" s="391">
        <v>0</v>
      </c>
    </row>
    <row r="75" spans="1:16" ht="24">
      <c r="A75" s="350" t="s">
        <v>631</v>
      </c>
      <c r="B75" s="389" t="s">
        <v>660</v>
      </c>
      <c r="C75" s="390">
        <v>2395</v>
      </c>
      <c r="D75" s="390">
        <f>C75</f>
        <v>2395</v>
      </c>
      <c r="E75" s="390">
        <f>E76</f>
        <v>0</v>
      </c>
      <c r="F75" s="390">
        <v>6594</v>
      </c>
      <c r="G75" s="349"/>
      <c r="H75" s="349"/>
      <c r="I75" s="349"/>
      <c r="J75" s="349"/>
      <c r="K75" s="349"/>
      <c r="L75" s="349"/>
      <c r="M75" s="349"/>
      <c r="N75" s="349"/>
      <c r="O75" s="349"/>
      <c r="P75" s="349"/>
    </row>
    <row r="76" spans="1:6" ht="12.75">
      <c r="A76" s="350" t="s">
        <v>661</v>
      </c>
      <c r="B76" s="389" t="s">
        <v>662</v>
      </c>
      <c r="C76" s="391">
        <v>2395</v>
      </c>
      <c r="D76" s="391">
        <f>C76</f>
        <v>2395</v>
      </c>
      <c r="E76" s="390">
        <v>0</v>
      </c>
      <c r="F76" s="391">
        <v>6594</v>
      </c>
    </row>
    <row r="77" spans="1:6" ht="12.75">
      <c r="A77" s="350" t="s">
        <v>663</v>
      </c>
      <c r="B77" s="389" t="s">
        <v>664</v>
      </c>
      <c r="C77" s="391">
        <v>0</v>
      </c>
      <c r="D77" s="391">
        <v>0</v>
      </c>
      <c r="E77" s="390">
        <v>0</v>
      </c>
      <c r="F77" s="391">
        <v>0</v>
      </c>
    </row>
    <row r="78" spans="1:6" ht="12.75">
      <c r="A78" s="350" t="s">
        <v>665</v>
      </c>
      <c r="B78" s="389" t="s">
        <v>666</v>
      </c>
      <c r="C78" s="391">
        <v>0</v>
      </c>
      <c r="D78" s="391">
        <v>0</v>
      </c>
      <c r="E78" s="390">
        <v>0</v>
      </c>
      <c r="F78" s="391">
        <v>0</v>
      </c>
    </row>
    <row r="79" spans="1:6" ht="12.75">
      <c r="A79" s="350" t="s">
        <v>635</v>
      </c>
      <c r="B79" s="389" t="s">
        <v>667</v>
      </c>
      <c r="C79" s="391">
        <v>0</v>
      </c>
      <c r="D79" s="391">
        <v>0</v>
      </c>
      <c r="E79" s="390">
        <v>0</v>
      </c>
      <c r="F79" s="391">
        <v>0</v>
      </c>
    </row>
    <row r="80" spans="1:16" ht="12.75">
      <c r="A80" s="350" t="s">
        <v>668</v>
      </c>
      <c r="B80" s="389" t="s">
        <v>669</v>
      </c>
      <c r="C80" s="390">
        <v>0</v>
      </c>
      <c r="D80" s="390">
        <v>0</v>
      </c>
      <c r="E80" s="390">
        <v>0</v>
      </c>
      <c r="F80" s="390">
        <v>0</v>
      </c>
      <c r="G80" s="349"/>
      <c r="H80" s="349"/>
      <c r="I80" s="349"/>
      <c r="J80" s="349"/>
      <c r="K80" s="349"/>
      <c r="L80" s="349"/>
      <c r="M80" s="349"/>
      <c r="N80" s="349"/>
      <c r="O80" s="349"/>
      <c r="P80" s="349"/>
    </row>
    <row r="81" spans="1:6" ht="12.75">
      <c r="A81" s="350" t="s">
        <v>670</v>
      </c>
      <c r="B81" s="389" t="s">
        <v>671</v>
      </c>
      <c r="C81" s="391">
        <v>0</v>
      </c>
      <c r="D81" s="391">
        <v>0</v>
      </c>
      <c r="E81" s="390">
        <v>0</v>
      </c>
      <c r="F81" s="391">
        <v>0</v>
      </c>
    </row>
    <row r="82" spans="1:6" ht="12.75">
      <c r="A82" s="350" t="s">
        <v>672</v>
      </c>
      <c r="B82" s="389" t="s">
        <v>673</v>
      </c>
      <c r="C82" s="391">
        <v>0</v>
      </c>
      <c r="D82" s="391">
        <v>0</v>
      </c>
      <c r="E82" s="390">
        <v>0</v>
      </c>
      <c r="F82" s="391">
        <v>0</v>
      </c>
    </row>
    <row r="83" spans="1:6" ht="24">
      <c r="A83" s="350" t="s">
        <v>674</v>
      </c>
      <c r="B83" s="389" t="s">
        <v>675</v>
      </c>
      <c r="C83" s="391">
        <v>0</v>
      </c>
      <c r="D83" s="391">
        <v>0</v>
      </c>
      <c r="E83" s="390">
        <v>0</v>
      </c>
      <c r="F83" s="391">
        <v>0</v>
      </c>
    </row>
    <row r="84" spans="1:6" ht="12.75">
      <c r="A84" s="350" t="s">
        <v>676</v>
      </c>
      <c r="B84" s="389" t="s">
        <v>677</v>
      </c>
      <c r="C84" s="391">
        <v>0</v>
      </c>
      <c r="D84" s="391">
        <v>0</v>
      </c>
      <c r="E84" s="390">
        <v>0</v>
      </c>
      <c r="F84" s="391">
        <v>0</v>
      </c>
    </row>
    <row r="85" spans="1:16" ht="12.75">
      <c r="A85" s="350" t="s">
        <v>678</v>
      </c>
      <c r="B85" s="389" t="s">
        <v>679</v>
      </c>
      <c r="C85" s="390">
        <f>C86+C87+C88+C89+C90+C94</f>
        <v>12639</v>
      </c>
      <c r="D85" s="390">
        <f>D86+D87+D88+D89+D90+D94</f>
        <v>12639</v>
      </c>
      <c r="E85" s="390">
        <f>E86+E87+E88+E89+E90+E94</f>
        <v>0</v>
      </c>
      <c r="F85" s="390">
        <v>0</v>
      </c>
      <c r="G85" s="349"/>
      <c r="H85" s="349"/>
      <c r="I85" s="349"/>
      <c r="J85" s="349"/>
      <c r="K85" s="349"/>
      <c r="L85" s="349"/>
      <c r="M85" s="349"/>
      <c r="N85" s="349"/>
      <c r="O85" s="349"/>
      <c r="P85" s="349"/>
    </row>
    <row r="86" spans="1:6" ht="12.75">
      <c r="A86" s="350" t="s">
        <v>680</v>
      </c>
      <c r="B86" s="389" t="s">
        <v>681</v>
      </c>
      <c r="C86" s="391">
        <v>0</v>
      </c>
      <c r="D86" s="391">
        <v>0</v>
      </c>
      <c r="E86" s="390">
        <v>0</v>
      </c>
      <c r="F86" s="391">
        <v>0</v>
      </c>
    </row>
    <row r="87" spans="1:6" ht="12.75">
      <c r="A87" s="350" t="s">
        <v>682</v>
      </c>
      <c r="B87" s="389" t="s">
        <v>683</v>
      </c>
      <c r="C87" s="391">
        <v>10726</v>
      </c>
      <c r="D87" s="391">
        <f>C87</f>
        <v>10726</v>
      </c>
      <c r="E87" s="390">
        <v>0</v>
      </c>
      <c r="F87" s="391">
        <v>0</v>
      </c>
    </row>
    <row r="88" spans="1:6" ht="12.75">
      <c r="A88" s="350" t="s">
        <v>684</v>
      </c>
      <c r="B88" s="389" t="s">
        <v>685</v>
      </c>
      <c r="C88" s="391">
        <v>436</v>
      </c>
      <c r="D88" s="391">
        <f aca="true" t="shared" si="1" ref="D88:D95">C88</f>
        <v>436</v>
      </c>
      <c r="E88" s="390">
        <v>0</v>
      </c>
      <c r="F88" s="391">
        <v>0</v>
      </c>
    </row>
    <row r="89" spans="1:6" ht="12.75">
      <c r="A89" s="350" t="s">
        <v>686</v>
      </c>
      <c r="B89" s="389" t="s">
        <v>687</v>
      </c>
      <c r="C89" s="391">
        <v>967</v>
      </c>
      <c r="D89" s="391">
        <f t="shared" si="1"/>
        <v>967</v>
      </c>
      <c r="E89" s="390">
        <v>0</v>
      </c>
      <c r="F89" s="391">
        <v>0</v>
      </c>
    </row>
    <row r="90" spans="1:16" ht="12.75">
      <c r="A90" s="350" t="s">
        <v>688</v>
      </c>
      <c r="B90" s="389" t="s">
        <v>689</v>
      </c>
      <c r="C90" s="390">
        <f>C91+C92+C93</f>
        <v>193</v>
      </c>
      <c r="D90" s="391">
        <f t="shared" si="1"/>
        <v>193</v>
      </c>
      <c r="E90" s="390">
        <v>0</v>
      </c>
      <c r="F90" s="390">
        <v>0</v>
      </c>
      <c r="G90" s="349"/>
      <c r="H90" s="349"/>
      <c r="I90" s="349"/>
      <c r="J90" s="349"/>
      <c r="K90" s="349"/>
      <c r="L90" s="349"/>
      <c r="M90" s="349"/>
      <c r="N90" s="349"/>
      <c r="O90" s="349"/>
      <c r="P90" s="349"/>
    </row>
    <row r="91" spans="1:6" ht="12.75">
      <c r="A91" s="350" t="s">
        <v>690</v>
      </c>
      <c r="B91" s="389" t="s">
        <v>691</v>
      </c>
      <c r="C91" s="391"/>
      <c r="D91" s="391">
        <f t="shared" si="1"/>
        <v>0</v>
      </c>
      <c r="E91" s="390">
        <v>0</v>
      </c>
      <c r="F91" s="391">
        <v>0</v>
      </c>
    </row>
    <row r="92" spans="1:6" ht="12.75">
      <c r="A92" s="350" t="s">
        <v>599</v>
      </c>
      <c r="B92" s="389" t="s">
        <v>692</v>
      </c>
      <c r="C92" s="391">
        <v>76</v>
      </c>
      <c r="D92" s="391">
        <f t="shared" si="1"/>
        <v>76</v>
      </c>
      <c r="E92" s="390">
        <v>0</v>
      </c>
      <c r="F92" s="391">
        <v>0</v>
      </c>
    </row>
    <row r="93" spans="1:6" ht="12.75">
      <c r="A93" s="350" t="s">
        <v>603</v>
      </c>
      <c r="B93" s="389" t="s">
        <v>693</v>
      </c>
      <c r="C93" s="391">
        <v>117</v>
      </c>
      <c r="D93" s="391">
        <f t="shared" si="1"/>
        <v>117</v>
      </c>
      <c r="E93" s="390">
        <v>0</v>
      </c>
      <c r="F93" s="391">
        <v>0</v>
      </c>
    </row>
    <row r="94" spans="1:6" ht="12.75">
      <c r="A94" s="350" t="s">
        <v>694</v>
      </c>
      <c r="B94" s="389" t="s">
        <v>695</v>
      </c>
      <c r="C94" s="391">
        <v>317</v>
      </c>
      <c r="D94" s="391">
        <f t="shared" si="1"/>
        <v>317</v>
      </c>
      <c r="E94" s="390">
        <v>0</v>
      </c>
      <c r="F94" s="391">
        <v>0</v>
      </c>
    </row>
    <row r="95" spans="1:6" ht="12.75">
      <c r="A95" s="350" t="s">
        <v>696</v>
      </c>
      <c r="B95" s="389" t="s">
        <v>697</v>
      </c>
      <c r="C95" s="391">
        <v>1125</v>
      </c>
      <c r="D95" s="391">
        <f t="shared" si="1"/>
        <v>1125</v>
      </c>
      <c r="E95" s="390">
        <v>0</v>
      </c>
      <c r="F95" s="391">
        <v>0</v>
      </c>
    </row>
    <row r="96" spans="1:16" ht="12.75">
      <c r="A96" s="368" t="s">
        <v>698</v>
      </c>
      <c r="B96" s="392" t="s">
        <v>699</v>
      </c>
      <c r="C96" s="393">
        <f>C71+C75+C80+C85+C95</f>
        <v>17295</v>
      </c>
      <c r="D96" s="393">
        <f>D71+D75+D80+D85+D95</f>
        <v>17295</v>
      </c>
      <c r="E96" s="393">
        <f>E71+E75+E80+E85+E95</f>
        <v>0</v>
      </c>
      <c r="F96" s="393">
        <v>0</v>
      </c>
      <c r="G96" s="349"/>
      <c r="H96" s="349"/>
      <c r="I96" s="349"/>
      <c r="J96" s="349"/>
      <c r="K96" s="349"/>
      <c r="L96" s="349"/>
      <c r="M96" s="349"/>
      <c r="N96" s="349"/>
      <c r="O96" s="349"/>
      <c r="P96" s="349"/>
    </row>
    <row r="97" spans="1:16" ht="12.75">
      <c r="A97" s="358" t="s">
        <v>700</v>
      </c>
      <c r="B97" s="392" t="s">
        <v>701</v>
      </c>
      <c r="C97" s="393">
        <f>C66+C68+C96</f>
        <v>17609</v>
      </c>
      <c r="D97" s="393">
        <f>D66+D68+D96</f>
        <v>17365</v>
      </c>
      <c r="E97" s="393">
        <f>E66+E68+E96</f>
        <v>244</v>
      </c>
      <c r="F97" s="393">
        <f>F66+F68+F96+F75</f>
        <v>6594</v>
      </c>
      <c r="G97" s="349"/>
      <c r="H97" s="349"/>
      <c r="I97" s="349"/>
      <c r="J97" s="349"/>
      <c r="K97" s="349"/>
      <c r="L97" s="349"/>
      <c r="M97" s="349"/>
      <c r="N97" s="349"/>
      <c r="O97" s="349"/>
      <c r="P97" s="349"/>
    </row>
    <row r="98" spans="1:6" ht="12">
      <c r="A98" s="375"/>
      <c r="B98" s="397"/>
      <c r="C98" s="398"/>
      <c r="D98" s="398"/>
      <c r="E98" s="398"/>
      <c r="F98" s="399"/>
    </row>
    <row r="99" spans="1:27" ht="12">
      <c r="A99" s="375" t="s">
        <v>702</v>
      </c>
      <c r="B99" s="397"/>
      <c r="C99" s="398"/>
      <c r="D99" s="398"/>
      <c r="E99" s="398"/>
      <c r="F99" s="380" t="s">
        <v>703</v>
      </c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</row>
    <row r="100" spans="1:16" s="401" customFormat="1" ht="24">
      <c r="A100" s="384" t="s">
        <v>458</v>
      </c>
      <c r="B100" s="389" t="s">
        <v>704</v>
      </c>
      <c r="C100" s="385" t="s">
        <v>705</v>
      </c>
      <c r="D100" s="385" t="s">
        <v>706</v>
      </c>
      <c r="E100" s="385" t="s">
        <v>707</v>
      </c>
      <c r="F100" s="385" t="s">
        <v>708</v>
      </c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</row>
    <row r="101" spans="1:16" s="401" customFormat="1" ht="12">
      <c r="A101" s="384" t="s">
        <v>10</v>
      </c>
      <c r="B101" s="389" t="s">
        <v>11</v>
      </c>
      <c r="C101" s="385">
        <v>1</v>
      </c>
      <c r="D101" s="385">
        <v>2</v>
      </c>
      <c r="E101" s="385">
        <v>3</v>
      </c>
      <c r="F101" s="402">
        <v>4</v>
      </c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</row>
    <row r="102" spans="1:14" ht="12.75">
      <c r="A102" s="403" t="s">
        <v>709</v>
      </c>
      <c r="B102" s="389" t="s">
        <v>710</v>
      </c>
      <c r="C102" s="391">
        <v>0</v>
      </c>
      <c r="D102" s="391">
        <v>0</v>
      </c>
      <c r="E102" s="391">
        <v>0</v>
      </c>
      <c r="F102" s="394">
        <v>0</v>
      </c>
      <c r="G102" s="349"/>
      <c r="H102" s="349"/>
      <c r="I102" s="349"/>
      <c r="J102" s="349"/>
      <c r="K102" s="349"/>
      <c r="L102" s="349"/>
      <c r="M102" s="349"/>
      <c r="N102" s="349"/>
    </row>
    <row r="103" spans="1:6" ht="12.75">
      <c r="A103" s="403" t="s">
        <v>711</v>
      </c>
      <c r="B103" s="389" t="s">
        <v>712</v>
      </c>
      <c r="C103" s="391">
        <v>412</v>
      </c>
      <c r="D103" s="391">
        <v>170</v>
      </c>
      <c r="E103" s="391">
        <v>122</v>
      </c>
      <c r="F103" s="394">
        <f>C103+D103-E103</f>
        <v>460</v>
      </c>
    </row>
    <row r="104" spans="1:6" ht="12.75">
      <c r="A104" s="403" t="s">
        <v>713</v>
      </c>
      <c r="B104" s="389" t="s">
        <v>714</v>
      </c>
      <c r="C104" s="391">
        <v>0</v>
      </c>
      <c r="D104" s="391">
        <v>0</v>
      </c>
      <c r="E104" s="391">
        <v>0</v>
      </c>
      <c r="F104" s="394">
        <f>C104+D104-E104</f>
        <v>0</v>
      </c>
    </row>
    <row r="105" spans="1:16" ht="12.75">
      <c r="A105" s="404" t="s">
        <v>715</v>
      </c>
      <c r="B105" s="392" t="s">
        <v>716</v>
      </c>
      <c r="C105" s="393">
        <f>SUM(C102:C104)</f>
        <v>412</v>
      </c>
      <c r="D105" s="393">
        <f>SUM(D102:D104)</f>
        <v>170</v>
      </c>
      <c r="E105" s="393">
        <f>SUM(E102:E104)</f>
        <v>122</v>
      </c>
      <c r="F105" s="393">
        <f>SUM(F102:F104)</f>
        <v>460</v>
      </c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</row>
    <row r="106" spans="1:27" ht="12">
      <c r="A106" s="405" t="s">
        <v>717</v>
      </c>
      <c r="B106" s="405"/>
      <c r="C106" s="375"/>
      <c r="D106" s="375"/>
      <c r="E106" s="375"/>
      <c r="F106" s="34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27" ht="24" customHeight="1">
      <c r="A107" s="501" t="s">
        <v>718</v>
      </c>
      <c r="B107" s="501"/>
      <c r="C107" s="501"/>
      <c r="D107" s="501"/>
      <c r="E107" s="501"/>
      <c r="F107" s="376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6" ht="12">
      <c r="A108" s="406"/>
      <c r="B108" s="406"/>
      <c r="C108" s="406"/>
      <c r="D108" s="406"/>
      <c r="E108" s="407"/>
      <c r="F108" s="406"/>
    </row>
    <row r="109" spans="1:6" ht="12.75">
      <c r="A109" s="406"/>
      <c r="B109" s="179" t="s">
        <v>855</v>
      </c>
      <c r="C109" s="145"/>
      <c r="D109" s="180"/>
      <c r="E109" s="179" t="s">
        <v>856</v>
      </c>
      <c r="F109" s="67"/>
    </row>
    <row r="110" spans="1:6" ht="12.75">
      <c r="A110" s="406"/>
      <c r="B110" s="493" t="s">
        <v>858</v>
      </c>
      <c r="C110" s="493"/>
      <c r="D110" s="493"/>
      <c r="E110" s="488" t="s">
        <v>857</v>
      </c>
      <c r="F110" s="488"/>
    </row>
    <row r="111" spans="1:6" ht="12">
      <c r="A111" s="406"/>
      <c r="B111" s="406"/>
      <c r="C111" s="406"/>
      <c r="D111" s="406"/>
      <c r="E111" s="406"/>
      <c r="F111" s="406"/>
    </row>
  </sheetData>
  <mergeCells count="49"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  <mergeCell ref="A3:C3"/>
    <mergeCell ref="A6:A7"/>
    <mergeCell ref="B6:B7"/>
    <mergeCell ref="C6:D7"/>
    <mergeCell ref="C31:D31"/>
    <mergeCell ref="C32:D32"/>
    <mergeCell ref="C33:D33"/>
    <mergeCell ref="C34:D34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A107:E107"/>
    <mergeCell ref="C42:D42"/>
    <mergeCell ref="C43:D43"/>
    <mergeCell ref="C44:D44"/>
    <mergeCell ref="A48:A49"/>
    <mergeCell ref="B48:B49"/>
    <mergeCell ref="C48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C95 D86:D95 C86:C89 C25:D32 C9:E9 C12:E15 C17:E18 C21:E21 C39:D42 E25:E42 D57:D66 F86:F89 C34:D37 F81:F84 C76:D79 F76:F79 C81:D84 F72:F74 C72:D74 F68 C68:D68 F57:F65 F91:F95 F53:F55 C53:D55 C57:C65 C102:E104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719</v>
      </c>
    </row>
    <row r="2" spans="1:10" ht="12.75" customHeight="1">
      <c r="A2" s="524" t="s">
        <v>844</v>
      </c>
      <c r="B2" s="524"/>
      <c r="C2" s="524"/>
      <c r="D2" s="524"/>
      <c r="E2" s="524"/>
      <c r="F2" s="524"/>
      <c r="G2" s="524"/>
      <c r="H2" s="524"/>
      <c r="I2" s="524"/>
      <c r="J2" s="48"/>
    </row>
    <row r="3" spans="1:10" ht="12.75" customHeight="1">
      <c r="A3" s="525"/>
      <c r="B3" s="525"/>
      <c r="C3" s="525"/>
      <c r="D3" s="525"/>
      <c r="E3" s="525"/>
      <c r="F3" s="525"/>
      <c r="G3" s="525"/>
      <c r="H3" s="525"/>
      <c r="I3" s="525"/>
      <c r="J3" s="48"/>
    </row>
    <row r="4" spans="1:10" ht="24" customHeight="1">
      <c r="A4" s="526" t="s">
        <v>842</v>
      </c>
      <c r="B4" s="526"/>
      <c r="C4" s="526"/>
      <c r="D4" s="49"/>
      <c r="E4" s="49"/>
      <c r="F4" s="49"/>
      <c r="G4" s="49"/>
      <c r="H4" s="49"/>
      <c r="I4" s="50" t="s">
        <v>853</v>
      </c>
      <c r="J4" s="49"/>
    </row>
    <row r="5" spans="1:10" ht="12.75">
      <c r="A5" s="51" t="s">
        <v>862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720</v>
      </c>
    </row>
    <row r="7" spans="1:9" s="243" customFormat="1" ht="12">
      <c r="A7" s="527" t="s">
        <v>458</v>
      </c>
      <c r="B7" s="238"/>
      <c r="C7" s="239" t="s">
        <v>721</v>
      </c>
      <c r="D7" s="240"/>
      <c r="E7" s="241"/>
      <c r="F7" s="242" t="s">
        <v>722</v>
      </c>
      <c r="G7" s="242"/>
      <c r="H7" s="242"/>
      <c r="I7" s="242"/>
    </row>
    <row r="8" spans="1:9" s="243" customFormat="1" ht="21.75" customHeight="1">
      <c r="A8" s="531"/>
      <c r="B8" s="244" t="s">
        <v>4</v>
      </c>
      <c r="C8" s="527" t="s">
        <v>723</v>
      </c>
      <c r="D8" s="527" t="s">
        <v>724</v>
      </c>
      <c r="E8" s="527" t="s">
        <v>725</v>
      </c>
      <c r="F8" s="527" t="s">
        <v>726</v>
      </c>
      <c r="G8" s="245" t="s">
        <v>727</v>
      </c>
      <c r="H8" s="245"/>
      <c r="I8" s="529" t="s">
        <v>728</v>
      </c>
    </row>
    <row r="9" spans="1:9" s="243" customFormat="1" ht="30.75" customHeight="1">
      <c r="A9" s="528"/>
      <c r="B9" s="246"/>
      <c r="C9" s="528"/>
      <c r="D9" s="528"/>
      <c r="E9" s="528"/>
      <c r="F9" s="528"/>
      <c r="G9" s="247" t="s">
        <v>469</v>
      </c>
      <c r="H9" s="247" t="s">
        <v>470</v>
      </c>
      <c r="I9" s="530"/>
    </row>
    <row r="10" spans="1:9" s="251" customFormat="1" ht="11.25">
      <c r="A10" s="248" t="s">
        <v>10</v>
      </c>
      <c r="B10" s="249" t="s">
        <v>11</v>
      </c>
      <c r="C10" s="250">
        <v>1</v>
      </c>
      <c r="D10" s="250">
        <v>2</v>
      </c>
      <c r="E10" s="250">
        <v>3</v>
      </c>
      <c r="F10" s="248">
        <v>4</v>
      </c>
      <c r="G10" s="248">
        <v>5</v>
      </c>
      <c r="H10" s="248">
        <v>6</v>
      </c>
      <c r="I10" s="248">
        <v>7</v>
      </c>
    </row>
    <row r="11" spans="1:9" s="57" customFormat="1" ht="12.75">
      <c r="A11" s="252" t="s">
        <v>729</v>
      </c>
      <c r="B11" s="253"/>
      <c r="C11" s="254"/>
      <c r="D11" s="254"/>
      <c r="E11" s="254"/>
      <c r="F11" s="254"/>
      <c r="G11" s="254"/>
      <c r="H11" s="254"/>
      <c r="I11" s="254"/>
    </row>
    <row r="12" spans="1:9" s="57" customFormat="1" ht="12.75">
      <c r="A12" s="252" t="s">
        <v>730</v>
      </c>
      <c r="B12" s="255" t="s">
        <v>731</v>
      </c>
      <c r="C12" s="256">
        <v>4437299</v>
      </c>
      <c r="D12" s="256">
        <v>0</v>
      </c>
      <c r="E12" s="256">
        <v>0</v>
      </c>
      <c r="F12" s="256">
        <v>14671</v>
      </c>
      <c r="G12" s="256">
        <v>892</v>
      </c>
      <c r="H12" s="256">
        <v>381</v>
      </c>
      <c r="I12" s="257">
        <f>F12+G12-H12</f>
        <v>15182</v>
      </c>
    </row>
    <row r="13" spans="1:9" s="57" customFormat="1" ht="12.75">
      <c r="A13" s="252" t="s">
        <v>732</v>
      </c>
      <c r="B13" s="255" t="s">
        <v>733</v>
      </c>
      <c r="C13" s="256">
        <v>0</v>
      </c>
      <c r="D13" s="256">
        <v>0</v>
      </c>
      <c r="E13" s="256">
        <v>0</v>
      </c>
      <c r="F13" s="256">
        <v>0</v>
      </c>
      <c r="G13" s="256">
        <v>0</v>
      </c>
      <c r="H13" s="256">
        <v>0</v>
      </c>
      <c r="I13" s="257">
        <f>F13+G13-H13</f>
        <v>0</v>
      </c>
    </row>
    <row r="14" spans="1:9" s="57" customFormat="1" ht="12.75">
      <c r="A14" s="252" t="s">
        <v>533</v>
      </c>
      <c r="B14" s="255" t="s">
        <v>734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7">
        <f>F14+G14-H14</f>
        <v>0</v>
      </c>
    </row>
    <row r="15" spans="1:9" s="57" customFormat="1" ht="12.75">
      <c r="A15" s="252" t="s">
        <v>735</v>
      </c>
      <c r="B15" s="255" t="s">
        <v>736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7">
        <f>F15+G15-H15</f>
        <v>0</v>
      </c>
    </row>
    <row r="16" spans="1:9" s="57" customFormat="1" ht="12.75">
      <c r="A16" s="252" t="s">
        <v>74</v>
      </c>
      <c r="B16" s="255" t="s">
        <v>737</v>
      </c>
      <c r="C16" s="256">
        <v>70</v>
      </c>
      <c r="D16" s="256">
        <v>0</v>
      </c>
      <c r="E16" s="256">
        <v>0</v>
      </c>
      <c r="F16" s="256">
        <v>2</v>
      </c>
      <c r="G16" s="256">
        <v>0</v>
      </c>
      <c r="H16" s="256">
        <v>0</v>
      </c>
      <c r="I16" s="257">
        <f>F16+G16-H16</f>
        <v>2</v>
      </c>
    </row>
    <row r="17" spans="1:9" s="57" customFormat="1" ht="12.75">
      <c r="A17" s="259" t="s">
        <v>501</v>
      </c>
      <c r="B17" s="260" t="s">
        <v>738</v>
      </c>
      <c r="C17" s="261">
        <f>SUM(C12:C16)</f>
        <v>4437369</v>
      </c>
      <c r="D17" s="261">
        <v>0</v>
      </c>
      <c r="E17" s="261">
        <v>0</v>
      </c>
      <c r="F17" s="261">
        <f>SUM(F12:F16)</f>
        <v>14673</v>
      </c>
      <c r="G17" s="261">
        <f>SUM(G12:G16)</f>
        <v>892</v>
      </c>
      <c r="H17" s="261">
        <f>SUM(H12:H16)</f>
        <v>381</v>
      </c>
      <c r="I17" s="261">
        <f>SUM(I12:I16)</f>
        <v>15184</v>
      </c>
    </row>
    <row r="18" spans="1:9" s="57" customFormat="1" ht="12.75">
      <c r="A18" s="252" t="s">
        <v>739</v>
      </c>
      <c r="B18" s="255"/>
      <c r="C18" s="257"/>
      <c r="D18" s="257"/>
      <c r="E18" s="257"/>
      <c r="F18" s="257"/>
      <c r="G18" s="257"/>
      <c r="H18" s="257"/>
      <c r="I18" s="257"/>
    </row>
    <row r="19" spans="1:16" s="57" customFormat="1" ht="12.75">
      <c r="A19" s="252" t="s">
        <v>730</v>
      </c>
      <c r="B19" s="255" t="s">
        <v>740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7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52" t="s">
        <v>741</v>
      </c>
      <c r="B20" s="255" t="s">
        <v>742</v>
      </c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7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52" t="s">
        <v>743</v>
      </c>
      <c r="B21" s="255" t="s">
        <v>744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7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52" t="s">
        <v>745</v>
      </c>
      <c r="B22" s="255" t="s">
        <v>746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7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52" t="s">
        <v>747</v>
      </c>
      <c r="B23" s="255" t="s">
        <v>748</v>
      </c>
      <c r="C23" s="256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7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52" t="s">
        <v>749</v>
      </c>
      <c r="B24" s="255" t="s">
        <v>750</v>
      </c>
      <c r="C24" s="256">
        <v>0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7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62" t="s">
        <v>751</v>
      </c>
      <c r="B25" s="263" t="s">
        <v>752</v>
      </c>
      <c r="C25" s="256"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7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9" t="s">
        <v>518</v>
      </c>
      <c r="B26" s="260" t="s">
        <v>753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32" t="s">
        <v>754</v>
      </c>
      <c r="B27" s="532"/>
      <c r="C27" s="532"/>
      <c r="D27" s="532"/>
      <c r="E27" s="532"/>
      <c r="F27" s="532"/>
      <c r="G27" s="532"/>
      <c r="H27" s="532"/>
      <c r="I27" s="532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9" t="s">
        <v>855</v>
      </c>
      <c r="D29" s="145"/>
      <c r="E29" s="180"/>
      <c r="F29" s="179" t="s">
        <v>856</v>
      </c>
      <c r="G29" s="67"/>
      <c r="H29" s="59"/>
      <c r="I29" s="59"/>
    </row>
    <row r="30" spans="1:9" s="57" customFormat="1" ht="12.75">
      <c r="A30" s="46"/>
      <c r="B30" s="46"/>
      <c r="C30" s="493" t="s">
        <v>858</v>
      </c>
      <c r="D30" s="493"/>
      <c r="E30" s="493"/>
      <c r="F30" s="488" t="s">
        <v>857</v>
      </c>
      <c r="G30" s="488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C30:E30"/>
    <mergeCell ref="F30:G30"/>
    <mergeCell ref="A7:A9"/>
    <mergeCell ref="C8:C9"/>
    <mergeCell ref="D8:D9"/>
    <mergeCell ref="E8:E9"/>
    <mergeCell ref="A27:I27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workbookViewId="0" topLeftCell="A1">
      <selection activeCell="A3" sqref="A3:D3"/>
    </sheetView>
  </sheetViews>
  <sheetFormatPr defaultColWidth="9.140625" defaultRowHeight="12.75"/>
  <cols>
    <col min="1" max="1" width="45.57421875" style="432" customWidth="1"/>
    <col min="2" max="2" width="10.421875" style="432" bestFit="1" customWidth="1"/>
    <col min="3" max="3" width="15.57421875" style="433" customWidth="1"/>
    <col min="4" max="4" width="18.7109375" style="432" customWidth="1"/>
    <col min="5" max="6" width="18.7109375" style="433" customWidth="1"/>
    <col min="7" max="7" width="10.7109375" style="432" customWidth="1"/>
    <col min="8" max="8" width="53.7109375" style="432" customWidth="1"/>
    <col min="9" max="16384" width="10.7109375" style="432" customWidth="1"/>
  </cols>
  <sheetData>
    <row r="1" spans="1:6" ht="15">
      <c r="A1" s="533" t="s">
        <v>845</v>
      </c>
      <c r="B1" s="533"/>
      <c r="C1" s="533"/>
      <c r="D1" s="533"/>
      <c r="E1" s="430"/>
      <c r="F1" s="431" t="s">
        <v>755</v>
      </c>
    </row>
    <row r="2" spans="1:6" ht="8.25" customHeight="1">
      <c r="A2" s="537"/>
      <c r="B2" s="537"/>
      <c r="C2" s="537"/>
      <c r="D2" s="537"/>
      <c r="E2" s="537"/>
      <c r="F2" s="537"/>
    </row>
    <row r="3" spans="1:6" ht="15.75" customHeight="1">
      <c r="A3" s="534" t="s">
        <v>842</v>
      </c>
      <c r="B3" s="534"/>
      <c r="C3" s="534"/>
      <c r="D3" s="534"/>
      <c r="F3" s="434" t="s">
        <v>864</v>
      </c>
    </row>
    <row r="4" spans="1:7" ht="12.75">
      <c r="A4" s="435" t="s">
        <v>865</v>
      </c>
      <c r="B4" s="435"/>
      <c r="C4" s="436"/>
      <c r="D4" s="437"/>
      <c r="E4" s="438"/>
      <c r="F4" s="439"/>
      <c r="G4" s="437"/>
    </row>
    <row r="5" spans="3:6" s="440" customFormat="1" ht="12.75">
      <c r="C5" s="441"/>
      <c r="D5" s="442"/>
      <c r="E5" s="441"/>
      <c r="F5" s="443" t="s">
        <v>271</v>
      </c>
    </row>
    <row r="6" spans="1:8" s="445" customFormat="1" ht="63" customHeight="1">
      <c r="A6" s="264" t="s">
        <v>756</v>
      </c>
      <c r="B6" s="63" t="s">
        <v>4</v>
      </c>
      <c r="C6" s="265" t="s">
        <v>757</v>
      </c>
      <c r="D6" s="265" t="s">
        <v>758</v>
      </c>
      <c r="E6" s="265" t="s">
        <v>759</v>
      </c>
      <c r="F6" s="265" t="s">
        <v>760</v>
      </c>
      <c r="G6" s="444"/>
      <c r="H6" s="444"/>
    </row>
    <row r="7" spans="1:6" s="445" customFormat="1" ht="12.75">
      <c r="A7" s="266" t="s">
        <v>10</v>
      </c>
      <c r="B7" s="267" t="s">
        <v>11</v>
      </c>
      <c r="C7" s="266">
        <v>1</v>
      </c>
      <c r="D7" s="266">
        <v>2</v>
      </c>
      <c r="E7" s="266">
        <v>3</v>
      </c>
      <c r="F7" s="266">
        <v>4</v>
      </c>
    </row>
    <row r="8" spans="1:6" ht="12.75">
      <c r="A8" s="446" t="s">
        <v>761</v>
      </c>
      <c r="B8" s="446"/>
      <c r="C8" s="447"/>
      <c r="D8" s="448"/>
      <c r="E8" s="447"/>
      <c r="F8" s="447"/>
    </row>
    <row r="9" spans="1:6" s="451" customFormat="1" ht="14.25">
      <c r="A9" s="449" t="s">
        <v>762</v>
      </c>
      <c r="B9" s="449"/>
      <c r="C9" s="450"/>
      <c r="D9" s="449"/>
      <c r="E9" s="450"/>
      <c r="F9" s="450"/>
    </row>
    <row r="10" spans="1:6" s="451" customFormat="1" ht="28.5">
      <c r="A10" s="449" t="s">
        <v>866</v>
      </c>
      <c r="B10" s="452"/>
      <c r="C10" s="453">
        <v>0</v>
      </c>
      <c r="D10" s="454">
        <v>64.53</v>
      </c>
      <c r="E10" s="453">
        <f>C10</f>
        <v>0</v>
      </c>
      <c r="F10" s="455">
        <v>0</v>
      </c>
    </row>
    <row r="11" spans="1:6" s="451" customFormat="1" ht="28.5">
      <c r="A11" s="449" t="s">
        <v>867</v>
      </c>
      <c r="B11" s="452"/>
      <c r="C11" s="453">
        <v>0</v>
      </c>
      <c r="D11" s="454">
        <v>98.74</v>
      </c>
      <c r="E11" s="453"/>
      <c r="F11" s="453">
        <f>C11</f>
        <v>0</v>
      </c>
    </row>
    <row r="12" spans="1:6" s="451" customFormat="1" ht="28.5">
      <c r="A12" s="449" t="s">
        <v>868</v>
      </c>
      <c r="B12" s="452"/>
      <c r="C12" s="453">
        <v>0</v>
      </c>
      <c r="D12" s="454">
        <v>74.72</v>
      </c>
      <c r="E12" s="453">
        <f>C12</f>
        <v>0</v>
      </c>
      <c r="F12" s="455">
        <v>0</v>
      </c>
    </row>
    <row r="13" spans="1:6" s="451" customFormat="1" ht="28.5">
      <c r="A13" s="449" t="s">
        <v>869</v>
      </c>
      <c r="B13" s="452"/>
      <c r="C13" s="453">
        <v>0</v>
      </c>
      <c r="D13" s="454">
        <v>51.4</v>
      </c>
      <c r="E13" s="453">
        <f>C13</f>
        <v>0</v>
      </c>
      <c r="F13" s="455">
        <v>0</v>
      </c>
    </row>
    <row r="14" spans="1:6" s="451" customFormat="1" ht="28.5">
      <c r="A14" s="452" t="s">
        <v>870</v>
      </c>
      <c r="B14" s="452"/>
      <c r="C14" s="453">
        <v>0</v>
      </c>
      <c r="D14" s="454">
        <v>53.6</v>
      </c>
      <c r="E14" s="453">
        <v>0</v>
      </c>
      <c r="F14" s="455">
        <f>C14</f>
        <v>0</v>
      </c>
    </row>
    <row r="15" spans="1:6" s="451" customFormat="1" ht="42.75">
      <c r="A15" s="449" t="s">
        <v>871</v>
      </c>
      <c r="B15" s="452"/>
      <c r="C15" s="453">
        <v>0</v>
      </c>
      <c r="D15" s="454">
        <v>65</v>
      </c>
      <c r="E15" s="453">
        <v>0</v>
      </c>
      <c r="F15" s="455">
        <f>C15</f>
        <v>0</v>
      </c>
    </row>
    <row r="16" spans="1:9" s="451" customFormat="1" ht="15">
      <c r="A16" s="456" t="s">
        <v>501</v>
      </c>
      <c r="B16" s="457" t="s">
        <v>763</v>
      </c>
      <c r="C16" s="458">
        <f>SUM(C10:C15)</f>
        <v>0</v>
      </c>
      <c r="D16" s="459"/>
      <c r="E16" s="458">
        <f>SUM(E10:E15)</f>
        <v>0</v>
      </c>
      <c r="F16" s="460">
        <f>SUM(F10:F15)</f>
        <v>0</v>
      </c>
      <c r="G16" s="461"/>
      <c r="H16" s="461"/>
      <c r="I16" s="461"/>
    </row>
    <row r="17" spans="1:6" s="451" customFormat="1" ht="15">
      <c r="A17" s="449" t="s">
        <v>764</v>
      </c>
      <c r="B17" s="449"/>
      <c r="C17" s="458"/>
      <c r="D17" s="459"/>
      <c r="E17" s="458"/>
      <c r="F17" s="462"/>
    </row>
    <row r="18" spans="1:6" s="451" customFormat="1" ht="15">
      <c r="A18" s="449" t="s">
        <v>477</v>
      </c>
      <c r="B18" s="449"/>
      <c r="C18" s="453"/>
      <c r="D18" s="463"/>
      <c r="E18" s="453"/>
      <c r="F18" s="455">
        <f>C18-E18</f>
        <v>0</v>
      </c>
    </row>
    <row r="19" spans="1:6" s="451" customFormat="1" ht="15">
      <c r="A19" s="449" t="s">
        <v>480</v>
      </c>
      <c r="B19" s="449"/>
      <c r="C19" s="453"/>
      <c r="D19" s="463"/>
      <c r="E19" s="453"/>
      <c r="F19" s="455">
        <f>C19-E19</f>
        <v>0</v>
      </c>
    </row>
    <row r="20" spans="1:6" s="451" customFormat="1" ht="15">
      <c r="A20" s="449" t="s">
        <v>483</v>
      </c>
      <c r="B20" s="449"/>
      <c r="C20" s="453"/>
      <c r="D20" s="463"/>
      <c r="E20" s="453"/>
      <c r="F20" s="455">
        <f>C20-E20</f>
        <v>0</v>
      </c>
    </row>
    <row r="21" spans="1:9" ht="15">
      <c r="A21" s="464" t="s">
        <v>518</v>
      </c>
      <c r="B21" s="457" t="s">
        <v>765</v>
      </c>
      <c r="C21" s="458">
        <f>SUM(C18:C20)</f>
        <v>0</v>
      </c>
      <c r="D21" s="459"/>
      <c r="E21" s="458">
        <f>SUM(E18:E20)</f>
        <v>0</v>
      </c>
      <c r="F21" s="460">
        <f>SUM(F18:F20)</f>
        <v>0</v>
      </c>
      <c r="G21" s="465"/>
      <c r="H21" s="465"/>
      <c r="I21" s="465"/>
    </row>
    <row r="22" spans="1:6" ht="17.25" customHeight="1">
      <c r="A22" s="448" t="s">
        <v>766</v>
      </c>
      <c r="B22" s="448"/>
      <c r="C22" s="458"/>
      <c r="D22" s="459"/>
      <c r="E22" s="458"/>
      <c r="F22" s="462"/>
    </row>
    <row r="23" spans="1:6" s="451" customFormat="1" ht="28.5">
      <c r="A23" s="452" t="s">
        <v>872</v>
      </c>
      <c r="B23" s="452"/>
      <c r="C23" s="453">
        <v>12132</v>
      </c>
      <c r="D23" s="454">
        <v>30.91</v>
      </c>
      <c r="E23" s="453">
        <f>C23</f>
        <v>12132</v>
      </c>
      <c r="F23" s="455">
        <v>0</v>
      </c>
    </row>
    <row r="24" spans="1:6" s="451" customFormat="1" ht="28.5">
      <c r="A24" s="452" t="s">
        <v>873</v>
      </c>
      <c r="B24" s="452"/>
      <c r="C24" s="453">
        <v>2250</v>
      </c>
      <c r="D24" s="454">
        <v>49.99</v>
      </c>
      <c r="E24" s="453">
        <f>C24</f>
        <v>2250</v>
      </c>
      <c r="F24" s="455">
        <v>0</v>
      </c>
    </row>
    <row r="25" spans="1:6" s="451" customFormat="1" ht="28.5">
      <c r="A25" s="452" t="s">
        <v>874</v>
      </c>
      <c r="B25" s="452"/>
      <c r="C25" s="453">
        <v>273</v>
      </c>
      <c r="D25" s="454">
        <v>24.2</v>
      </c>
      <c r="E25" s="453">
        <v>0</v>
      </c>
      <c r="F25" s="455">
        <f>C25</f>
        <v>273</v>
      </c>
    </row>
    <row r="26" spans="1:6" s="451" customFormat="1" ht="28.5">
      <c r="A26" s="452" t="s">
        <v>875</v>
      </c>
      <c r="B26" s="452"/>
      <c r="C26" s="453">
        <v>0</v>
      </c>
      <c r="D26" s="454">
        <v>50</v>
      </c>
      <c r="E26" s="453">
        <v>0</v>
      </c>
      <c r="F26" s="455">
        <v>0</v>
      </c>
    </row>
    <row r="27" spans="1:9" s="451" customFormat="1" ht="15">
      <c r="A27" s="456" t="s">
        <v>538</v>
      </c>
      <c r="B27" s="457" t="s">
        <v>767</v>
      </c>
      <c r="C27" s="458">
        <f>SUM(C23:C26)</f>
        <v>14655</v>
      </c>
      <c r="D27" s="459"/>
      <c r="E27" s="458">
        <f>SUM(E23:E26)</f>
        <v>14382</v>
      </c>
      <c r="F27" s="460">
        <f>SUM(F23:F26)</f>
        <v>273</v>
      </c>
      <c r="G27" s="461"/>
      <c r="H27" s="461"/>
      <c r="I27" s="461"/>
    </row>
    <row r="28" spans="1:6" ht="15">
      <c r="A28" s="449" t="s">
        <v>768</v>
      </c>
      <c r="B28" s="448"/>
      <c r="C28" s="458"/>
      <c r="D28" s="459"/>
      <c r="E28" s="458"/>
      <c r="F28" s="462"/>
    </row>
    <row r="29" spans="1:6" s="451" customFormat="1" ht="28.5">
      <c r="A29" s="452" t="s">
        <v>876</v>
      </c>
      <c r="B29" s="452"/>
      <c r="C29" s="458">
        <v>13</v>
      </c>
      <c r="D29" s="459">
        <v>5</v>
      </c>
      <c r="E29" s="458">
        <v>0</v>
      </c>
      <c r="F29" s="455">
        <v>13</v>
      </c>
    </row>
    <row r="30" spans="1:6" s="451" customFormat="1" ht="28.5">
      <c r="A30" s="61" t="s">
        <v>847</v>
      </c>
      <c r="B30" s="268"/>
      <c r="C30" s="64">
        <v>2</v>
      </c>
      <c r="D30" s="65">
        <v>20</v>
      </c>
      <c r="E30" s="64">
        <v>0</v>
      </c>
      <c r="F30" s="62">
        <v>2</v>
      </c>
    </row>
    <row r="31" spans="1:6" s="451" customFormat="1" ht="14.25">
      <c r="A31" s="61" t="s">
        <v>848</v>
      </c>
      <c r="B31" s="268"/>
      <c r="C31" s="64">
        <v>9</v>
      </c>
      <c r="D31" s="65">
        <v>16.67</v>
      </c>
      <c r="E31" s="64">
        <v>0</v>
      </c>
      <c r="F31" s="62">
        <v>9</v>
      </c>
    </row>
    <row r="32" spans="1:6" s="451" customFormat="1" ht="28.5">
      <c r="A32" s="61" t="s">
        <v>849</v>
      </c>
      <c r="B32" s="268"/>
      <c r="C32" s="64">
        <v>492</v>
      </c>
      <c r="D32" s="65">
        <v>8.28</v>
      </c>
      <c r="E32" s="64">
        <f>C32</f>
        <v>492</v>
      </c>
      <c r="F32" s="62">
        <v>0</v>
      </c>
    </row>
    <row r="33" spans="1:6" s="451" customFormat="1" ht="15">
      <c r="A33" s="452" t="s">
        <v>880</v>
      </c>
      <c r="B33" s="452"/>
      <c r="C33" s="458">
        <v>13</v>
      </c>
      <c r="D33" s="459">
        <v>5</v>
      </c>
      <c r="E33" s="458">
        <v>0</v>
      </c>
      <c r="F33" s="455">
        <v>13</v>
      </c>
    </row>
    <row r="34" spans="1:9" s="451" customFormat="1" ht="15">
      <c r="A34" s="456" t="s">
        <v>769</v>
      </c>
      <c r="B34" s="457" t="s">
        <v>770</v>
      </c>
      <c r="C34" s="458">
        <f>SUM(C29:C33)</f>
        <v>529</v>
      </c>
      <c r="D34" s="459"/>
      <c r="E34" s="458">
        <f>SUM(E29:E33)</f>
        <v>492</v>
      </c>
      <c r="F34" s="458">
        <f>SUM(F29:F33)</f>
        <v>37</v>
      </c>
      <c r="G34" s="461"/>
      <c r="H34" s="461"/>
      <c r="I34" s="461"/>
    </row>
    <row r="35" spans="1:9" ht="15">
      <c r="A35" s="466" t="s">
        <v>771</v>
      </c>
      <c r="B35" s="457" t="s">
        <v>772</v>
      </c>
      <c r="C35" s="458">
        <f>C34+C27+C21+C16</f>
        <v>15184</v>
      </c>
      <c r="D35" s="459"/>
      <c r="E35" s="458">
        <f>E34+E27+E21+E16</f>
        <v>14874</v>
      </c>
      <c r="F35" s="460">
        <f>F34+F27+F21+F16</f>
        <v>310</v>
      </c>
      <c r="G35" s="465"/>
      <c r="H35" s="465"/>
      <c r="I35" s="465"/>
    </row>
    <row r="36" spans="1:6" ht="12.75">
      <c r="A36" s="446" t="s">
        <v>773</v>
      </c>
      <c r="B36" s="446"/>
      <c r="C36" s="467"/>
      <c r="D36" s="468"/>
      <c r="E36" s="467"/>
      <c r="F36" s="469"/>
    </row>
    <row r="37" spans="1:6" s="451" customFormat="1" ht="14.25">
      <c r="A37" s="449" t="s">
        <v>762</v>
      </c>
      <c r="B37" s="449"/>
      <c r="C37" s="470"/>
      <c r="D37" s="471"/>
      <c r="E37" s="470"/>
      <c r="F37" s="472"/>
    </row>
    <row r="38" spans="1:6" s="451" customFormat="1" ht="14.25">
      <c r="A38" s="449" t="s">
        <v>774</v>
      </c>
      <c r="B38" s="449"/>
      <c r="C38" s="473"/>
      <c r="D38" s="474"/>
      <c r="E38" s="473"/>
      <c r="F38" s="475">
        <f>C38-E38</f>
        <v>0</v>
      </c>
    </row>
    <row r="39" spans="1:6" s="451" customFormat="1" ht="14.25">
      <c r="A39" s="449" t="s">
        <v>775</v>
      </c>
      <c r="B39" s="449"/>
      <c r="C39" s="473"/>
      <c r="D39" s="474"/>
      <c r="E39" s="473"/>
      <c r="F39" s="475">
        <f>C39-E39</f>
        <v>0</v>
      </c>
    </row>
    <row r="40" spans="1:6" s="451" customFormat="1" ht="14.25">
      <c r="A40" s="449" t="s">
        <v>483</v>
      </c>
      <c r="B40" s="449"/>
      <c r="C40" s="473"/>
      <c r="D40" s="474"/>
      <c r="E40" s="473"/>
      <c r="F40" s="475">
        <f>C40-E40</f>
        <v>0</v>
      </c>
    </row>
    <row r="41" spans="1:9" ht="12.75">
      <c r="A41" s="464" t="s">
        <v>501</v>
      </c>
      <c r="B41" s="457" t="s">
        <v>776</v>
      </c>
      <c r="C41" s="467">
        <f>SUM(C38:C40)</f>
        <v>0</v>
      </c>
      <c r="D41" s="468"/>
      <c r="E41" s="467">
        <f>SUM(E38:E40)</f>
        <v>0</v>
      </c>
      <c r="F41" s="476">
        <f>SUM(F38:F40)</f>
        <v>0</v>
      </c>
      <c r="G41" s="465"/>
      <c r="H41" s="465"/>
      <c r="I41" s="465"/>
    </row>
    <row r="42" spans="1:6" s="451" customFormat="1" ht="14.25">
      <c r="A42" s="449" t="s">
        <v>764</v>
      </c>
      <c r="B42" s="449"/>
      <c r="C42" s="470"/>
      <c r="D42" s="471"/>
      <c r="E42" s="470"/>
      <c r="F42" s="472"/>
    </row>
    <row r="43" spans="1:6" s="451" customFormat="1" ht="14.25">
      <c r="A43" s="449" t="s">
        <v>477</v>
      </c>
      <c r="B43" s="449"/>
      <c r="C43" s="473"/>
      <c r="D43" s="474"/>
      <c r="E43" s="473"/>
      <c r="F43" s="475">
        <f>C43-E43</f>
        <v>0</v>
      </c>
    </row>
    <row r="44" spans="1:6" s="451" customFormat="1" ht="14.25">
      <c r="A44" s="449" t="s">
        <v>480</v>
      </c>
      <c r="B44" s="449"/>
      <c r="C44" s="473"/>
      <c r="D44" s="474"/>
      <c r="E44" s="473"/>
      <c r="F44" s="475">
        <f>C44-E44</f>
        <v>0</v>
      </c>
    </row>
    <row r="45" spans="1:6" s="451" customFormat="1" ht="14.25">
      <c r="A45" s="449" t="s">
        <v>483</v>
      </c>
      <c r="B45" s="449"/>
      <c r="C45" s="473"/>
      <c r="D45" s="474"/>
      <c r="E45" s="473"/>
      <c r="F45" s="475">
        <f>C45-E45</f>
        <v>0</v>
      </c>
    </row>
    <row r="46" spans="1:9" ht="12.75">
      <c r="A46" s="464" t="s">
        <v>518</v>
      </c>
      <c r="B46" s="457" t="s">
        <v>777</v>
      </c>
      <c r="C46" s="467">
        <f>SUM(C43:C45)</f>
        <v>0</v>
      </c>
      <c r="D46" s="468"/>
      <c r="E46" s="467">
        <f>SUM(E43:E45)</f>
        <v>0</v>
      </c>
      <c r="F46" s="476">
        <f>SUM(F43:F45)</f>
        <v>0</v>
      </c>
      <c r="G46" s="465"/>
      <c r="H46" s="465"/>
      <c r="I46" s="465"/>
    </row>
    <row r="47" spans="1:6" s="451" customFormat="1" ht="14.25">
      <c r="A47" s="449" t="s">
        <v>766</v>
      </c>
      <c r="B47" s="449"/>
      <c r="C47" s="470"/>
      <c r="D47" s="471"/>
      <c r="E47" s="470"/>
      <c r="F47" s="472"/>
    </row>
    <row r="48" spans="1:6" s="451" customFormat="1" ht="14.25">
      <c r="A48" s="449" t="s">
        <v>477</v>
      </c>
      <c r="B48" s="449"/>
      <c r="C48" s="473"/>
      <c r="D48" s="474"/>
      <c r="E48" s="473"/>
      <c r="F48" s="475">
        <f>C48-E48</f>
        <v>0</v>
      </c>
    </row>
    <row r="49" spans="1:6" s="451" customFormat="1" ht="14.25">
      <c r="A49" s="449" t="s">
        <v>480</v>
      </c>
      <c r="B49" s="449"/>
      <c r="C49" s="473"/>
      <c r="D49" s="474"/>
      <c r="E49" s="473"/>
      <c r="F49" s="475">
        <f>C49-E49</f>
        <v>0</v>
      </c>
    </row>
    <row r="50" spans="1:6" s="451" customFormat="1" ht="14.25">
      <c r="A50" s="449" t="s">
        <v>483</v>
      </c>
      <c r="B50" s="449"/>
      <c r="C50" s="473"/>
      <c r="D50" s="474"/>
      <c r="E50" s="473"/>
      <c r="F50" s="475">
        <f>C50-E50</f>
        <v>0</v>
      </c>
    </row>
    <row r="51" spans="1:9" ht="12.75">
      <c r="A51" s="464" t="s">
        <v>538</v>
      </c>
      <c r="B51" s="457" t="s">
        <v>778</v>
      </c>
      <c r="C51" s="467">
        <f>SUM(C48:C50)</f>
        <v>0</v>
      </c>
      <c r="D51" s="468"/>
      <c r="E51" s="467">
        <f>SUM(E48:E50)</f>
        <v>0</v>
      </c>
      <c r="F51" s="476">
        <f>SUM(F48:F50)</f>
        <v>0</v>
      </c>
      <c r="G51" s="465"/>
      <c r="H51" s="465"/>
      <c r="I51" s="465"/>
    </row>
    <row r="52" spans="1:6" s="451" customFormat="1" ht="14.25">
      <c r="A52" s="449" t="s">
        <v>768</v>
      </c>
      <c r="B52" s="449"/>
      <c r="C52" s="470"/>
      <c r="D52" s="471"/>
      <c r="E52" s="470"/>
      <c r="F52" s="472"/>
    </row>
    <row r="53" spans="1:6" s="451" customFormat="1" ht="14.25">
      <c r="A53" s="449" t="s">
        <v>477</v>
      </c>
      <c r="B53" s="449"/>
      <c r="C53" s="473"/>
      <c r="D53" s="474"/>
      <c r="E53" s="473"/>
      <c r="F53" s="475">
        <f>C53-E53</f>
        <v>0</v>
      </c>
    </row>
    <row r="54" spans="1:6" s="451" customFormat="1" ht="14.25">
      <c r="A54" s="449" t="s">
        <v>480</v>
      </c>
      <c r="B54" s="449"/>
      <c r="C54" s="473"/>
      <c r="D54" s="474"/>
      <c r="E54" s="473"/>
      <c r="F54" s="475">
        <f>C54-E54</f>
        <v>0</v>
      </c>
    </row>
    <row r="55" spans="1:6" s="451" customFormat="1" ht="14.25">
      <c r="A55" s="449" t="s">
        <v>483</v>
      </c>
      <c r="B55" s="449"/>
      <c r="C55" s="473"/>
      <c r="D55" s="474"/>
      <c r="E55" s="473"/>
      <c r="F55" s="475">
        <f>C55-E55</f>
        <v>0</v>
      </c>
    </row>
    <row r="56" spans="1:9" ht="12.75">
      <c r="A56" s="464" t="s">
        <v>769</v>
      </c>
      <c r="B56" s="457" t="s">
        <v>779</v>
      </c>
      <c r="C56" s="467">
        <f>SUM(C53:C55)</f>
        <v>0</v>
      </c>
      <c r="D56" s="468"/>
      <c r="E56" s="467">
        <f>SUM(E53:E55)</f>
        <v>0</v>
      </c>
      <c r="F56" s="476">
        <f>SUM(F53:F55)</f>
        <v>0</v>
      </c>
      <c r="G56" s="465"/>
      <c r="H56" s="465"/>
      <c r="I56" s="465"/>
    </row>
    <row r="57" spans="1:9" ht="12.75">
      <c r="A57" s="466" t="s">
        <v>780</v>
      </c>
      <c r="B57" s="457" t="s">
        <v>781</v>
      </c>
      <c r="C57" s="467">
        <f>C56+C51+C46+C41</f>
        <v>0</v>
      </c>
      <c r="D57" s="468"/>
      <c r="E57" s="467">
        <f>E56+E51+E46+E41</f>
        <v>0</v>
      </c>
      <c r="F57" s="476">
        <f>F56+F51+F46+F41</f>
        <v>0</v>
      </c>
      <c r="G57" s="465"/>
      <c r="H57" s="465"/>
      <c r="I57" s="465"/>
    </row>
    <row r="58" spans="1:6" ht="12.75">
      <c r="A58" s="477"/>
      <c r="B58" s="477"/>
      <c r="C58" s="478"/>
      <c r="D58" s="479"/>
      <c r="E58" s="478"/>
      <c r="F58" s="478"/>
    </row>
    <row r="59" spans="1:6" ht="16.5" customHeight="1">
      <c r="A59" s="480"/>
      <c r="B59" s="481"/>
      <c r="C59" s="482" t="s">
        <v>855</v>
      </c>
      <c r="D59" s="481"/>
      <c r="E59" s="482" t="s">
        <v>877</v>
      </c>
      <c r="F59" s="482"/>
    </row>
    <row r="60" spans="1:6" ht="12.75">
      <c r="A60" s="481"/>
      <c r="B60" s="481"/>
      <c r="C60" s="535" t="s">
        <v>878</v>
      </c>
      <c r="D60" s="535"/>
      <c r="E60" s="536" t="s">
        <v>879</v>
      </c>
      <c r="F60" s="536"/>
    </row>
    <row r="61" spans="1:6" s="451" customFormat="1" ht="14.25">
      <c r="A61" s="483"/>
      <c r="B61" s="483"/>
      <c r="C61" s="484"/>
      <c r="D61" s="483"/>
      <c r="E61" s="484"/>
      <c r="F61" s="484"/>
    </row>
    <row r="62" spans="3:6" s="451" customFormat="1" ht="14.25">
      <c r="C62" s="484"/>
      <c r="E62" s="484"/>
      <c r="F62" s="485"/>
    </row>
    <row r="63" spans="3:6" s="451" customFormat="1" ht="14.25">
      <c r="C63" s="485"/>
      <c r="E63" s="485"/>
      <c r="F63" s="485"/>
    </row>
    <row r="64" spans="3:6" s="451" customFormat="1" ht="14.25">
      <c r="C64" s="485"/>
      <c r="E64" s="485"/>
      <c r="F64" s="485"/>
    </row>
    <row r="65" spans="3:6" s="451" customFormat="1" ht="14.25">
      <c r="C65" s="485"/>
      <c r="D65" s="486"/>
      <c r="E65" s="485"/>
      <c r="F65" s="485"/>
    </row>
  </sheetData>
  <mergeCells count="5">
    <mergeCell ref="A1:D1"/>
    <mergeCell ref="A3:D3"/>
    <mergeCell ref="C60:D60"/>
    <mergeCell ref="E60:F60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F55 C38:F40 C43:F45 C48:F50 C18:F20 C10:F15 C23:F26 C29:F33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2010-08-26T13:26:40Z</cp:lastPrinted>
  <dcterms:created xsi:type="dcterms:W3CDTF">2005-11-21T10:10:36Z</dcterms:created>
  <dcterms:modified xsi:type="dcterms:W3CDTF">2010-08-30T06:13:04Z</dcterms:modified>
  <cp:category/>
  <cp:version/>
  <cp:contentType/>
  <cp:contentStatus/>
</cp:coreProperties>
</file>