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0" windowWidth="19440" windowHeight="572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<sst xmlns="http://schemas.openxmlformats.org/spreadsheetml/2006/main" count="2006" uniqueCount="718">
  <si>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</si>
  <si>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</si>
  <si>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</si>
  <si>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</si>
  <si>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</si>
  <si>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</si>
  <si>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</si>
  <si>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</si>
  <si>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</si>
  <si>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</si>
  <si>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</si>
  <si>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</si>
  <si>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</si>
  <si>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</si>
  <si>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</si>
  <si>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</si>
  <si>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</si>
  <si>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</si>
  <si>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</si>
  <si>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</si>
  <si>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</si>
  <si>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</si>
  <si>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</si>
  <si>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</si>
  <si>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</si>
  <si>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</si>
  <si>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</si>
  <si>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</si>
  <si>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</si>
  <si>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</si>
  <si>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</si>
  <si>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</si>
  <si>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</si>
  <si>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</si>
  <si>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</si>
  <si>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</si>
  <si>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</si>
  <si>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</si>
  <si>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</si>
  <si>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</si>
  <si>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</si>
  <si>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</si>
  <si>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</si>
  <si>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</si>
  <si>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</si>
  <si>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</si>
  <si>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</si>
  <si>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</si>
  <si>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</si>
  <si>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</si>
  <si>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</si>
  <si>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</si>
  <si>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</si>
  <si>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</si>
  <si>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</si>
  <si>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</si>
  <si>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</si>
  <si>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</si>
  <si>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</si>
  <si>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</si>
  <si>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</si>
  <si>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</si>
  <si>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</si>
  <si>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</si>
  <si>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</si>
  <si>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</si>
  <si>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</si>
  <si>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</si>
  <si>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</si>
  <si>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</si>
  <si>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</si>
  <si>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</si>
  <si>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</si>
  <si>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</si>
  <si>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</si>
  <si>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</si>
  <si>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</si>
  <si>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</si>
  <si>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</si>
  <si>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</si>
  <si>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</si>
  <si>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</si>
  <si>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</si>
  <si>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</si>
  <si>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</si>
  <si>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</si>
  <si>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</si>
  <si>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</si>
  <si>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</si>
  <si>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</si>
  <si>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</si>
  <si>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</si>
  <si>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</si>
  <si>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</si>
  <si>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</si>
  <si>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</si>
  <si>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</si>
  <si>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</si>
  <si>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</si>
  <si>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</si>
  <si>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</si>
  <si>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</si>
  <si>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</si>
  <si>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</si>
  <si>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</si>
  <si>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</si>
  <si>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</si>
  <si>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</si>
  <si>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</si>
  <si>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</si>
  <si>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</si>
  <si>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</si>
  <si>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</si>
  <si>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</si>
  <si>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</si>
  <si>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</si>
  <si>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</si>
  <si>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</si>
  <si>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</si>
  <si>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</si>
  <si>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</si>
  <si>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</si>
  <si>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</si>
  <si>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</si>
  <si>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</si>
  <si>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</si>
  <si>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</si>
  <si>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</si>
  <si>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</si>
  <si>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</si>
  <si>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</si>
  <si>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</si>
  <si>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</si>
  <si>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</si>
  <si>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</si>
  <si>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</si>
  <si>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</si>
  <si>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</si>
  <si>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</si>
  <si>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</si>
  <si>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</si>
  <si>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</si>
  <si>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</si>
  <si>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</si>
  <si>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</si>
  <si>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</si>
  <si>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</si>
  <si>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</si>
  <si>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</si>
  <si>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</si>
  <si>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</si>
  <si>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</si>
  <si>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</si>
  <si>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</si>
  <si>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</si>
  <si>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</si>
  <si>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</si>
  <si>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</si>
  <si>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</si>
  <si>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</si>
  <si>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</si>
  <si>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</si>
  <si>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</si>
  <si>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</si>
  <si>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</si>
  <si>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</si>
  <si>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</si>
  <si>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</si>
  <si>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</si>
  <si>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</si>
  <si>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</si>
  <si>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</si>
  <si>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</si>
  <si>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</si>
  <si>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</si>
  <si>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</si>
  <si>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</si>
  <si>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</si>
  <si>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</si>
  <si>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</si>
  <si>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</si>
  <si>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</si>
  <si>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</si>
  <si>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</si>
  <si>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</si>
  <si>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</si>
  <si>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</si>
  <si>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</si>
  <si>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</si>
  <si>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</si>
  <si>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</si>
  <si>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</si>
  <si>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</si>
  <si>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</si>
  <si>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</si>
  <si>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</si>
  <si>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</si>
  <si>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</si>
  <si>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</si>
  <si>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</si>
  <si>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</si>
  <si>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</si>
  <si>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</si>
  <si>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</si>
  <si>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</si>
  <si>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</si>
  <si>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</si>
  <si>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</si>
  <si>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</si>
  <si>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</si>
  <si>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</si>
  <si>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</si>
  <si>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</si>
  <si>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</si>
  <si>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</si>
  <si>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</si>
  <si>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</si>
  <si>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</si>
  <si>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</si>
  <si>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</si>
  <si>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</si>
  <si>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</si>
  <si>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</si>
  <si>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</si>
  <si>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</si>
  <si>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</si>
  <si>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</si>
  <si>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</si>
  <si>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</si>
  <si>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</si>
  <si>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</si>
  <si>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</si>
  <si>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</si>
  <si>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</si>
  <si>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</si>
  <si>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</si>
  <si>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</si>
  <si>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</si>
  <si>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</si>
  <si>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</si>
  <si>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</si>
  <si>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</si>
  <si>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</si>
  <si>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</si>
  <si>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</si>
  <si>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</si>
  <si>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</si>
  <si>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</si>
  <si>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</si>
  <si>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</si>
  <si>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</si>
  <si>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</si>
  <si>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</si>
  <si>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</si>
  <si>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</si>
  <si>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</si>
  <si>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</si>
  <si>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</si>
  <si>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</si>
  <si>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</si>
  <si>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</si>
  <si>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</si>
  <si>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</si>
  <si>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</si>
  <si>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</si>
  <si>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</si>
  <si>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</si>
  <si>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</si>
  <si>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</si>
  <si>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</si>
  <si>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</si>
  <si>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</si>
  <si>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</si>
  <si>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</si>
  <si>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</si>
  <si>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</si>
  <si>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</si>
  <si>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</si>
  <si>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</si>
  <si>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</si>
  <si>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</si>
  <si>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</si>
  <si>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</si>
  <si>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</si>
  <si>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</si>
  <si>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</si>
  <si>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</si>
  <si>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</si>
  <si>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</si>
  <si>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</si>
  <si>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</si>
  <si>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</si>
  <si>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</si>
  <si>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</si>
  <si>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</si>
  <si>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</si>
  <si>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</si>
  <si>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</si>
  <si>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</si>
  <si>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</si>
  <si>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</si>
  <si>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</si>
  <si>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</si>
  <si>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</si>
  <si>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</si>
  <si>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</si>
  <si>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</si>
  <si>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</si>
  <si>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</si>
  <si>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</si>
  <si>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</si>
  <si>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</si>
  <si>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</si>
  <si>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</si>
  <si>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</si>
  <si>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</si>
  <si>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</si>
  <si>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</si>
  <si>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</si>
  <si>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</si>
  <si>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</si>
  <si>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</si>
  <si>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</si>
  <si>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</si>
  <si>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</si>
  <si>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</si>
  <si>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</si>
  <si>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</si>
  <si>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</si>
  <si>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</si>
  <si>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</si>
  <si>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</si>
  <si>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</si>
  <si>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</si>
  <si>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</si>
  <si>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</si>
  <si>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</si>
  <si>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</si>
  <si>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</si>
  <si>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</si>
  <si>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</si>
  <si>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</si>
  <si>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</si>
  <si>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</si>
  <si>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</si>
  <si>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</si>
  <si>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</si>
  <si>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</si>
  <si>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</si>
  <si>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</si>
  <si>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</si>
  <si>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</si>
  <si>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</si>
  <si>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</si>
  <si>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</si>
  <si>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</si>
  <si>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</si>
  <si>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</si>
  <si>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</si>
  <si>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</si>
  <si>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</si>
  <si>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</si>
  <si>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</si>
  <si>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</si>
  <si>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</si>
  <si>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</si>
  <si>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</si>
  <si>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</si>
  <si>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</si>
  <si>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</si>
  <si>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</si>
  <si>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</si>
  <si>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</si>
  <si>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</si>
  <si>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</si>
  <si>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</si>
  <si>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</si>
  <si>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</si>
  <si>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</si>
  <si>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</si>
  <si>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</si>
  <si>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</si>
  <si>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</si>
  <si>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</si>
  <si>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</si>
  <si>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</si>
  <si>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</si>
  <si>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</si>
  <si>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</si>
  <si>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</si>
  <si>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</si>
  <si>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</si>
  <si>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</si>
  <si>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</si>
  <si>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</si>
  <si>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</si>
  <si>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</si>
  <si>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</si>
  <si>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</si>
  <si>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</si>
  <si>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</si>
  <si>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</si>
  <si>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</si>
  <si>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</si>
  <si>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</si>
  <si>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</si>
  <si>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</si>
  <si>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</si>
  <si>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</si>
  <si>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</si>
  <si>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</si>
  <si>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</si>
  <si>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</si>
  <si>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</si>
  <si>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</si>
  <si>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</si>
  <si>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</si>
  <si>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</si>
  <si>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</si>
  <si>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</si>
  <si>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</si>
  <si>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</si>
  <si>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</si>
  <si>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</si>
  <si>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</si>
  <si>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</si>
  <si>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</si>
  <si>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</si>
  <si>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</si>
  <si>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</si>
  <si>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</si>
  <si>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</si>
  <si>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</si>
  <si>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</si>
  <si>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</si>
  <si>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</si>
  <si>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</si>
  <si>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</si>
  <si>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</si>
  <si>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</si>
  <si>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</si>
  <si>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</si>
  <si>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</si>
  <si>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</si>
  <si>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</si>
  <si>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</si>
  <si>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</si>
  <si>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</si>
  <si>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</si>
  <si>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</si>
  <si>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</si>
  <si>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</si>
  <si>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</si>
  <si>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</si>
  <si>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</si>
  <si>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</si>
  <si>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</si>
  <si>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</si>
  <si>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</si>
  <si>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</si>
  <si>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</si>
  <si>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</si>
  <si>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</si>
  <si>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</si>
  <si>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</si>
  <si>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</si>
  <si>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</si>
  <si>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</si>
  <si>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</si>
  <si>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</si>
  <si>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</si>
  <si>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</si>
  <si>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</si>
  <si>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</si>
  <si>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</si>
  <si>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</si>
  <si>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</si>
  <si>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</si>
  <si>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</si>
  <si>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</si>
  <si>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</si>
  <si>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</si>
  <si>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</si>
  <si>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</si>
  <si>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</si>
  <si>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</si>
  <si>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</si>
  <si>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</si>
  <si>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</si>
  <si>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</si>
  <si>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</si>
  <si>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</si>
  <si>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</si>
  <si>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</si>
  <si>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</si>
  <si>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</si>
  <si>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</si>
  <si>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</si>
  <si>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</si>
  <si>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</si>
  <si>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</si>
  <si>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</si>
  <si>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</si>
  <si>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</si>
  <si>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</si>
  <si>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</si>
  <si>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</si>
  <si>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</si>
  <si>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</si>
  <si>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</si>
  <si>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</si>
  <si>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</si>
  <si>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</si>
  <si>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</si>
  <si>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</si>
  <si>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</si>
  <si>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</si>
  <si>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</si>
  <si>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</si>
  <si>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</si>
  <si>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</si>
  <si>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</si>
  <si>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</si>
  <si>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</si>
  <si>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</si>
  <si>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</si>
  <si>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</si>
  <si>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</si>
  <si>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</si>
  <si>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</si>
  <si>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</si>
  <si>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</si>
  <si>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</si>
  <si>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</si>
  <si>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</si>
  <si>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</si>
  <si>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</si>
  <si>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</si>
  <si>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</si>
  <si>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</si>
  <si>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</si>
  <si>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</si>
  <si>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</si>
  <si>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</si>
  <si>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</si>
  <si>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</si>
  <si>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</si>
  <si>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</si>
  <si>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</si>
  <si>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</si>
  <si>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</si>
  <si>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</si>
  <si>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</si>
  <si>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</si>
  <si>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</si>
  <si>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</si>
  <si>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</si>
  <si>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</si>
  <si>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</si>
  <si>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</si>
  <si>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</si>
  <si>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</si>
  <si>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</si>
  <si>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</si>
  <si>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</si>
  <si>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</si>
  <si>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</si>
  <si>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</si>
  <si>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</si>
  <si>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</si>
  <si>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</si>
  <si>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</si>
  <si>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</si>
  <si>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</si>
  <si>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</si>
  <si>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</si>
  <si>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</si>
  <si>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</si>
  <si>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</si>
  <si>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</si>
  <si>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</si>
  <si>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</si>
  <si>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</si>
  <si>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</si>
  <si>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</si>
  <si>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</si>
  <si>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</si>
  <si>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</si>
  <si>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</si>
  <si>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</si>
  <si>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</si>
  <si>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</si>
  <si>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</si>
  <si>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</si>
  <si>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</si>
  <si>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</si>
  <si>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</si>
  <si>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</si>
  <si>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</si>
  <si>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</si>
  <si>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</si>
  <si>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</si>
  <si>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</si>
  <si>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</si>
  <si>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</si>
  <si>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</si>
  <si>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</si>
  <si>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</si>
  <si>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</si>
  <si>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</si>
  <si>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</si>
  <si>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</si>
  <si>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</si>
  <si>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</si>
  <si>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</si>
  <si>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</si>
  <si>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</si>
  <si>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</si>
  <si>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</si>
  <si>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</si>
  <si>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</si>
  <si>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</si>
  <si>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</si>
  <si>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</si>
  <si>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</si>
  <si>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</si>
  <si>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</si>
  <si>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</si>
  <si>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</si>
  <si>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</si>
  <si>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</si>
  <si>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</si>
  <si>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</si>
  <si>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</si>
  <si>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</si>
  <si>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</si>
  <si>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</si>
  <si>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</si>
  <si>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</si>
  <si>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</si>
  <si>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</si>
  <si>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</si>
  <si>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</si>
  <si>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</si>
  <si>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</si>
  <si>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</si>
  <si>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</si>
  <si>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</si>
  <si>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</si>
  <si>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</si>
  <si>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</si>
  <si>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</si>
  <si>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</si>
  <si>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</si>
  <si>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</si>
  <si>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</si>
  <si>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</si>
  <si>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</si>
  <si>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</si>
  <si>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</si>
  <si>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</si>
  <si>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</si>
  <si>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</si>
  <si>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</si>
  <si>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</si>
  <si>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</si>
  <si>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</si>
  <si>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</si>
  <si>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</si>
  <si>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</si>
  <si>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</si>
  <si>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</si>
  <si>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</si>
  <si>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</si>
  <si>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</si>
  <si>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</si>
  <si>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</si>
  <si>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</si>
  <si>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</si>
  <si>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</si>
  <si>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</si>
  <si>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</si>
  <si>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</si>
  <si>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</si>
  <si>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</si>
  <si>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</si>
  <si>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</si>
  <si>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</si>
  <si>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</si>
  <si>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</si>
  <si>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</si>
  <si>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</si>
  <si>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</si>
  <si>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</si>
  <si>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</si>
  <si>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</si>
  <si>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</si>
  <si>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</si>
  <si>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</si>
  <si>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</si>
  <si>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</si>
  <si>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</si>
  <si>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</si>
  <si>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</si>
  <si>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</si>
  <si>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</si>
  <si>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</si>
  <si>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</si>
  <si>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</si>
  <si>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</si>
  <si>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</si>
  <si>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</si>
  <si>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</si>
  <si>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</si>
  <si>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</si>
  <si>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8 "Фаворит Петрол" АД  гр.Варна</t>
  </si>
  <si>
    <t>9."Интърг Еко" ООД гр.Сливен - в ликвидация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</si>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</sst>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43567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">
      <c r="A4" s="460" t="s">
        <v>680</v>
      </c>
      <c r="B4" s="461"/>
    </row>
    <row r="5" spans="1:2" ht="4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43101</v>
      </c>
    </row>
    <row r="10" spans="1:2" ht="15">
      <c r="A10" s="7" t="s">
        <v>2</v>
      </c>
      <c r="B10" s="357">
        <v>43555</v>
      </c>
    </row>
    <row r="11" spans="1:2" ht="15">
      <c r="A11" s="7" t="s">
        <v>668</v>
      </c>
      <c r="B11" s="357">
        <v>43567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687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684</v>
      </c>
    </row>
    <row r="20" spans="1:2" ht="15">
      <c r="A20" s="7" t="s">
        <v>5</v>
      </c>
      <c r="B20" s="356" t="s">
        <v>688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713</v>
      </c>
    </row>
    <row r="24" spans="1:2" ht="15">
      <c r="A24" s="10" t="s">
        <v>612</v>
      </c>
      <c r="B24" s="469" t="s">
        <v>714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717</v>
      </c>
    </row>
    <row r="27" spans="1:2" ht="15">
      <c r="A27" s="10" t="s">
        <v>662</v>
      </c>
      <c r="B27" s="358" t="s">
        <v>686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H99" sqref="H9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7</v>
      </c>
      <c r="D16" s="137">
        <v>8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7</v>
      </c>
      <c r="D20" s="377">
        <f>SUM(D12:D19)</f>
        <v>8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2068</v>
      </c>
      <c r="H28" s="375">
        <f>SUM(H29:H31)</f>
        <v>2023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2688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-665</v>
      </c>
      <c r="H30" s="137">
        <v>-665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45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-96</v>
      </c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1972</v>
      </c>
      <c r="H34" s="377">
        <f>H28+H32+H33</f>
        <v>2068</v>
      </c>
    </row>
    <row r="35" spans="1:8" ht="15">
      <c r="A35" s="76" t="s">
        <v>106</v>
      </c>
      <c r="B35" s="81" t="s">
        <v>107</v>
      </c>
      <c r="C35" s="374">
        <f>SUM(C36:C39)</f>
        <v>6826</v>
      </c>
      <c r="D35" s="375">
        <f>SUM(D36:D39)</f>
        <v>6826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2552</v>
      </c>
      <c r="D36" s="137">
        <v>2552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9862</v>
      </c>
      <c r="H37" s="379">
        <f>H26+H18+H34</f>
        <v>9958</v>
      </c>
    </row>
    <row r="38" spans="1:13" ht="15">
      <c r="A38" s="76" t="s">
        <v>113</v>
      </c>
      <c r="B38" s="78" t="s">
        <v>114</v>
      </c>
      <c r="C38" s="138">
        <v>1836</v>
      </c>
      <c r="D38" s="137">
        <v>1836</v>
      </c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4" t="s">
        <v>137</v>
      </c>
      <c r="B46" s="83" t="s">
        <v>138</v>
      </c>
      <c r="C46" s="376">
        <f>C35+C40+C45</f>
        <v>6826</v>
      </c>
      <c r="D46" s="377">
        <f>D35+D40+D45</f>
        <v>6826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9000</v>
      </c>
      <c r="D48" s="137">
        <v>8923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9000</v>
      </c>
      <c r="D52" s="377">
        <f>SUM(D48:D51)</f>
        <v>8923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15833</v>
      </c>
      <c r="D56" s="381">
        <f>D20+D21+D22+D28+D33+D46+D52+D54+D55</f>
        <v>15757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592</v>
      </c>
      <c r="H59" s="137">
        <v>223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6299</v>
      </c>
      <c r="H61" s="375">
        <f>SUM(H62:H68)</f>
        <v>6366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6025</v>
      </c>
      <c r="H62" s="137">
        <v>6105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76</v>
      </c>
      <c r="H64" s="137">
        <v>76</v>
      </c>
      <c r="M64" s="85"/>
    </row>
    <row r="65" spans="1:8" ht="1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187</v>
      </c>
      <c r="H66" s="137">
        <v>175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">
      <c r="A68" s="76" t="s">
        <v>206</v>
      </c>
      <c r="B68" s="78" t="s">
        <v>207</v>
      </c>
      <c r="C68" s="138">
        <v>916</v>
      </c>
      <c r="D68" s="137">
        <v>788</v>
      </c>
      <c r="E68" s="76" t="s">
        <v>212</v>
      </c>
      <c r="F68" s="80" t="s">
        <v>213</v>
      </c>
      <c r="G68" s="138">
        <v>6</v>
      </c>
      <c r="H68" s="137">
        <v>5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6891</v>
      </c>
      <c r="H71" s="377">
        <f>H59+H60+H61+H69+H70</f>
        <v>6589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916</v>
      </c>
      <c r="D76" s="377">
        <f>SUM(D68:D75)</f>
        <v>788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6891</v>
      </c>
      <c r="H79" s="379">
        <f>H71+H73+H75+H77</f>
        <v>6589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</v>
      </c>
      <c r="D89" s="137">
        <v>1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4</v>
      </c>
      <c r="D92" s="377">
        <f>SUM(D88:D91)</f>
        <v>2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920</v>
      </c>
      <c r="D94" s="381">
        <f>D65+D76+D85+D92+D93</f>
        <v>790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16753</v>
      </c>
      <c r="D95" s="383">
        <f>D94+D56</f>
        <v>16547</v>
      </c>
      <c r="E95" s="169" t="s">
        <v>635</v>
      </c>
      <c r="F95" s="280" t="s">
        <v>268</v>
      </c>
      <c r="G95" s="382">
        <f>G37+G40+G56+G79</f>
        <v>16753</v>
      </c>
      <c r="H95" s="383">
        <f>H37+H40+H56+H79</f>
        <v>16547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43567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3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54</v>
      </c>
      <c r="D13" s="257">
        <v>69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2</v>
      </c>
      <c r="D14" s="257">
        <v>2</v>
      </c>
      <c r="E14" s="185" t="s">
        <v>285</v>
      </c>
      <c r="F14" s="180" t="s">
        <v>286</v>
      </c>
      <c r="G14" s="256">
        <v>11</v>
      </c>
      <c r="H14" s="257">
        <v>22</v>
      </c>
    </row>
    <row r="15" spans="1:8" ht="15">
      <c r="A15" s="135" t="s">
        <v>287</v>
      </c>
      <c r="B15" s="131" t="s">
        <v>288</v>
      </c>
      <c r="C15" s="256">
        <v>47</v>
      </c>
      <c r="D15" s="257">
        <v>54</v>
      </c>
      <c r="E15" s="185" t="s">
        <v>79</v>
      </c>
      <c r="F15" s="180" t="s">
        <v>289</v>
      </c>
      <c r="G15" s="256"/>
      <c r="H15" s="257"/>
    </row>
    <row r="16" spans="1:8" ht="15">
      <c r="A16" s="135" t="s">
        <v>290</v>
      </c>
      <c r="B16" s="131" t="s">
        <v>291</v>
      </c>
      <c r="C16" s="256">
        <v>9</v>
      </c>
      <c r="D16" s="257">
        <v>12</v>
      </c>
      <c r="E16" s="176" t="s">
        <v>52</v>
      </c>
      <c r="F16" s="204" t="s">
        <v>292</v>
      </c>
      <c r="G16" s="407">
        <f>SUM(G12:G15)</f>
        <v>11</v>
      </c>
      <c r="H16" s="408">
        <f>SUM(H12:H15)</f>
        <v>22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117</v>
      </c>
      <c r="D22" s="408">
        <f>SUM(D12:D18)+D19</f>
        <v>142</v>
      </c>
      <c r="E22" s="135" t="s">
        <v>309</v>
      </c>
      <c r="F22" s="177" t="s">
        <v>310</v>
      </c>
      <c r="G22" s="256">
        <v>29</v>
      </c>
      <c r="H22" s="257">
        <v>25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0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0</v>
      </c>
    </row>
    <row r="25" spans="1:8" ht="30.75">
      <c r="A25" s="135" t="s">
        <v>316</v>
      </c>
      <c r="B25" s="177" t="s">
        <v>317</v>
      </c>
      <c r="C25" s="256">
        <v>14</v>
      </c>
      <c r="D25" s="257">
        <v>12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29</v>
      </c>
      <c r="H27" s="408">
        <f>SUM(H22:H26)</f>
        <v>25</v>
      </c>
    </row>
    <row r="28" spans="1:8" ht="15">
      <c r="A28" s="135" t="s">
        <v>79</v>
      </c>
      <c r="B28" s="177" t="s">
        <v>327</v>
      </c>
      <c r="C28" s="256">
        <v>5</v>
      </c>
      <c r="D28" s="257">
        <v>1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19</v>
      </c>
      <c r="D29" s="408">
        <f>SUM(D25:D28)</f>
        <v>13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136</v>
      </c>
      <c r="D31" s="414">
        <f>D29+D22</f>
        <v>155</v>
      </c>
      <c r="E31" s="191" t="s">
        <v>548</v>
      </c>
      <c r="F31" s="206" t="s">
        <v>331</v>
      </c>
      <c r="G31" s="193">
        <f>G16+G18+G27</f>
        <v>40</v>
      </c>
      <c r="H31" s="194">
        <f>H16+H18+H27</f>
        <v>47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96</v>
      </c>
      <c r="H33" s="408">
        <f>IF((D31-H31)&gt;0,D31-H31,0)</f>
        <v>108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136</v>
      </c>
      <c r="D36" s="416">
        <f>D31-D34+D35</f>
        <v>155</v>
      </c>
      <c r="E36" s="202" t="s">
        <v>346</v>
      </c>
      <c r="F36" s="196" t="s">
        <v>347</v>
      </c>
      <c r="G36" s="207">
        <f>G35-G34+G31</f>
        <v>40</v>
      </c>
      <c r="H36" s="208">
        <f>H35-H34+H31</f>
        <v>47</v>
      </c>
    </row>
    <row r="37" spans="1:8" ht="1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96</v>
      </c>
      <c r="H37" s="194">
        <f>IF((D36-H36)&gt;0,D36-H36,0)</f>
        <v>108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96</v>
      </c>
      <c r="H42" s="184">
        <f>IF(H37&gt;0,IF(D38+H37&lt;0,0,D38+H37),IF(D37-D38&lt;0,D38-D37,0))</f>
        <v>108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96</v>
      </c>
      <c r="H44" s="208">
        <f>IF(D42=0,IF(H42-H43&gt;0,H42-H43+D43,0),IF(D42-D43&lt;0,D43-D42+H43,0))</f>
        <v>108</v>
      </c>
    </row>
    <row r="45" spans="1:8" ht="15.75" thickBot="1">
      <c r="A45" s="210" t="s">
        <v>371</v>
      </c>
      <c r="B45" s="211" t="s">
        <v>372</v>
      </c>
      <c r="C45" s="409">
        <f>C36+C38+C42</f>
        <v>136</v>
      </c>
      <c r="D45" s="410">
        <f>D36+D38+D42</f>
        <v>155</v>
      </c>
      <c r="E45" s="210" t="s">
        <v>373</v>
      </c>
      <c r="F45" s="212" t="s">
        <v>374</v>
      </c>
      <c r="G45" s="409">
        <f>G42+G36</f>
        <v>136</v>
      </c>
      <c r="H45" s="410">
        <f>H42+H36</f>
        <v>155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43567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18</v>
      </c>
      <c r="D11" s="137">
        <v>28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-44</v>
      </c>
      <c r="D12" s="137">
        <v>-35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-62</v>
      </c>
      <c r="D14" s="137">
        <v>-97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</v>
      </c>
      <c r="D15" s="137">
        <v>-21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-7</v>
      </c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-100</v>
      </c>
      <c r="D21" s="438">
        <f>SUM(D11:D20)</f>
        <v>-127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>
        <v>25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25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564</v>
      </c>
      <c r="D37" s="137">
        <v>161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-375</v>
      </c>
      <c r="D38" s="137">
        <v>-80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-87</v>
      </c>
      <c r="D42" s="137">
        <v>9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102</v>
      </c>
      <c r="D43" s="440">
        <f>SUM(D35:D42)</f>
        <v>90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-12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2</v>
      </c>
      <c r="D45" s="249">
        <v>16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4</v>
      </c>
      <c r="D46" s="251">
        <f>D45+D44</f>
        <v>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4</v>
      </c>
      <c r="D47" s="238">
        <v>4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43567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0" sqref="J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-665</v>
      </c>
      <c r="K13" s="364"/>
      <c r="L13" s="363">
        <f>SUM(C13:K13)</f>
        <v>9958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-665</v>
      </c>
      <c r="K17" s="432">
        <f t="shared" si="2"/>
        <v>0</v>
      </c>
      <c r="L17" s="363">
        <f t="shared" si="1"/>
        <v>9958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-96</v>
      </c>
      <c r="K18" s="364"/>
      <c r="L18" s="363">
        <f t="shared" si="1"/>
        <v>-96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2733</v>
      </c>
      <c r="J31" s="432">
        <f t="shared" si="6"/>
        <v>-761</v>
      </c>
      <c r="K31" s="432">
        <f t="shared" si="6"/>
        <v>0</v>
      </c>
      <c r="L31" s="363">
        <f t="shared" si="1"/>
        <v>9862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2733</v>
      </c>
      <c r="J34" s="366">
        <f t="shared" si="7"/>
        <v>-761</v>
      </c>
      <c r="K34" s="366">
        <f t="shared" si="7"/>
        <v>0</v>
      </c>
      <c r="L34" s="430">
        <f t="shared" si="1"/>
        <v>9862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43567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76">
      <selection activeCell="D23" sqref="D2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695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">
      <c r="A13" s="458" t="s">
        <v>690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">
      <c r="A14" s="458" t="s">
        <v>691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">
      <c r="A15" s="458" t="s">
        <v>692</v>
      </c>
      <c r="B15" s="459"/>
      <c r="C15" s="79">
        <v>966</v>
      </c>
      <c r="D15" s="79">
        <v>47.91</v>
      </c>
      <c r="E15" s="79"/>
      <c r="F15" s="260">
        <f t="shared" si="0"/>
        <v>966</v>
      </c>
    </row>
    <row r="16" spans="1:6" ht="15">
      <c r="A16" s="458" t="s">
        <v>693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">
      <c r="A17" s="458" t="s">
        <v>694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">
      <c r="A18" s="458" t="s">
        <v>698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">
      <c r="A19" s="458" t="s">
        <v>696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">
      <c r="A20" s="458" t="s">
        <v>697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2552</v>
      </c>
      <c r="D27" s="263"/>
      <c r="E27" s="263">
        <f>SUM(E12:E26)</f>
        <v>186</v>
      </c>
      <c r="F27" s="263">
        <f>SUM(F12:F26)</f>
        <v>2366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">
      <c r="A48" s="458" t="s">
        <v>701</v>
      </c>
      <c r="B48" s="459"/>
      <c r="C48" s="79">
        <v>33</v>
      </c>
      <c r="D48" s="79">
        <v>46.61</v>
      </c>
      <c r="E48" s="79"/>
      <c r="F48" s="260">
        <f t="shared" si="2"/>
        <v>33</v>
      </c>
    </row>
    <row r="49" spans="1:6" ht="15">
      <c r="A49" s="458" t="s">
        <v>702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">
      <c r="A50" s="458" t="s">
        <v>703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">
      <c r="A51" s="458" t="s">
        <v>704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">
      <c r="A52" s="458" t="s">
        <v>705</v>
      </c>
      <c r="B52" s="459"/>
      <c r="C52" s="79">
        <v>170</v>
      </c>
      <c r="D52" s="79">
        <v>33.66</v>
      </c>
      <c r="E52" s="79">
        <v>170</v>
      </c>
      <c r="F52" s="260">
        <f t="shared" si="2"/>
        <v>0</v>
      </c>
    </row>
    <row r="53" spans="1:6" ht="15">
      <c r="A53" s="458" t="s">
        <v>715</v>
      </c>
      <c r="B53" s="459"/>
      <c r="C53" s="79">
        <v>23</v>
      </c>
      <c r="D53" s="79">
        <v>46</v>
      </c>
      <c r="E53" s="79"/>
      <c r="F53" s="260">
        <f t="shared" si="2"/>
        <v>23</v>
      </c>
    </row>
    <row r="54" spans="1:6" ht="15">
      <c r="A54" s="458" t="s">
        <v>716</v>
      </c>
      <c r="B54" s="459"/>
      <c r="C54" s="79"/>
      <c r="D54" s="79">
        <v>33</v>
      </c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1836</v>
      </c>
      <c r="D61" s="263"/>
      <c r="E61" s="263">
        <f>SUM(E46:E60)</f>
        <v>391</v>
      </c>
      <c r="F61" s="263">
        <f>SUM(F46:F60)</f>
        <v>1445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706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">
      <c r="A64" s="458" t="s">
        <v>707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">
      <c r="A65" s="458" t="s">
        <v>708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">
      <c r="A66" s="458" t="s">
        <v>712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">
      <c r="A67" s="458" t="s">
        <v>709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">
      <c r="A68" s="458" t="s">
        <v>710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">
      <c r="A69" s="458" t="s">
        <v>711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">
      <c r="A79" s="300" t="s">
        <v>527</v>
      </c>
      <c r="B79" s="297" t="s">
        <v>528</v>
      </c>
      <c r="C79" s="263">
        <f>C78+C61+C44+C27</f>
        <v>6826</v>
      </c>
      <c r="D79" s="263"/>
      <c r="E79" s="263">
        <f>E78+E61+E44+E27</f>
        <v>607</v>
      </c>
      <c r="F79" s="263">
        <f>F78+F61+F44+F27</f>
        <v>6219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43567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/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01.01.2018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16753</v>
      </c>
      <c r="D6" s="454">
        <f aca="true" t="shared" si="0" ref="D6:D15">C6-E6</f>
        <v>0</v>
      </c>
      <c r="E6" s="453">
        <f>'1-Баланс'!G95</f>
        <v>16753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9862</v>
      </c>
      <c r="D7" s="454">
        <f t="shared" si="0"/>
        <v>7505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-96</v>
      </c>
      <c r="D8" s="454">
        <f t="shared" si="0"/>
        <v>0</v>
      </c>
      <c r="E8" s="453">
        <f>ABS('2-Отчет за доходите'!C44)-ABS('2-Отчет за доходите'!G44)</f>
        <v>-96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9862</v>
      </c>
      <c r="D11" s="454">
        <f t="shared" si="0"/>
        <v>0</v>
      </c>
      <c r="E11" s="453">
        <f>'4-Отчет за собствения капитал'!L34</f>
        <v>9862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2552</v>
      </c>
      <c r="D12" s="454">
        <f t="shared" si="0"/>
        <v>0</v>
      </c>
      <c r="E12" s="453">
        <f>'Справка 5'!C27+'Справка 5'!C97</f>
        <v>2552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1836</v>
      </c>
      <c r="D14" s="454">
        <f t="shared" si="0"/>
        <v>0</v>
      </c>
      <c r="E14" s="453">
        <f>'Справка 5'!C61+'Справка 5'!C131</f>
        <v>1836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-8.727272727272727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-0.009734333806530115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-0.013931214627775359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-0.0057303169581567484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0.29411764705882354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0.13350747351618053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0.13350747351618053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0.0005804672761573066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0.0005804672761573066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1.5714285714285714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0.0006565988181221273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0.6987426485499898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0.41132931415268914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0.001419590346785642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0.4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430.6875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</v>
      </c>
    </row>
    <row r="8" spans="1:8" ht="1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</v>
      </c>
    </row>
    <row r="12" spans="1:8" ht="1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6826</v>
      </c>
    </row>
    <row r="23" spans="1:8" ht="1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2552</v>
      </c>
    </row>
    <row r="24" spans="1:8" ht="1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1836</v>
      </c>
    </row>
    <row r="26" spans="1:8" ht="1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6826</v>
      </c>
    </row>
    <row r="34" spans="1:8" ht="1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9000</v>
      </c>
    </row>
    <row r="35" spans="1:8" ht="1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9000</v>
      </c>
    </row>
    <row r="39" spans="1:8" ht="1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15833</v>
      </c>
    </row>
    <row r="42" spans="1:8" ht="1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916</v>
      </c>
    </row>
    <row r="50" spans="1:8" ht="1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916</v>
      </c>
    </row>
    <row r="58" spans="1:8" ht="1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920</v>
      </c>
    </row>
    <row r="72" spans="1:8" ht="1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16753</v>
      </c>
    </row>
    <row r="73" spans="1:8" ht="1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2068</v>
      </c>
    </row>
    <row r="88" spans="1:8" ht="1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-665</v>
      </c>
    </row>
    <row r="90" spans="1:8" ht="1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-96</v>
      </c>
    </row>
    <row r="93" spans="1:8" ht="1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1972</v>
      </c>
    </row>
    <row r="94" spans="1:8" ht="1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9862</v>
      </c>
    </row>
    <row r="95" spans="1:8" ht="1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592</v>
      </c>
    </row>
    <row r="109" spans="1:8" ht="1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6299</v>
      </c>
    </row>
    <row r="111" spans="1:8" ht="1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6025</v>
      </c>
    </row>
    <row r="112" spans="1:8" ht="1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76</v>
      </c>
    </row>
    <row r="114" spans="1:8" ht="1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187</v>
      </c>
    </row>
    <row r="116" spans="1:8" ht="1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6891</v>
      </c>
    </row>
    <row r="121" spans="1:8" ht="1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6891</v>
      </c>
    </row>
    <row r="125" spans="1:8" ht="1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16753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</v>
      </c>
    </row>
    <row r="129" spans="1:8" ht="1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47</v>
      </c>
    </row>
    <row r="131" spans="1:8" ht="1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117</v>
      </c>
    </row>
    <row r="138" spans="1:8" ht="1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</v>
      </c>
    </row>
    <row r="139" spans="1:8" ht="1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</v>
      </c>
    </row>
    <row r="143" spans="1:8" ht="1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136</v>
      </c>
    </row>
    <row r="144" spans="1:8" ht="1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136</v>
      </c>
    </row>
    <row r="148" spans="1:8" ht="1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136</v>
      </c>
    </row>
    <row r="157" spans="1:8" ht="1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</v>
      </c>
    </row>
    <row r="160" spans="1:8" ht="1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</v>
      </c>
    </row>
    <row r="162" spans="1:8" ht="1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29</v>
      </c>
    </row>
    <row r="165" spans="1:8" ht="1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29</v>
      </c>
    </row>
    <row r="170" spans="1:8" ht="1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</v>
      </c>
    </row>
    <row r="171" spans="1:8" ht="1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96</v>
      </c>
    </row>
    <row r="172" spans="1:8" ht="1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</v>
      </c>
    </row>
    <row r="175" spans="1:8" ht="1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96</v>
      </c>
    </row>
    <row r="176" spans="1:8" ht="1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96</v>
      </c>
    </row>
    <row r="177" spans="1:8" ht="1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96</v>
      </c>
    </row>
    <row r="179" spans="1:8" ht="1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</v>
      </c>
    </row>
    <row r="182" spans="1:8" ht="1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-44</v>
      </c>
    </row>
    <row r="183" spans="1:8" ht="1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-62</v>
      </c>
    </row>
    <row r="185" spans="1:8" ht="1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</v>
      </c>
    </row>
    <row r="186" spans="1:8" ht="1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-7</v>
      </c>
    </row>
    <row r="189" spans="1:8" ht="1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-100</v>
      </c>
    </row>
    <row r="192" spans="1:8" ht="1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564</v>
      </c>
    </row>
    <row r="206" spans="1:8" ht="1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-375</v>
      </c>
    </row>
    <row r="207" spans="1:8" ht="1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-87</v>
      </c>
    </row>
    <row r="211" spans="1:8" ht="1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102</v>
      </c>
    </row>
    <row r="212" spans="1:8" ht="1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2733</v>
      </c>
    </row>
    <row r="369" spans="1:8" ht="1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2733</v>
      </c>
    </row>
    <row r="372" spans="1:8" ht="1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-665</v>
      </c>
    </row>
    <row r="373" spans="1:8" ht="1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-665</v>
      </c>
    </row>
    <row r="377" spans="1:8" ht="1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-96</v>
      </c>
    </row>
    <row r="378" spans="1:8" ht="1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-761</v>
      </c>
    </row>
    <row r="391" spans="1:8" ht="1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-761</v>
      </c>
    </row>
    <row r="394" spans="1:8" ht="1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9958</v>
      </c>
    </row>
    <row r="417" spans="1:8" ht="1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9958</v>
      </c>
    </row>
    <row r="421" spans="1:8" ht="1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-96</v>
      </c>
    </row>
    <row r="422" spans="1:8" ht="1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9862</v>
      </c>
    </row>
    <row r="435" spans="1:8" ht="1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9862</v>
      </c>
    </row>
    <row r="438" spans="1:8" ht="1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2552</v>
      </c>
    </row>
    <row r="465" spans="1:8" ht="1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1836</v>
      </c>
    </row>
    <row r="467" spans="1:8" ht="1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6826</v>
      </c>
    </row>
    <row r="469" spans="1:8" ht="1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186</v>
      </c>
    </row>
    <row r="485" spans="1:8" ht="1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391</v>
      </c>
    </row>
    <row r="487" spans="1:8" ht="1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607</v>
      </c>
    </row>
    <row r="489" spans="1:8" ht="1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2366</v>
      </c>
    </row>
    <row r="495" spans="1:8" ht="1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1445</v>
      </c>
    </row>
    <row r="497" spans="1:8" ht="1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6219</v>
      </c>
    </row>
    <row r="499" spans="1:8" ht="1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Gorichka Stoilova</cp:lastModifiedBy>
  <cp:lastPrinted>2019-04-12T14:39:04Z</cp:lastPrinted>
  <dcterms:created xsi:type="dcterms:W3CDTF">2006-09-16T00:00:00Z</dcterms:created>
  <dcterms:modified xsi:type="dcterms:W3CDTF">2019-04-22T11:34:17Z</dcterms:modified>
  <cp:category/>
  <cp:version/>
  <cp:contentType/>
  <cp:contentStatus/>
</cp:coreProperties>
</file>