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66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<sst xmlns="http://schemas.openxmlformats.org/spreadsheetml/2006/main" count="1071" uniqueCount="886">
  <si>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</si>
  <si>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</si>
  <si>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</si>
  <si>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</si>
  <si>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</si>
  <si>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</si>
  <si>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</si>
  <si>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</si>
  <si>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</si>
  <si>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</si>
  <si>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</si>
  <si>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</si>
  <si>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</si>
  <si>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</si>
  <si>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</si>
  <si>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</si>
  <si>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</si>
  <si>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</si>
  <si>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</si>
  <si>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</si>
  <si>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</si>
  <si>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</si>
  <si>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</si>
  <si>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</si>
  <si>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</si>
  <si>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</si>
  <si>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</si>
  <si>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</si>
  <si>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</si>
  <si>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</si>
  <si>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</si>
  <si>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</si>
  <si>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</si>
  <si>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</si>
  <si>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</si>
  <si>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</si>
  <si>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</si>
  <si>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</si>
  <si>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</si>
  <si>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</si>
  <si>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</si>
  <si>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</si>
  <si>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</si>
  <si>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</si>
  <si>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</si>
  <si>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</si>
  <si>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</si>
  <si>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</si>
  <si>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</si>
  <si>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</si>
  <si>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</si>
  <si>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</si>
  <si>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</si>
  <si>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</si>
  <si>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</si>
  <si>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</si>
  <si>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</si>
  <si>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</si>
  <si>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</si>
  <si>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</si>
  <si>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</si>
  <si>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</si>
  <si>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</si>
  <si>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</si>
  <si>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</si>
  <si>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</si>
  <si>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</si>
  <si>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</si>
  <si>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</si>
  <si>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</si>
  <si>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</si>
  <si>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</si>
  <si>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</si>
  <si>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</si>
  <si>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</si>
  <si>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</si>
  <si>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</si>
  <si>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</si>
  <si>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</si>
  <si>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</si>
  <si>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</si>
  <si>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</si>
  <si>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</si>
  <si>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</si>
  <si>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</si>
  <si>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</si>
  <si>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</si>
  <si>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</si>
  <si>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</si>
  <si>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</si>
  <si>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</si>
  <si>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</si>
  <si>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</si>
  <si>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</si>
  <si>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</si>
  <si>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</si>
  <si>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</si>
  <si>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</si>
  <si>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</si>
  <si>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</si>
  <si>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</si>
  <si>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</si>
  <si>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</si>
  <si>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</si>
  <si>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</si>
  <si>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</si>
  <si>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</si>
  <si>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</si>
  <si>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</si>
  <si>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</si>
  <si>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</si>
  <si>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</si>
  <si>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</si>
  <si>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</si>
  <si>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</si>
  <si>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</si>
  <si>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</si>
  <si>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</si>
  <si>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</si>
  <si>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</si>
  <si>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</si>
  <si>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</si>
  <si>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</si>
  <si>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</si>
  <si>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</si>
  <si>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</si>
  <si>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</si>
  <si>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</si>
  <si>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</si>
  <si>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</si>
  <si>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</si>
  <si>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</si>
  <si>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</si>
  <si>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</si>
  <si>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</si>
  <si>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</si>
  <si>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</si>
  <si>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</si>
  <si>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</si>
  <si>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</si>
  <si>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</si>
  <si>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</si>
  <si>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</si>
  <si>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</si>
  <si>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</si>
  <si>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</si>
  <si>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</si>
  <si>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</si>
  <si>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</si>
  <si>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</si>
  <si>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</si>
  <si>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</si>
  <si>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</si>
  <si>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</si>
  <si>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</si>
  <si>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</si>
  <si>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</si>
  <si>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</si>
  <si>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</si>
  <si>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</si>
  <si>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</si>
  <si>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</si>
  <si>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</si>
  <si>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</si>
  <si>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</si>
  <si>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</si>
  <si>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</si>
  <si>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</si>
  <si>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</si>
  <si>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</si>
  <si>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</si>
  <si>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</si>
  <si>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</si>
  <si>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</si>
  <si>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</si>
  <si>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</si>
  <si>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</si>
  <si>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</si>
  <si>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</si>
  <si>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</si>
  <si>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</si>
  <si>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</si>
  <si>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</si>
  <si>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</si>
  <si>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</si>
  <si>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</si>
  <si>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</si>
  <si>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</si>
  <si>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</si>
  <si>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</si>
  <si>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</si>
  <si>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</si>
  <si>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</si>
  <si>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</si>
  <si>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</si>
  <si>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</si>
  <si>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</si>
  <si>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</si>
  <si>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</si>
  <si>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</si>
  <si>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</si>
  <si>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</si>
  <si>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</si>
  <si>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</si>
  <si>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</si>
  <si>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</si>
  <si>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</si>
  <si>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</si>
  <si>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</si>
  <si>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</si>
  <si>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</si>
  <si>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</si>
  <si>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</si>
  <si>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</si>
  <si>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</si>
  <si>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</si>
  <si>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</si>
  <si>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</si>
  <si>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</si>
  <si>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</si>
  <si>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</si>
  <si>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</si>
  <si>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</si>
  <si>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</si>
  <si>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</si>
  <si>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</si>
  <si>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</si>
  <si>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</si>
  <si>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</si>
  <si>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</si>
  <si>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</si>
  <si>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</si>
  <si>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</si>
  <si>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</si>
  <si>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</si>
  <si>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</si>
  <si>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</si>
  <si>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</si>
  <si>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</si>
  <si>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</si>
  <si>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</si>
  <si>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</si>
  <si>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</si>
  <si>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</si>
  <si>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</si>
  <si>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</si>
  <si>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</si>
  <si>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</si>
  <si>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</si>
  <si>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</si>
  <si>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</si>
  <si>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</si>
  <si>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</si>
  <si>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</si>
  <si>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</si>
  <si>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</si>
  <si>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</si>
  <si>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</si>
  <si>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</si>
  <si>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</si>
  <si>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</si>
  <si>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</si>
  <si>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</si>
  <si>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</si>
  <si>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</si>
  <si>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</si>
  <si>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</si>
  <si>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</si>
  <si>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</si>
  <si>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</si>
  <si>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</si>
  <si>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</si>
  <si>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</si>
  <si>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</si>
  <si>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</si>
  <si>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</si>
  <si>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</si>
  <si>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</si>
  <si>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</si>
  <si>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</si>
  <si>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</si>
  <si>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</si>
  <si>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</si>
  <si>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</si>
  <si>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</si>
  <si>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</si>
  <si>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</si>
  <si>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</si>
  <si>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</si>
  <si>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</si>
  <si>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</si>
  <si>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</si>
  <si>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</si>
  <si>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</si>
  <si>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</si>
  <si>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</si>
  <si>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</si>
  <si>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</si>
  <si>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</si>
  <si>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</si>
  <si>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</si>
  <si>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</si>
  <si>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</si>
  <si>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</si>
  <si>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</si>
  <si>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</si>
  <si>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</si>
  <si>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</si>
  <si>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</si>
  <si>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</si>
  <si>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</si>
  <si>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</si>
  <si>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</si>
  <si>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</si>
  <si>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</si>
  <si>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</si>
  <si>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</si>
  <si>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</si>
  <si>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</si>
  <si>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</si>
  <si>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</si>
  <si>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</si>
  <si>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</si>
  <si>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</si>
  <si>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</si>
  <si>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</si>
  <si>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</si>
  <si>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</si>
  <si>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</si>
  <si>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</si>
  <si>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</si>
  <si>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</si>
  <si>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</si>
  <si>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</si>
  <si>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</si>
  <si>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</si>
  <si>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</si>
  <si>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</si>
  <si>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</si>
  <si>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</si>
  <si>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</si>
  <si>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</si>
  <si>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</si>
  <si>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</si>
  <si>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</si>
  <si>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</si>
  <si>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</si>
  <si>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</si>
  <si>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</si>
  <si>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</si>
  <si>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</si>
  <si>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</si>
  <si>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</si>
  <si>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</si>
  <si>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</si>
  <si>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</si>
  <si>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</si>
  <si>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</si>
  <si>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</si>
  <si>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</si>
  <si>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</si>
  <si>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</si>
  <si>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</si>
  <si>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</si>
  <si>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</si>
  <si>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</si>
  <si>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</si>
  <si>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</si>
  <si>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</si>
  <si>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</si>
  <si>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</si>
  <si>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</si>
  <si>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</si>
  <si>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</si>
  <si>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</si>
  <si>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</si>
  <si>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</si>
  <si>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</si>
  <si>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</si>
  <si>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</si>
  <si>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</si>
  <si>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</si>
  <si>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</si>
  <si>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</si>
  <si>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</si>
  <si>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</si>
  <si>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</si>
  <si>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</si>
  <si>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</si>
  <si>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</si>
  <si>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</si>
  <si>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</si>
  <si>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</si>
  <si>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</si>
  <si>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</si>
  <si>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</si>
  <si>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</si>
  <si>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</si>
  <si>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</si>
  <si>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</si>
  <si>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</si>
  <si>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</si>
  <si>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</si>
  <si>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</si>
  <si>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</si>
  <si>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</si>
  <si>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</si>
  <si>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</si>
  <si>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</si>
  <si>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</si>
  <si>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</si>
  <si>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</si>
  <si>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</si>
  <si>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</si>
  <si>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</si>
  <si>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</si>
  <si>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</si>
  <si>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</si>
  <si>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</si>
  <si>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</si>
  <si>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</si>
  <si>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</si>
  <si>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</si>
  <si>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</si>
  <si>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</si>
  <si>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</si>
  <si>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</si>
  <si>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</si>
  <si>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</si>
  <si>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</si>
  <si>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</si>
  <si>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</si>
  <si>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</si>
  <si>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</si>
  <si>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</si>
  <si>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</si>
  <si>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</si>
  <si>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</si>
  <si>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</si>
  <si>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</si>
  <si>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</si>
  <si>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</si>
  <si>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</si>
  <si>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</si>
  <si>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</si>
  <si>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</si>
  <si>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</si>
  <si>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</si>
  <si>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</si>
  <si>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</si>
  <si>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</si>
  <si>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</si>
  <si>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</si>
  <si>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</si>
  <si>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</si>
  <si>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</si>
  <si>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</si>
  <si>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</si>
  <si>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</si>
  <si>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</si>
  <si>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</si>
  <si>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</si>
  <si>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</si>
  <si>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</si>
  <si>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</si>
  <si>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</si>
  <si>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</si>
  <si>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</si>
  <si>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</si>
  <si>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</si>
  <si>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</si>
  <si>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</si>
  <si>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</si>
  <si>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</si>
  <si>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</si>
  <si>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</si>
  <si>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</si>
  <si>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</si>
  <si>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</si>
  <si>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</si>
  <si>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</si>
  <si>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</si>
  <si>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</si>
  <si>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</si>
  <si>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</si>
  <si>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</si>
  <si>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</si>
  <si>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</si>
  <si>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</si>
  <si>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</si>
  <si>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</si>
  <si>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</si>
  <si>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</si>
  <si>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</si>
  <si>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</si>
  <si>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</si>
  <si>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</si>
  <si>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</si>
  <si>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</si>
  <si>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</si>
  <si>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</si>
  <si>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</si>
  <si>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</si>
  <si>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</si>
  <si>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</si>
  <si>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</si>
  <si>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</si>
  <si>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</si>
  <si>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</si>
  <si>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</si>
  <si>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</si>
  <si>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</si>
  <si>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</si>
  <si>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</si>
  <si>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</si>
  <si>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</si>
  <si>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</si>
  <si>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</si>
  <si>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</si>
  <si>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</si>
  <si>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</si>
  <si>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</si>
  <si>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</si>
  <si>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</si>
  <si>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</si>
  <si>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</si>
  <si>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</si>
  <si>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</si>
  <si>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</si>
  <si>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</si>
  <si>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</si>
  <si>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</si>
  <si>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</si>
  <si>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</si>
  <si>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</si>
  <si>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</si>
  <si>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</si>
  <si>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</si>
  <si>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</si>
  <si>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</si>
  <si>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</si>
  <si>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</si>
  <si>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</si>
  <si>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</si>
  <si>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</si>
  <si>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</si>
  <si>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</si>
  <si>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</si>
  <si>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</si>
  <si>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</si>
  <si>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</si>
  <si>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</si>
  <si>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</si>
  <si>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</si>
  <si>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</si>
  <si>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</si>
  <si>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</si>
  <si>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</si>
  <si>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</si>
  <si>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</si>
  <si>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</si>
  <si>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</si>
  <si>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</si>
  <si>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</si>
  <si>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</si>
  <si>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</si>
  <si>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</si>
  <si>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</si>
  <si>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</si>
  <si>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</si>
  <si>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</si>
  <si>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</si>
  <si>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</si>
  <si>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</si>
  <si>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</si>
  <si>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</si>
  <si>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</si>
  <si>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</si>
  <si>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</si>
  <si>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</si>
  <si>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</si>
  <si>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</si>
  <si>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</si>
  <si>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</si>
  <si>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</si>
  <si>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</si>
  <si>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</si>
  <si>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</si>
  <si>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</si>
  <si>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</si>
  <si>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</si>
  <si>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</si>
  <si>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</si>
  <si>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</si>
  <si>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</si>
  <si>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</si>
  <si>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</si>
  <si>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</si>
  <si>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</si>
  <si>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</si>
  <si>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</si>
  <si>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</si>
  <si>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</si>
  <si>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</si>
  <si>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</si>
  <si>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</si>
  <si>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</si>
  <si>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</si>
  <si>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</si>
  <si>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</si>
  <si>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</si>
  <si>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</si>
  <si>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</si>
  <si>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</si>
  <si>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</si>
  <si>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</si>
  <si>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</si>
  <si>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</si>
  <si>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</si>
  <si>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</si>
  <si>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</si>
  <si>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</si>
  <si>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</si>
  <si>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</si>
  <si>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</si>
  <si>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</si>
  <si>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</si>
  <si>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</si>
  <si>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</si>
  <si>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</si>
  <si>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</si>
  <si>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</si>
  <si>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</si>
  <si>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</si>
  <si>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</si>
  <si>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</si>
  <si>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</si>
  <si>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</si>
  <si>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</si>
  <si>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</si>
  <si>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</si>
  <si>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</si>
  <si>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</si>
  <si>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</si>
  <si>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</si>
  <si>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</si>
  <si>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</si>
  <si>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</si>
  <si>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</si>
  <si>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</si>
  <si>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</si>
  <si>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</si>
  <si>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</si>
  <si>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</si>
  <si>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</si>
  <si>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</si>
  <si>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</si>
  <si>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</si>
  <si>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</si>
  <si>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</si>
  <si>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</si>
  <si>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</si>
  <si>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</si>
  <si>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</si>
  <si>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</si>
  <si>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</si>
  <si>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</si>
  <si>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</si>
  <si>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</si>
  <si>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</si>
  <si>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</si>
  <si>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</si>
  <si>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</si>
  <si>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</si>
  <si>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</si>
  <si>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</si>
  <si>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</si>
  <si>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</si>
  <si>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</si>
  <si>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</si>
  <si>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</si>
  <si>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</si>
  <si>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</si>
  <si>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</si>
  <si>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</si>
  <si>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</si>
  <si>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</si>
  <si>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</si>
  <si>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</si>
  <si>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</si>
  <si>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</si>
  <si>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</si>
  <si>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</si>
  <si>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</si>
  <si>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</si>
  <si>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</si>
  <si>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</si>
  <si>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</si>
  <si>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</si>
  <si>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</si>
  <si>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</si>
  <si>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</si>
  <si>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</si>
  <si>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</si>
  <si>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</si>
  <si>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</si>
  <si>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</si>
  <si>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</si>
  <si>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</si>
  <si>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</si>
  <si>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</si>
  <si>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</si>
  <si>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</si>
  <si>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</si>
  <si>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</si>
  <si>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</si>
  <si>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</si>
  <si>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</si>
  <si>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</si>
  <si>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</si>
  <si>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</si>
  <si>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</si>
  <si>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</si>
  <si>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</si>
  <si>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</si>
  <si>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</si>
  <si>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</si>
  <si>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</si>
  <si>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</si>
  <si>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</si>
  <si>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</si>
  <si>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</si>
  <si>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</si>
  <si>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</si>
  <si>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</si>
  <si>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</si>
  <si>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</si>
  <si>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</si>
  <si>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</si>
  <si>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</si>
  <si>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</si>
  <si>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</si>
  <si>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</si>
  <si>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</si>
  <si>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</si>
  <si>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</si>
  <si>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</si>
  <si>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</si>
  <si>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</si>
  <si>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</si>
  <si>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</si>
  <si>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</si>
  <si>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</si>
  <si>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</si>
  <si>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</si>
  <si>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</si>
  <si>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</si>
  <si>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</si>
  <si>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</si>
  <si>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</si>
  <si>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</si>
  <si>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</si>
  <si>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</si>
  <si>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</si>
  <si>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</si>
  <si>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</si>
  <si>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</si>
  <si>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</si>
  <si>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</si>
  <si>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</si>
  <si>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</si>
  <si>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</si>
  <si>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</si>
  <si>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</si>
  <si>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</si>
  <si>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</si>
  <si>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</si>
  <si>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</si>
  <si>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</si>
  <si>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</si>
  <si>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</si>
  <si>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</si>
  <si>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</si>
  <si>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</si>
  <si>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</si>
  <si>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</si>
  <si>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</si>
  <si>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</si>
  <si>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</si>
  <si>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</si>
  <si>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</si>
  <si>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</si>
  <si>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</si>
  <si>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</si>
  <si>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</si>
  <si>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</si>
  <si>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</si>
  <si>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</si>
  <si>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</si>
  <si>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</si>
  <si>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</si>
  <si>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</si>
  <si>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</si>
  <si>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</si>
  <si>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</si>
  <si>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</si>
  <si>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</si>
  <si>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</si>
  <si>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</si>
  <si>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</si>
  <si>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</si>
  <si>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</si>
  <si>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</si>
  <si>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</si>
  <si>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</si>
  <si>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</si>
  <si>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</si>
  <si>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</si>
  <si>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</si>
  <si>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</si>
  <si>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</si>
  <si>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</si>
  <si>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</si>
  <si>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</si>
  <si>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</si>
  <si>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</si>
  <si>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</si>
  <si>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</si>
  <si>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</si>
  <si>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</si>
  <si>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</si>
  <si>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</si>
  <si>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</si>
  <si>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</si>
  <si>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</si>
  <si>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</si>
  <si>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</si>
  <si>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</si>
  <si>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</si>
  <si>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</si>
  <si>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</si>
  <si>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</si>
  <si>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</si>
  <si>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</si>
  <si>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</si>
  <si>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</si>
  <si>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</si>
  <si>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</si>
  <si>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</si>
  <si>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</si>
  <si>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</si>
  <si>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</si>
  <si>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</si>
  <si>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</si>
  <si>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</si>
  <si>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</si>
  <si>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</si>
  <si>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</si>
  <si>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</si>
  <si>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</si>
  <si>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</si>
  <si>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</si>
  <si>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неконсолидиран</t>
  </si>
  <si>
    <t>Ръководител:……………        /Ирина Кривенко/</t>
  </si>
  <si>
    <t xml:space="preserve">                                                                          /Ирина Кривенко/</t>
  </si>
  <si>
    <t xml:space="preserve"> /Ирина Кривенко/</t>
  </si>
  <si>
    <t xml:space="preserve">                         /Ирина Кривенко/</t>
  </si>
  <si>
    <t>Ръководител:                                      /Ирина Кривенко/</t>
  </si>
  <si>
    <t>Ръководител:                                                                          /Ирина Кривенко/</t>
  </si>
  <si>
    <t>/Ирина Кривенко/</t>
  </si>
  <si>
    <t>Ръководител: …………………..…                                                                     /Ирина Кривенко/</t>
  </si>
  <si>
    <t>Съставител:……………           /Павлина Велинова/</t>
  </si>
  <si>
    <t xml:space="preserve">                                                                           /Павлина Велинова/</t>
  </si>
  <si>
    <t>/Павлина Велинова/</t>
  </si>
  <si>
    <t xml:space="preserve">                      /Павлина Велинова/</t>
  </si>
  <si>
    <t>Съставител:                                                                           /Павлина Велинова/</t>
  </si>
  <si>
    <t>Съставител: ……………………                                                                           /Павлина Велинова/</t>
  </si>
  <si>
    <t>"ПРОПЪРТИС КЕПИТАЛ ИНВЕСТМЪНТС" АДСИЦ</t>
  </si>
  <si>
    <t>01.01.2007 - 31.12.2007г.</t>
  </si>
  <si>
    <t>Дата на съставяне:  17.01.2008г.</t>
  </si>
  <si>
    <t>17.01.2008г.</t>
  </si>
  <si>
    <t xml:space="preserve">Дата  на съставяне: 17.01.2008г.                                                                                                                                </t>
  </si>
  <si>
    <t xml:space="preserve">Дата на съставяне: 17.01.2008г.          </t>
  </si>
  <si>
    <t>Дата на съставяне: 17.01.2008г.</t>
  </si>
  <si>
    <r>
      <t xml:space="preserve">Дата на съставяне: </t>
    </r>
    <r>
      <rPr>
        <sz val="10"/>
        <rFont val="Times New Roman"/>
        <family val="1"/>
      </rPr>
      <t>17.01.2008г.</t>
    </r>
  </si>
  <si>
    <t xml:space="preserve">Дата на съставяне:     17.01.2008г.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</si>
</sst>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70">
      <selection activeCell="G66" sqref="G6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877</v>
      </c>
      <c r="F3" s="217" t="s">
        <v>2</v>
      </c>
      <c r="G3" s="172"/>
      <c r="H3" s="461">
        <v>148108289</v>
      </c>
    </row>
    <row r="4" spans="1:8" ht="15">
      <c r="A4" s="575" t="s">
        <v>3</v>
      </c>
      <c r="B4" s="581"/>
      <c r="C4" s="581"/>
      <c r="D4" s="581"/>
      <c r="E4" s="504" t="s">
        <v>862</v>
      </c>
      <c r="F4" s="577" t="s">
        <v>4</v>
      </c>
      <c r="G4" s="578"/>
      <c r="H4" s="461" t="s">
        <v>159</v>
      </c>
    </row>
    <row r="5" spans="1:8" ht="15">
      <c r="A5" s="575" t="s">
        <v>861</v>
      </c>
      <c r="B5" s="576"/>
      <c r="C5" s="576"/>
      <c r="D5" s="576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/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127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127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762</v>
      </c>
      <c r="H36" s="154">
        <f>H25+H17+H33</f>
        <v>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7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625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127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752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766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770</v>
      </c>
      <c r="D94" s="164">
        <f>D93+D55</f>
        <v>0</v>
      </c>
      <c r="E94" s="449" t="s">
        <v>270</v>
      </c>
      <c r="F94" s="289" t="s">
        <v>271</v>
      </c>
      <c r="G94" s="165">
        <f>G36+G39+G55+G79</f>
        <v>770</v>
      </c>
      <c r="H94" s="165">
        <f>H36+H39+H55+H79</f>
        <v>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9" t="s">
        <v>871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863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26">
      <selection activeCell="A16" sqref="A1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"ПРОПЪРТИС КЕПИТАЛ ИНВЕСТМЪНТС" АДСИЦ</v>
      </c>
      <c r="C2" s="584"/>
      <c r="D2" s="584"/>
      <c r="E2" s="584"/>
      <c r="F2" s="586" t="s">
        <v>2</v>
      </c>
      <c r="G2" s="586"/>
      <c r="H2" s="526">
        <f>'справка №1-БАЛАНС'!H3</f>
        <v>148108289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01.01.2007 - 31.12.2007г.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12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15</v>
      </c>
      <c r="D19" s="49">
        <f>SUM(D9:D15)+D16</f>
        <v>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15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15</v>
      </c>
      <c r="D42" s="53">
        <f>D33+D35+D39</f>
        <v>0</v>
      </c>
      <c r="E42" s="128" t="s">
        <v>379</v>
      </c>
      <c r="F42" s="129" t="s">
        <v>380</v>
      </c>
      <c r="G42" s="53">
        <f>G39+G33</f>
        <v>15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859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 t="s">
        <v>381</v>
      </c>
      <c r="D48" s="582" t="s">
        <v>872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3" t="s">
        <v>864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71" bottom="0.27" header="0.511811023622047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5" sqref="D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"ПРОПЪРТИС КЕПИТАЛ ИНВЕСТМЪНТС" АДСИЦ</v>
      </c>
      <c r="C4" s="541" t="s">
        <v>2</v>
      </c>
      <c r="D4" s="541">
        <f>'справка №1-БАЛАНС'!H3</f>
        <v>148108289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01.01.2007 - 31.12.2007г.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-637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7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-632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650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650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14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0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 t="s">
        <v>873</v>
      </c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 t="s">
        <v>865</v>
      </c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9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"ПРОПЪРТИС КЕПИТАЛ ИНВЕСТМЪНТС"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148108289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01.01.2007 - 31.12.2007г.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</v>
      </c>
      <c r="K16" s="60"/>
      <c r="L16" s="344">
        <f t="shared" si="1"/>
        <v>-15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650</v>
      </c>
      <c r="D28" s="60">
        <v>127</v>
      </c>
      <c r="E28" s="60"/>
      <c r="F28" s="60"/>
      <c r="G28" s="60"/>
      <c r="H28" s="60"/>
      <c r="I28" s="60"/>
      <c r="J28" s="60"/>
      <c r="K28" s="60"/>
      <c r="L28" s="344">
        <f t="shared" si="1"/>
        <v>777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-15</v>
      </c>
      <c r="K29" s="59">
        <f t="shared" si="6"/>
        <v>0</v>
      </c>
      <c r="L29" s="344">
        <f t="shared" si="1"/>
        <v>762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127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-15</v>
      </c>
      <c r="K32" s="59">
        <f t="shared" si="7"/>
        <v>0</v>
      </c>
      <c r="L32" s="344">
        <f t="shared" si="1"/>
        <v>762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860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521</v>
      </c>
      <c r="E38" s="590"/>
      <c r="F38" s="590" t="s">
        <v>874</v>
      </c>
      <c r="G38" s="590"/>
      <c r="H38" s="590"/>
      <c r="I38" s="590"/>
      <c r="J38" s="15" t="s">
        <v>855</v>
      </c>
      <c r="K38" s="15"/>
      <c r="L38" s="590" t="s">
        <v>866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4" zoomScaleNormal="84"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"ПРОПЪРТИС КЕПИТАЛ ИНВЕСТМЪНТС"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148108289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01.01.2007 - 31.12.2007г.</v>
      </c>
      <c r="D3" s="611"/>
      <c r="E3" s="611"/>
      <c r="F3" s="485"/>
      <c r="G3" s="485"/>
      <c r="H3" s="485"/>
      <c r="I3" s="485"/>
      <c r="J3" s="485"/>
      <c r="K3" s="485"/>
      <c r="L3" s="485"/>
      <c r="M3" s="596" t="s">
        <v>4</v>
      </c>
      <c r="N3" s="59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>
        <v>4</v>
      </c>
      <c r="F24" s="189"/>
      <c r="G24" s="74">
        <f t="shared" si="2"/>
        <v>4</v>
      </c>
      <c r="H24" s="65"/>
      <c r="I24" s="65"/>
      <c r="J24" s="74">
        <f t="shared" si="3"/>
        <v>4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4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4</v>
      </c>
      <c r="F40" s="438">
        <f aca="true" t="shared" si="13" ref="F40:R40">F17+F18+F19+F25+F38+F39</f>
        <v>0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 t="s">
        <v>873</v>
      </c>
      <c r="L44" s="603"/>
      <c r="M44" s="603"/>
      <c r="N44" s="603"/>
      <c r="O44" s="604" t="s">
        <v>867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7" bottom="0.5118110236220472" header="0.45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4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"ПРОПЪРТИС КЕПИТАЛ ИНВЕСТМЪНТС" АДСИЦ</v>
      </c>
      <c r="C3" s="619"/>
      <c r="D3" s="526" t="s">
        <v>2</v>
      </c>
      <c r="E3" s="107">
        <f>'справка №1-БАЛАНС'!H3</f>
        <v>148108289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01.01.2007 - 31.12.2007г.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625</v>
      </c>
      <c r="D29" s="108">
        <v>625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127</v>
      </c>
      <c r="D38" s="105">
        <f>SUM(D39:D42)</f>
        <v>127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127</v>
      </c>
      <c r="D42" s="108">
        <v>127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752</v>
      </c>
      <c r="D43" s="104">
        <f>D24+D28+D29+D31+D30+D32+D33+D38</f>
        <v>752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752</v>
      </c>
      <c r="D44" s="103">
        <f>D43+D21+D19+D9</f>
        <v>752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</v>
      </c>
      <c r="D64" s="108"/>
      <c r="E64" s="119">
        <f t="shared" si="1"/>
        <v>7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</v>
      </c>
      <c r="D66" s="103">
        <f>D52+D56+D61+D62+D63+D64</f>
        <v>0</v>
      </c>
      <c r="E66" s="119">
        <f t="shared" si="1"/>
        <v>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1</v>
      </c>
      <c r="E97" s="104">
        <f>E96+E68+E66</f>
        <v>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883</v>
      </c>
      <c r="B109" s="613"/>
      <c r="C109" s="613" t="s">
        <v>875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868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26" sqref="A2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"ПРОПЪРТИС КЕПИТАЛ ИНВЕСТМЪНТС"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148108289</v>
      </c>
    </row>
    <row r="5" spans="1:9" ht="15">
      <c r="A5" s="501" t="s">
        <v>5</v>
      </c>
      <c r="B5" s="621" t="str">
        <f>'справка №1-БАЛАНС'!E5</f>
        <v>01.01.2007 - 31.12.2007г.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883</v>
      </c>
      <c r="B30" s="623" t="s">
        <v>819</v>
      </c>
      <c r="C30" s="623"/>
      <c r="D30" s="459"/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 t="s">
        <v>873</v>
      </c>
      <c r="E31" s="523"/>
      <c r="F31" s="523"/>
      <c r="G31" s="523"/>
      <c r="H31" s="523"/>
      <c r="I31" s="523" t="s">
        <v>869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29" sqref="E29:E3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"ПРОПЪРТИС КЕПИТАЛ ИНВЕСТМЪНТС" АДСИЦ</v>
      </c>
      <c r="C5" s="627"/>
      <c r="D5" s="627"/>
      <c r="E5" s="570" t="s">
        <v>2</v>
      </c>
      <c r="F5" s="451">
        <f>'справка №1-БАЛАНС'!H3</f>
        <v>148108289</v>
      </c>
    </row>
    <row r="6" spans="1:13" ht="15" customHeight="1">
      <c r="A6" s="27" t="s">
        <v>822</v>
      </c>
      <c r="B6" s="628" t="str">
        <f>'справка №1-БАЛАНС'!E5</f>
        <v>01.01.2007 - 31.12.2007г.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870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Sasho</cp:lastModifiedBy>
  <cp:lastPrinted>2008-01-17T15:00:30Z</cp:lastPrinted>
  <dcterms:created xsi:type="dcterms:W3CDTF">2000-06-29T12:02:40Z</dcterms:created>
  <dcterms:modified xsi:type="dcterms:W3CDTF">2008-01-29T09:09:47Z</dcterms:modified>
  <cp:category/>
  <cp:version/>
  <cp:contentType/>
  <cp:contentStatus/>
</cp:coreProperties>
</file>