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<sst xmlns="http://schemas.openxmlformats.org/spreadsheetml/2006/main" count="1070" uniqueCount="880">
  <si>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</si>
  <si>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</si>
  <si>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</si>
  <si>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</si>
  <si>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</si>
  <si>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</si>
  <si>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</si>
  <si>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</si>
  <si>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</si>
  <si>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</si>
  <si>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</si>
  <si>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</si>
  <si>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</si>
  <si>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</si>
  <si>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</si>
  <si>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</si>
  <si>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</si>
  <si>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</si>
  <si>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</si>
  <si>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</si>
  <si>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</si>
  <si>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</si>
  <si>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</si>
  <si>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</si>
  <si>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</si>
  <si>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</si>
  <si>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</si>
  <si>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</si>
  <si>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</si>
  <si>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</si>
  <si>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</si>
  <si>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</si>
  <si>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</si>
  <si>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</si>
  <si>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</si>
  <si>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</si>
  <si>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</si>
  <si>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</si>
  <si>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</si>
  <si>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</si>
  <si>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</si>
  <si>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</si>
  <si>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</si>
  <si>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</si>
  <si>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</si>
  <si>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</si>
  <si>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</si>
  <si>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</si>
  <si>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</si>
  <si>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</si>
  <si>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</si>
  <si>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</si>
  <si>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</si>
  <si>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</si>
  <si>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</si>
  <si>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</si>
  <si>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</si>
  <si>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</si>
  <si>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</si>
  <si>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</si>
  <si>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</si>
  <si>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</si>
  <si>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</si>
  <si>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</si>
  <si>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</si>
  <si>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</si>
  <si>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</si>
  <si>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</si>
  <si>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</si>
  <si>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</si>
  <si>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</si>
  <si>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</si>
  <si>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</si>
  <si>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</si>
  <si>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</si>
  <si>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</si>
  <si>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</si>
  <si>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</si>
  <si>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</si>
  <si>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</si>
  <si>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</si>
  <si>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</si>
  <si>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</si>
  <si>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</si>
  <si>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</si>
  <si>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</si>
  <si>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</si>
  <si>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</si>
  <si>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</si>
  <si>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</si>
  <si>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</si>
  <si>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</si>
  <si>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</si>
  <si>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</si>
  <si>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</si>
  <si>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</si>
  <si>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</si>
  <si>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</si>
  <si>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</si>
  <si>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</si>
  <si>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</si>
  <si>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</si>
  <si>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</si>
  <si>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</si>
  <si>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</si>
  <si>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</si>
  <si>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</si>
  <si>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</si>
  <si>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</si>
  <si>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</si>
  <si>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</si>
  <si>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</si>
  <si>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</si>
  <si>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</si>
  <si>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</si>
  <si>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</si>
  <si>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</si>
  <si>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</si>
  <si>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</si>
  <si>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</si>
  <si>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</si>
  <si>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</si>
  <si>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</si>
  <si>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</si>
  <si>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</si>
  <si>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</si>
  <si>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</si>
  <si>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</si>
  <si>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</si>
  <si>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</si>
  <si>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</si>
  <si>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</si>
  <si>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</si>
  <si>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</si>
  <si>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</si>
  <si>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</si>
  <si>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</si>
  <si>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</si>
  <si>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</si>
  <si>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</si>
  <si>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</si>
  <si>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</si>
  <si>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</si>
  <si>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</si>
  <si>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</si>
  <si>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</si>
  <si>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</si>
  <si>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</si>
  <si>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</si>
  <si>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</si>
  <si>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</si>
  <si>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</si>
  <si>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</si>
  <si>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</si>
  <si>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</si>
  <si>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</si>
  <si>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</si>
  <si>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</si>
  <si>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</si>
  <si>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</si>
  <si>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</si>
  <si>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</si>
  <si>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</si>
  <si>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</si>
  <si>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</si>
  <si>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</si>
  <si>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</si>
  <si>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</si>
  <si>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</si>
  <si>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</si>
  <si>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</si>
  <si>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</si>
  <si>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</si>
  <si>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</si>
  <si>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</si>
  <si>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</si>
  <si>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</si>
  <si>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</si>
  <si>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</si>
  <si>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</si>
  <si>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</si>
  <si>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</si>
  <si>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</si>
  <si>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</si>
  <si>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</si>
  <si>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</si>
  <si>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</si>
  <si>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</si>
  <si>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</si>
  <si>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</si>
  <si>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</si>
  <si>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</si>
  <si>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</si>
  <si>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</si>
  <si>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</si>
  <si>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</si>
  <si>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</si>
  <si>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</si>
  <si>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</si>
  <si>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</si>
  <si>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</si>
  <si>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</si>
  <si>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</si>
  <si>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</si>
  <si>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</si>
  <si>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</si>
  <si>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</si>
  <si>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</si>
  <si>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</si>
  <si>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</si>
  <si>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</si>
  <si>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</si>
  <si>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</si>
  <si>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</si>
  <si>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</si>
  <si>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</si>
  <si>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</si>
  <si>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</si>
  <si>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</si>
  <si>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</si>
  <si>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</si>
  <si>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</si>
  <si>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</si>
  <si>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</si>
  <si>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</si>
  <si>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</si>
  <si>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</si>
  <si>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</si>
  <si>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</si>
  <si>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</si>
  <si>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</si>
  <si>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</si>
  <si>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</si>
  <si>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</si>
  <si>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</si>
  <si>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</si>
  <si>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</si>
  <si>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</si>
  <si>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</si>
  <si>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</si>
  <si>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</si>
  <si>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</si>
  <si>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</si>
  <si>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</si>
  <si>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</si>
  <si>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</si>
  <si>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</si>
  <si>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</si>
  <si>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</si>
  <si>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</si>
  <si>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</si>
  <si>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</si>
  <si>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</si>
  <si>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</si>
  <si>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</si>
  <si>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</si>
  <si>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</si>
  <si>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</si>
  <si>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</si>
  <si>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</si>
  <si>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</si>
  <si>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</si>
  <si>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</si>
  <si>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</si>
  <si>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</si>
  <si>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</si>
  <si>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</si>
  <si>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</si>
  <si>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</si>
  <si>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</si>
  <si>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</si>
  <si>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</si>
  <si>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</si>
  <si>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</si>
  <si>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</si>
  <si>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</si>
  <si>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</si>
  <si>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</si>
  <si>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</si>
  <si>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</si>
  <si>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</si>
  <si>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</si>
  <si>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</si>
  <si>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</si>
  <si>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</si>
  <si>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</si>
  <si>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</si>
  <si>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</si>
  <si>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</si>
  <si>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</si>
  <si>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</si>
  <si>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</si>
  <si>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</si>
  <si>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</si>
  <si>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</si>
  <si>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</si>
  <si>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</si>
  <si>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</si>
  <si>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</si>
  <si>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</si>
  <si>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</si>
  <si>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</si>
  <si>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</si>
  <si>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</si>
  <si>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</si>
  <si>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</si>
  <si>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</si>
  <si>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</si>
  <si>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</si>
  <si>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</si>
  <si>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</si>
  <si>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</si>
  <si>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</si>
  <si>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</si>
  <si>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</si>
  <si>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</si>
  <si>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</si>
  <si>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</si>
  <si>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</si>
  <si>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</si>
  <si>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</si>
  <si>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</si>
  <si>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</si>
  <si>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</si>
  <si>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</si>
  <si>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</si>
  <si>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</si>
  <si>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</si>
  <si>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</si>
  <si>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</si>
  <si>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</si>
  <si>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</si>
  <si>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</si>
  <si>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</si>
  <si>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</si>
  <si>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</si>
  <si>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</si>
  <si>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</si>
  <si>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</si>
  <si>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</si>
  <si>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</si>
  <si>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</si>
  <si>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</si>
  <si>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</si>
  <si>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</si>
  <si>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</si>
  <si>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</si>
  <si>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</si>
  <si>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</si>
  <si>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</si>
  <si>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</si>
  <si>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</si>
  <si>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</si>
  <si>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</si>
  <si>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</si>
  <si>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</si>
  <si>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</si>
  <si>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</si>
  <si>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</si>
  <si>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</si>
  <si>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</si>
  <si>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</si>
  <si>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</si>
  <si>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</si>
  <si>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</si>
  <si>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</si>
  <si>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</si>
  <si>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</si>
  <si>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</si>
  <si>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</si>
  <si>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</si>
  <si>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</si>
  <si>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</si>
  <si>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</si>
  <si>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</si>
  <si>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</si>
  <si>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</si>
  <si>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</si>
  <si>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</si>
  <si>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</si>
  <si>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</si>
  <si>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</si>
  <si>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</si>
  <si>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</si>
  <si>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</si>
  <si>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</si>
  <si>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</si>
  <si>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</si>
  <si>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</si>
  <si>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</si>
  <si>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</si>
  <si>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</si>
  <si>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</si>
  <si>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</si>
  <si>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</si>
  <si>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</si>
  <si>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</si>
  <si>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</si>
  <si>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</si>
  <si>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</si>
  <si>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</si>
  <si>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</si>
  <si>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</si>
  <si>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</si>
  <si>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</si>
  <si>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</si>
  <si>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</si>
  <si>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</si>
  <si>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</si>
  <si>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</si>
  <si>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</si>
  <si>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</si>
  <si>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</si>
  <si>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</si>
  <si>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</si>
  <si>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</si>
  <si>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</si>
  <si>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</si>
  <si>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</si>
  <si>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</si>
  <si>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</si>
  <si>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</si>
  <si>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</si>
  <si>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</si>
  <si>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</si>
  <si>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</si>
  <si>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</si>
  <si>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</si>
  <si>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</si>
  <si>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</si>
  <si>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</si>
  <si>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</si>
  <si>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</si>
  <si>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</si>
  <si>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</si>
  <si>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</si>
  <si>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</si>
  <si>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</si>
  <si>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</si>
  <si>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</si>
  <si>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</si>
  <si>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</si>
  <si>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</si>
  <si>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</si>
  <si>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</si>
  <si>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</si>
  <si>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</si>
  <si>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</si>
  <si>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</si>
  <si>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</si>
  <si>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</si>
  <si>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</si>
  <si>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</si>
  <si>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</si>
  <si>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</si>
  <si>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</si>
  <si>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</si>
  <si>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</si>
  <si>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</si>
  <si>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</si>
  <si>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</si>
  <si>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</si>
  <si>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</si>
  <si>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</si>
  <si>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</si>
  <si>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</si>
  <si>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</si>
  <si>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</si>
  <si>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</si>
  <si>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</si>
  <si>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</si>
  <si>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</si>
  <si>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</si>
  <si>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</si>
  <si>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</si>
  <si>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</si>
  <si>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</si>
  <si>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</si>
  <si>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</si>
  <si>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</si>
  <si>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</si>
  <si>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</si>
  <si>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</si>
  <si>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</si>
  <si>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</si>
  <si>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</si>
  <si>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</si>
  <si>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</si>
  <si>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</si>
  <si>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</si>
  <si>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</si>
  <si>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</si>
  <si>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</si>
  <si>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</si>
  <si>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</si>
  <si>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</si>
  <si>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</si>
  <si>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</si>
  <si>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</si>
  <si>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</si>
  <si>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</si>
  <si>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</si>
  <si>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</si>
  <si>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</si>
  <si>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</si>
  <si>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</si>
  <si>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</si>
  <si>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</si>
  <si>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</si>
  <si>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</si>
  <si>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</si>
  <si>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</si>
  <si>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</si>
  <si>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</si>
  <si>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</si>
  <si>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</si>
  <si>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</si>
  <si>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</si>
  <si>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</si>
  <si>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</si>
  <si>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</si>
  <si>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</si>
  <si>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</si>
  <si>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</si>
  <si>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</si>
  <si>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</si>
  <si>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</si>
  <si>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</si>
  <si>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</si>
  <si>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</si>
  <si>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</si>
  <si>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</si>
  <si>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</si>
  <si>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</si>
  <si>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</si>
  <si>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</si>
  <si>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</si>
  <si>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</si>
  <si>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</si>
  <si>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</si>
  <si>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</si>
  <si>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</si>
  <si>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</si>
  <si>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</si>
  <si>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</si>
  <si>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</si>
  <si>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</si>
  <si>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</si>
  <si>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</si>
  <si>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</si>
  <si>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</si>
  <si>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</si>
  <si>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</si>
  <si>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</si>
  <si>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</si>
  <si>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</si>
  <si>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</si>
  <si>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</si>
  <si>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</si>
  <si>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</si>
  <si>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</si>
  <si>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</si>
  <si>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</si>
  <si>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</si>
  <si>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</si>
  <si>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</si>
  <si>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</si>
  <si>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</si>
  <si>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</si>
  <si>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</si>
  <si>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</si>
  <si>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</si>
  <si>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</si>
  <si>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</si>
  <si>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</si>
  <si>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</si>
  <si>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</si>
  <si>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</si>
  <si>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</si>
  <si>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</si>
  <si>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</si>
  <si>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</si>
  <si>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</si>
  <si>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</si>
  <si>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</si>
  <si>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</si>
  <si>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</si>
  <si>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</si>
  <si>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</si>
  <si>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</si>
  <si>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</si>
  <si>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</si>
  <si>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</si>
  <si>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</si>
  <si>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</si>
  <si>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</si>
  <si>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</si>
  <si>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</si>
  <si>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</si>
  <si>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</si>
  <si>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</si>
  <si>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</si>
  <si>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</si>
  <si>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</si>
  <si>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</si>
  <si>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</si>
  <si>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</si>
  <si>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</si>
  <si>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</si>
  <si>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</si>
  <si>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</si>
  <si>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</si>
  <si>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</si>
  <si>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</si>
  <si>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</si>
  <si>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</si>
  <si>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</si>
  <si>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</si>
  <si>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</si>
  <si>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</si>
  <si>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</si>
  <si>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</si>
  <si>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</si>
  <si>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</si>
  <si>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</si>
  <si>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</si>
  <si>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</si>
  <si>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</si>
  <si>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</si>
  <si>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</si>
  <si>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</si>
  <si>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</si>
  <si>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</si>
  <si>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</si>
  <si>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</si>
  <si>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</si>
  <si>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</si>
  <si>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</si>
  <si>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</si>
  <si>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</si>
  <si>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</si>
  <si>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</si>
  <si>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</si>
  <si>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</si>
  <si>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</si>
  <si>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</si>
  <si>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</si>
  <si>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</si>
  <si>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</si>
  <si>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</si>
  <si>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</si>
  <si>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</si>
  <si>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</si>
  <si>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</si>
  <si>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</si>
  <si>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</si>
  <si>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</si>
  <si>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</si>
  <si>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</si>
  <si>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</si>
  <si>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</si>
  <si>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</si>
  <si>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</si>
  <si>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</si>
  <si>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</si>
  <si>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</si>
  <si>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</si>
  <si>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</si>
  <si>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</si>
  <si>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</si>
  <si>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</si>
  <si>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</si>
  <si>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</si>
  <si>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</si>
  <si>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</si>
  <si>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</si>
  <si>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</si>
  <si>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</si>
  <si>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</si>
  <si>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</si>
  <si>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</si>
  <si>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</si>
  <si>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</si>
  <si>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</si>
  <si>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</si>
  <si>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</si>
  <si>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</si>
  <si>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</si>
  <si>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</si>
  <si>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</si>
  <si>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</si>
  <si>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</si>
  <si>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</si>
  <si>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</si>
  <si>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</si>
  <si>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</si>
  <si>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</si>
  <si>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</si>
  <si>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</si>
  <si>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</si>
  <si>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</si>
  <si>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</si>
  <si>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</si>
  <si>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</si>
  <si>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</si>
  <si>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</si>
  <si>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</si>
  <si>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</si>
  <si>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</si>
  <si>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</si>
  <si>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</si>
  <si>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</si>
  <si>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</si>
  <si>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</si>
  <si>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</si>
  <si>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</si>
  <si>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</si>
  <si>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</si>
  <si>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</si>
  <si>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</si>
  <si>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</si>
  <si>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</si>
  <si>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</si>
  <si>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</si>
  <si>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</si>
  <si>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</si>
  <si>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</si>
  <si>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</si>
  <si>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</si>
  <si>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</si>
  <si>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</si>
  <si>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</si>
  <si>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</si>
  <si>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</si>
  <si>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</si>
  <si>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</si>
  <si>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</si>
  <si>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</si>
  <si>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</si>
  <si>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</si>
  <si>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</si>
  <si>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</si>
  <si>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</si>
  <si>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</si>
  <si>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</si>
  <si>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</si>
  <si>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</si>
  <si>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</si>
  <si>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</si>
  <si>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</si>
  <si>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</si>
  <si>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</si>
  <si>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</si>
  <si>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</si>
  <si>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</si>
  <si>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</si>
  <si>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</si>
  <si>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</si>
  <si>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</si>
  <si>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</si>
  <si>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</si>
  <si>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</si>
  <si>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</si>
  <si>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</si>
  <si>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</si>
  <si>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</si>
  <si>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</si>
  <si>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</si>
  <si>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</si>
  <si>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</si>
  <si>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</si>
  <si>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</si>
  <si>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</si>
  <si>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</si>
  <si>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</si>
  <si>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</si>
  <si>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</si>
  <si>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</si>
  <si>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</si>
  <si>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</si>
  <si>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</si>
  <si>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</si>
  <si>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</si>
  <si>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</si>
  <si>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</si>
  <si>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</si>
  <si>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</si>
  <si>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</si>
  <si>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</si>
  <si>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</si>
  <si>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</si>
  <si>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</si>
  <si>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</si>
  <si>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</si>
  <si>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</si>
  <si>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</si>
  <si>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</si>
  <si>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</si>
  <si>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</si>
  <si>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</si>
  <si>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</si>
  <si>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</si>
  <si>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</si>
  <si>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</si>
  <si>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</si>
  <si>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</si>
  <si>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</si>
  <si>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</si>
  <si>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</si>
  <si>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</si>
  <si>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</si>
  <si>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</si>
  <si>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</si>
  <si>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</si>
  <si>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</si>
  <si>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</si>
  <si>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</si>
  <si>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</si>
  <si>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</si>
  <si>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</si>
  <si>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</si>
  <si>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</si>
  <si>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</si>
  <si>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</si>
  <si>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</si>
  <si>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</si>
  <si>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</si>
  <si>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</si>
  <si>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</si>
  <si>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</si>
  <si>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</si>
  <si>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</si>
  <si>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</si>
  <si>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</si>
  <si>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</si>
  <si>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</si>
  <si>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</si>
  <si>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</si>
  <si>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</si>
  <si>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</si>
  <si>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</si>
  <si>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</si>
  <si>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</si>
  <si>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</si>
  <si>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</si>
  <si>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</si>
  <si>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</si>
  <si>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</si>
  <si>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</si>
  <si>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</si>
  <si>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</si>
  <si>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</si>
  <si>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</si>
  <si>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</si>
  <si>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</si>
  <si>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</si>
  <si>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</si>
  <si>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</si>
  <si>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</si>
  <si>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</si>
  <si>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</si>
  <si>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</si>
  <si>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</si>
  <si>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</si>
  <si>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</si>
  <si>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</si>
  <si>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</si>
  <si>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</si>
  <si>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</si>
  <si>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</si>
  <si>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</si>
  <si>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</si>
  <si>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</si>
  <si>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</si>
  <si>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01.01.2018- 31.12.2018</t>
  </si>
  <si>
    <t>Дата на съставяне: 25.03.2019г.</t>
  </si>
  <si>
    <t>25.03.2019г.</t>
  </si>
  <si>
    <t xml:space="preserve">Дата на съставяне:25.03.2019г.                           </t>
  </si>
  <si>
    <t xml:space="preserve">Дата  на съставяне:25.03.2019г.                                                                                                        </t>
  </si>
  <si>
    <t>Дата на съставяне:25.03.2019г.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</si>
</sst>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G74" sqref="G7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-58592</v>
      </c>
      <c r="H27" s="153">
        <f>SUM(H28:H30)</f>
        <v>-57416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-58592</v>
      </c>
      <c r="H29" s="315">
        <v>-57416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280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-1176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-58312</v>
      </c>
      <c r="H33" s="153">
        <f>H27+H31+H32</f>
        <v>-58592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10123</v>
      </c>
      <c r="H36" s="153">
        <f>H25+H17+H33</f>
        <v>9843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39</v>
      </c>
      <c r="H61" s="153">
        <f>SUM(H62:H68)</f>
        <v>95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>
        <v>42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23</v>
      </c>
      <c r="H64" s="151">
        <v>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13</v>
      </c>
      <c r="H66" s="151">
        <v>47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>
        <v>2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2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>
        <v>2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39</v>
      </c>
      <c r="H71" s="160">
        <f>H59+H60+H61+H69+H70</f>
        <v>97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39</v>
      </c>
      <c r="H79" s="161">
        <f>H71+H74+H75+H76</f>
        <v>97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10082</v>
      </c>
      <c r="D83" s="150">
        <v>9919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10082</v>
      </c>
      <c r="D84" s="154">
        <f>D83+D82+D78</f>
        <v>9919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74</v>
      </c>
      <c r="D87" s="150">
        <v>3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75</v>
      </c>
      <c r="D91" s="154">
        <f>SUM(D87:D90)</f>
        <v>11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10157</v>
      </c>
      <c r="D93" s="154">
        <f>D64+D75+D84+D91+D92</f>
        <v>9930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10162</v>
      </c>
      <c r="D94" s="163">
        <f>D93+D55</f>
        <v>9940</v>
      </c>
      <c r="E94" s="447" t="s">
        <v>269</v>
      </c>
      <c r="F94" s="288" t="s">
        <v>270</v>
      </c>
      <c r="G94" s="164">
        <f>G36+G39+G55+G79</f>
        <v>10162</v>
      </c>
      <c r="H94" s="164">
        <f>H36+H39+H55+H79</f>
        <v>9940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45" sqref="A45:E4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01.01.2018- 31.12.2018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118</v>
      </c>
      <c r="D10" s="45">
        <v>131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182</v>
      </c>
      <c r="D12" s="45">
        <v>174</v>
      </c>
      <c r="E12" s="299" t="s">
        <v>77</v>
      </c>
      <c r="F12" s="546" t="s">
        <v>295</v>
      </c>
      <c r="G12" s="547"/>
      <c r="H12" s="547">
        <v>12</v>
      </c>
    </row>
    <row r="13" spans="1:18" ht="12">
      <c r="A13" s="297" t="s">
        <v>296</v>
      </c>
      <c r="B13" s="298" t="s">
        <v>297</v>
      </c>
      <c r="C13" s="45">
        <v>13</v>
      </c>
      <c r="D13" s="45">
        <v>14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12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60</v>
      </c>
      <c r="D16" s="46">
        <v>945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4</v>
      </c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56</v>
      </c>
      <c r="D18" s="47">
        <v>710</v>
      </c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373</v>
      </c>
      <c r="D19" s="48">
        <f>SUM(D9:D15)+D16</f>
        <v>1264</v>
      </c>
      <c r="E19" s="303" t="s">
        <v>315</v>
      </c>
      <c r="F19" s="549" t="s">
        <v>316</v>
      </c>
      <c r="G19" s="547">
        <v>237</v>
      </c>
      <c r="H19" s="547">
        <v>200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422</v>
      </c>
      <c r="H23" s="547">
        <v>294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659</v>
      </c>
      <c r="H24" s="545">
        <f>SUM(H19:H23)</f>
        <v>494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</v>
      </c>
      <c r="D25" s="45">
        <v>423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</v>
      </c>
      <c r="D26" s="48">
        <f>SUM(D23:D25)</f>
        <v>423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374</v>
      </c>
      <c r="D28" s="49">
        <f>D26+D19</f>
        <v>1687</v>
      </c>
      <c r="E28" s="126" t="s">
        <v>337</v>
      </c>
      <c r="F28" s="551" t="s">
        <v>338</v>
      </c>
      <c r="G28" s="545">
        <f>G13+G15+G24</f>
        <v>659</v>
      </c>
      <c r="H28" s="545">
        <f>H13+H15+H24</f>
        <v>506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285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1181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374</v>
      </c>
      <c r="D33" s="48">
        <f>D28-D31+D32</f>
        <v>1687</v>
      </c>
      <c r="E33" s="126" t="s">
        <v>351</v>
      </c>
      <c r="F33" s="551" t="s">
        <v>352</v>
      </c>
      <c r="G33" s="52">
        <f>G32-G31+G28</f>
        <v>659</v>
      </c>
      <c r="H33" s="52">
        <f>H32-H31+H28</f>
        <v>506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285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1181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5</v>
      </c>
      <c r="D35" s="48">
        <f>D36+D37+D38</f>
        <v>-5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5</v>
      </c>
      <c r="D37" s="428">
        <v>-5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280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1176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280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1176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659</v>
      </c>
      <c r="D42" s="52">
        <f>D33+D35+D39</f>
        <v>1682</v>
      </c>
      <c r="E42" s="127" t="s">
        <v>378</v>
      </c>
      <c r="F42" s="128" t="s">
        <v>379</v>
      </c>
      <c r="G42" s="52">
        <f>G39+G33</f>
        <v>659</v>
      </c>
      <c r="H42" s="52">
        <f>H39+H33</f>
        <v>1682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57" sqref="A5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01.01.2018- 31.12.2018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-17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-205</v>
      </c>
      <c r="D13" s="53">
        <v>-62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-17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-63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-302</v>
      </c>
      <c r="D20" s="54">
        <f>SUM(D10:D19)</f>
        <v>-62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380</v>
      </c>
      <c r="D24" s="53">
        <v>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</v>
      </c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-1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-4</v>
      </c>
      <c r="D31" s="53">
        <v>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375</v>
      </c>
      <c r="D32" s="54">
        <f>SUM(D22:D31)</f>
        <v>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>
        <v>-2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</v>
      </c>
      <c r="D42" s="54">
        <f>SUM(D34:D41)</f>
        <v>-2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72</v>
      </c>
      <c r="D43" s="54">
        <f>D42+D32+D20</f>
        <v>-62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</v>
      </c>
      <c r="D44" s="131">
        <v>65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75</v>
      </c>
      <c r="D45" s="54">
        <f>D44+D43</f>
        <v>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75</v>
      </c>
      <c r="D46" s="55">
        <v>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I30" sqref="I3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01.01.2018- 31.12.2018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-58592</v>
      </c>
      <c r="K11" s="59"/>
      <c r="L11" s="343">
        <f>SUM(C11:K11)</f>
        <v>9843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-58592</v>
      </c>
      <c r="K15" s="60">
        <f t="shared" si="2"/>
        <v>0</v>
      </c>
      <c r="L15" s="343">
        <f t="shared" si="1"/>
        <v>9843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280</v>
      </c>
      <c r="J16" s="344">
        <f>+'справка №1-БАЛАНС'!G32</f>
        <v>0</v>
      </c>
      <c r="K16" s="59"/>
      <c r="L16" s="343">
        <f t="shared" si="1"/>
        <v>280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280</v>
      </c>
      <c r="J29" s="58">
        <f t="shared" si="6"/>
        <v>-58592</v>
      </c>
      <c r="K29" s="58">
        <f t="shared" si="6"/>
        <v>0</v>
      </c>
      <c r="L29" s="343">
        <f t="shared" si="1"/>
        <v>10123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280</v>
      </c>
      <c r="J32" s="58">
        <f t="shared" si="7"/>
        <v>-58592</v>
      </c>
      <c r="K32" s="58">
        <f t="shared" si="7"/>
        <v>0</v>
      </c>
      <c r="L32" s="343">
        <f t="shared" si="1"/>
        <v>10123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F53" sqref="F5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01.01.2018- 31.12.2018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E105" sqref="E10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01.01.2018- 31.12.2018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8</v>
      </c>
      <c r="D21" s="107">
        <v>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10082</v>
      </c>
      <c r="D24" s="118">
        <f>SUM(D25:D27)</f>
        <v>10082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10082</v>
      </c>
      <c r="D25" s="107">
        <v>10082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10082</v>
      </c>
      <c r="D43" s="103">
        <f>D24+D28+D29+D31+D30+D32+D33+D38</f>
        <v>10082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10090</v>
      </c>
      <c r="D44" s="102">
        <f>D43+D21+D19+D9</f>
        <v>10090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39</v>
      </c>
      <c r="D85" s="103">
        <f>SUM(D86:D90)+D94</f>
        <v>38</v>
      </c>
      <c r="E85" s="103">
        <f>SUM(E86:E90)+E94</f>
        <v>1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23</v>
      </c>
      <c r="D87" s="107">
        <v>23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12</v>
      </c>
      <c r="D89" s="107">
        <v>12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1</v>
      </c>
      <c r="E90" s="102">
        <f>SUM(E91:E93)</f>
        <v>1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1</v>
      </c>
      <c r="E93" s="118">
        <f t="shared" si="1"/>
        <v>1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39</v>
      </c>
      <c r="D96" s="103">
        <f>D85+D80+D75+D71+D95</f>
        <v>38</v>
      </c>
      <c r="E96" s="103">
        <f>E85+E80+E75+E71+E95</f>
        <v>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39</v>
      </c>
      <c r="D97" s="103">
        <f>D96+D68+D66</f>
        <v>38</v>
      </c>
      <c r="E97" s="103">
        <f>E96+E68+E66</f>
        <v>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442</v>
      </c>
      <c r="D104" s="107"/>
      <c r="E104" s="107"/>
      <c r="F104" s="124">
        <f>C104+D104-E104</f>
        <v>442</v>
      </c>
    </row>
    <row r="105" spans="1:16" ht="12">
      <c r="A105" s="410" t="s">
        <v>773</v>
      </c>
      <c r="B105" s="393" t="s">
        <v>774</v>
      </c>
      <c r="C105" s="102">
        <f>SUM(C102:C104)</f>
        <v>442</v>
      </c>
      <c r="D105" s="102">
        <f>SUM(D102:D104)</f>
        <v>0</v>
      </c>
      <c r="E105" s="102">
        <f>SUM(E102:E104)</f>
        <v>0</v>
      </c>
      <c r="F105" s="102">
        <f>SUM(F102:F104)</f>
        <v>442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0" sqref="E4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01.01.2018- 31.12.2018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91">
      <selection activeCell="C159" sqref="C1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01.01.2018- 31.12.2018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2019-03-28T12:43:20Z</cp:lastPrinted>
  <dcterms:created xsi:type="dcterms:W3CDTF">2000-06-29T12:02:40Z</dcterms:created>
  <dcterms:modified xsi:type="dcterms:W3CDTF">2019-03-28T12:43:23Z</dcterms:modified>
  <cp:category/>
  <cp:version/>
  <cp:contentType/>
  <cp:contentStatus/>
</cp:coreProperties>
</file>