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<sst xmlns="http://schemas.openxmlformats.org/spreadsheetml/2006/main" count="185" uniqueCount="158">
  <si>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</si>
  <si>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</si>
  <si>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</si>
  <si>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</si>
  <si>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</si>
  <si>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</si>
  <si>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</si>
  <si>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</si>
  <si>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</si>
  <si>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</si>
  <si>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</si>
  <si>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</si>
  <si>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</si>
  <si>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</si>
  <si>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</si>
  <si>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</si>
  <si>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</si>
  <si>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</si>
  <si>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</si>
  <si>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</si>
  <si>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</si>
  <si>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</si>
  <si>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</si>
  <si>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</si>
  <si>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</si>
  <si>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</si>
  <si>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</si>
  <si>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</si>
  <si>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</si>
  <si>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</si>
  <si>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</si>
  <si>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</si>
  <si>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</si>
  <si>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</si>
  <si>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</si>
  <si>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</si>
  <si>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</si>
  <si>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Парични потоци от финансова дейност</t>
  </si>
  <si>
    <t>Нетно увеличение на паричните средства и еквиваленти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</si>
  <si>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</si>
  <si>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</si>
  <si>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</si>
  <si>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</si>
  <si>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</si>
  <si>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</si>
  <si>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</si>
  <si>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</si>
  <si>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</si>
  <si>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</si>
  <si>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</si>
  <si>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</si>
  <si>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</si>
  <si>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</si>
  <si>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</si>
  <si>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</si>
  <si>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</si>
  <si>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</si>
  <si>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</si>
  <si>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</si>
  <si>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</si>
  <si>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</si>
  <si>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</si>
  <si>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</si>
  <si>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</si>
  <si>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</si>
  <si>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</si>
  <si>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</si>
  <si>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</si>
  <si>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</si>
  <si>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</si>
  <si>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</si>
  <si>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</si>
  <si>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</si>
  <si>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</si>
  <si>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</si>
  <si>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</si>
  <si>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</si>
  <si>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</si>
  <si>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</si>
  <si>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</si>
  <si>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</si>
  <si>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</si>
  <si>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</si>
  <si>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</si>
  <si>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</si>
  <si>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</si>
  <si>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</si>
  <si>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</si>
  <si>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</si>
  <si>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</si>
  <si>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</si>
  <si>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</si>
  <si>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</si>
  <si>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</si>
  <si>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</si>
  <si>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</si>
  <si>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</si>
  <si>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</si>
  <si>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</si>
  <si>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</si>
  <si>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</si>
  <si>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</si>
  <si>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</si>
  <si>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</si>
  <si>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</si>
  <si>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</si>
  <si>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</si>
  <si>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</si>
  <si>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</si>
  <si>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</si>
  <si>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</si>
  <si>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</si>
  <si>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</si>
  <si>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</si>
  <si>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</si>
  <si>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</si>
  <si>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</si>
  <si>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</si>
  <si>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</si>
  <si>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</si>
  <si>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</si>
  <si>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</si>
  <si>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</si>
  <si>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</si>
  <si>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</si>
  <si>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</si>
  <si>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</si>
  <si>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</si>
  <si>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</si>
  <si>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</si>
  <si>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</si>
  <si>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</si>
  <si>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</si>
  <si>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</si>
  <si>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</si>
  <si>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</si>
  <si>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</si>
  <si>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</si>
  <si>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</si>
  <si>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</si>
  <si>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</si>
  <si>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Други плащания от оперативна дейност</t>
  </si>
  <si>
    <t>Други постъпления от финансова дейност</t>
  </si>
  <si>
    <t>Други плащания от финансова дейност</t>
  </si>
  <si>
    <t>Възстановени предоставени заеми, вкл.финансов лизинг</t>
  </si>
  <si>
    <t>Отрицателен ефект на курсовите разлики върху паричните наличности</t>
  </si>
  <si>
    <t>Салдо 31.12.2019 г.</t>
  </si>
  <si>
    <t>Салдо 31.03.2020 г.</t>
  </si>
  <si>
    <t>(в хиляди лева)</t>
  </si>
  <si>
    <t>(в хил.лева)</t>
  </si>
  <si>
    <t>Активи по отсрочени данъчни активи</t>
  </si>
  <si>
    <t>Разходи за бъдещи периоди</t>
  </si>
  <si>
    <t>Покупка на дълготрайни активи</t>
  </si>
  <si>
    <t>Постъпления от продажба на дълготрайни активи</t>
  </si>
  <si>
    <t>към 31.12.2020 год.</t>
  </si>
  <si>
    <t>за периода от 01.01.2020 год. до 31.12.2020 год.</t>
  </si>
  <si>
    <t>Други постъпления от оперативна дейност</t>
  </si>
  <si>
    <t>Дата: 22.02.2020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</si>
</sst>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72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72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72" fontId="0" fillId="33" borderId="27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72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72" fontId="8" fillId="33" borderId="29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72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72" fontId="8" fillId="0" borderId="31" xfId="0" applyNumberFormat="1" applyFont="1" applyBorder="1" applyAlignment="1">
      <alignment horizontal="right"/>
    </xf>
    <xf numFmtId="172" fontId="8" fillId="0" borderId="3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72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72" fontId="20" fillId="33" borderId="10" xfId="0" applyNumberFormat="1" applyFont="1" applyFill="1" applyBorder="1" applyAlignment="1">
      <alignment/>
    </xf>
    <xf numFmtId="172" fontId="20" fillId="33" borderId="13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4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A55" sqref="A55:E55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56" t="s">
        <v>100</v>
      </c>
      <c r="B2" s="156"/>
      <c r="C2" s="156"/>
      <c r="D2" s="156"/>
      <c r="E2" s="156"/>
    </row>
    <row r="3" spans="1:5" ht="16.5" customHeight="1">
      <c r="A3" s="157" t="s">
        <v>101</v>
      </c>
      <c r="B3" s="157"/>
      <c r="C3" s="157"/>
      <c r="D3" s="157"/>
      <c r="E3" s="157"/>
    </row>
    <row r="4" spans="1:5" ht="18">
      <c r="A4" s="157" t="s">
        <v>106</v>
      </c>
      <c r="B4" s="157"/>
      <c r="C4" s="157"/>
      <c r="D4" s="157"/>
      <c r="E4" s="157"/>
    </row>
    <row r="5" spans="1:5" ht="15.75">
      <c r="A5" s="158" t="s">
        <v>154</v>
      </c>
      <c r="B5" s="158"/>
      <c r="C5" s="158"/>
      <c r="D5" s="158"/>
      <c r="E5" s="158"/>
    </row>
    <row r="6" spans="1:5" ht="16.5" thickBot="1">
      <c r="A6" s="36"/>
      <c r="B6" s="36"/>
      <c r="C6" s="36"/>
      <c r="E6" s="149" t="s">
        <v>148</v>
      </c>
    </row>
    <row r="7" spans="1:5" ht="15.75">
      <c r="A7" s="165" t="s">
        <v>53</v>
      </c>
      <c r="B7" s="161"/>
      <c r="C7" s="162"/>
      <c r="D7" s="168">
        <v>2020</v>
      </c>
      <c r="E7" s="168">
        <v>2019</v>
      </c>
    </row>
    <row r="8" spans="1:5" ht="15.75" customHeight="1">
      <c r="A8" s="166"/>
      <c r="B8" s="37"/>
      <c r="C8" s="38"/>
      <c r="D8" s="169"/>
      <c r="E8" s="169"/>
    </row>
    <row r="9" spans="1:5" ht="15.75" customHeight="1">
      <c r="A9" s="167"/>
      <c r="B9" s="40"/>
      <c r="C9" s="41"/>
      <c r="D9" s="170"/>
      <c r="E9" s="170"/>
    </row>
    <row r="10" spans="1:5" ht="15.75">
      <c r="A10" s="42" t="s">
        <v>41</v>
      </c>
      <c r="B10" s="38"/>
      <c r="C10" s="38"/>
      <c r="D10" s="43"/>
      <c r="E10" s="43"/>
    </row>
    <row r="11" spans="1:5" ht="15.75">
      <c r="A11" s="44" t="s">
        <v>48</v>
      </c>
      <c r="B11" s="41"/>
      <c r="C11" s="41"/>
      <c r="D11" s="45"/>
      <c r="E11" s="45"/>
    </row>
    <row r="12" spans="1:5" ht="15">
      <c r="A12" s="46" t="s">
        <v>39</v>
      </c>
      <c r="B12" s="47"/>
      <c r="C12" s="47"/>
      <c r="D12" s="48">
        <v>49078</v>
      </c>
      <c r="E12" s="48">
        <v>42743</v>
      </c>
    </row>
    <row r="13" spans="1:5" ht="15">
      <c r="A13" s="46" t="s">
        <v>122</v>
      </c>
      <c r="B13" s="47"/>
      <c r="C13" s="47"/>
      <c r="D13" s="48">
        <v>121</v>
      </c>
      <c r="E13" s="48">
        <v>128</v>
      </c>
    </row>
    <row r="14" spans="1:5" ht="15">
      <c r="A14" s="49" t="s">
        <v>66</v>
      </c>
      <c r="B14" s="47"/>
      <c r="C14" s="47"/>
      <c r="D14" s="50">
        <v>117</v>
      </c>
      <c r="E14" s="50">
        <v>167</v>
      </c>
    </row>
    <row r="15" spans="1:5" ht="15">
      <c r="A15" s="49" t="s">
        <v>88</v>
      </c>
      <c r="B15" s="47"/>
      <c r="C15" s="47"/>
      <c r="D15" s="50">
        <v>413</v>
      </c>
      <c r="E15" s="50">
        <v>349</v>
      </c>
    </row>
    <row r="16" spans="1:5" ht="15">
      <c r="A16" s="49" t="s">
        <v>67</v>
      </c>
      <c r="B16" s="47"/>
      <c r="C16" s="47"/>
      <c r="D16" s="50">
        <v>6296</v>
      </c>
      <c r="E16" s="50">
        <v>7844</v>
      </c>
    </row>
    <row r="17" spans="1:5" ht="15">
      <c r="A17" s="49" t="s">
        <v>40</v>
      </c>
      <c r="B17" s="47"/>
      <c r="C17" s="47"/>
      <c r="D17" s="50">
        <v>17109</v>
      </c>
      <c r="E17" s="50">
        <v>31086</v>
      </c>
    </row>
    <row r="18" spans="1:5" ht="15">
      <c r="A18" s="49" t="s">
        <v>151</v>
      </c>
      <c r="B18" s="47"/>
      <c r="C18" s="47"/>
      <c r="D18" s="50"/>
      <c r="E18" s="50"/>
    </row>
    <row r="19" spans="1:5" ht="15">
      <c r="A19" s="49" t="s">
        <v>150</v>
      </c>
      <c r="B19" s="47"/>
      <c r="C19" s="47"/>
      <c r="D19" s="50">
        <v>317</v>
      </c>
      <c r="E19" s="50">
        <v>313</v>
      </c>
    </row>
    <row r="20" spans="1:5" ht="15">
      <c r="A20" s="51" t="s">
        <v>79</v>
      </c>
      <c r="B20" s="47"/>
      <c r="C20" s="52"/>
      <c r="D20" s="123">
        <f>SUM(D12:D19)</f>
        <v>73451</v>
      </c>
      <c r="E20" s="123">
        <f>SUM(E12:E19)</f>
        <v>82630</v>
      </c>
    </row>
    <row r="21" spans="1:5" ht="15.75">
      <c r="A21" s="42" t="s">
        <v>49</v>
      </c>
      <c r="B21" s="53"/>
      <c r="C21" s="54"/>
      <c r="D21" s="55"/>
      <c r="E21" s="50"/>
    </row>
    <row r="22" spans="1:5" ht="15">
      <c r="A22" s="49" t="s">
        <v>68</v>
      </c>
      <c r="B22" s="56"/>
      <c r="C22" s="56"/>
      <c r="D22" s="50">
        <v>12542</v>
      </c>
      <c r="E22" s="50">
        <v>15514</v>
      </c>
    </row>
    <row r="23" spans="1:5" ht="15">
      <c r="A23" s="49" t="s">
        <v>40</v>
      </c>
      <c r="B23" s="56"/>
      <c r="C23" s="47"/>
      <c r="D23" s="50">
        <v>15521</v>
      </c>
      <c r="E23" s="50">
        <v>23388</v>
      </c>
    </row>
    <row r="24" spans="1:5" ht="15">
      <c r="A24" s="49" t="s">
        <v>123</v>
      </c>
      <c r="B24" s="56"/>
      <c r="C24" s="47"/>
      <c r="D24" s="50">
        <v>12489</v>
      </c>
      <c r="E24" s="50">
        <v>7993</v>
      </c>
    </row>
    <row r="25" spans="1:5" ht="15">
      <c r="A25" s="49" t="s">
        <v>43</v>
      </c>
      <c r="B25" s="56"/>
      <c r="C25" s="47"/>
      <c r="D25" s="50">
        <v>2835</v>
      </c>
      <c r="E25" s="50">
        <v>2156</v>
      </c>
    </row>
    <row r="26" spans="1:5" ht="15">
      <c r="A26" s="49" t="s">
        <v>151</v>
      </c>
      <c r="B26" s="56"/>
      <c r="C26" s="47"/>
      <c r="D26" s="50">
        <v>351</v>
      </c>
      <c r="E26" s="50">
        <v>745</v>
      </c>
    </row>
    <row r="27" spans="1:5" ht="15">
      <c r="A27" s="51" t="s">
        <v>0</v>
      </c>
      <c r="B27" s="52"/>
      <c r="C27" s="52"/>
      <c r="D27" s="123">
        <f>D22+D23+D24+D25+D26</f>
        <v>43738</v>
      </c>
      <c r="E27" s="123">
        <f>E22+E23+E24+E25+E26</f>
        <v>49796</v>
      </c>
    </row>
    <row r="28" spans="1:5" ht="15.75">
      <c r="A28" s="39" t="s">
        <v>15</v>
      </c>
      <c r="B28" s="57"/>
      <c r="C28" s="57"/>
      <c r="D28" s="58">
        <f>D20+D27</f>
        <v>117189</v>
      </c>
      <c r="E28" s="58">
        <f>E20+E27</f>
        <v>132426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44</v>
      </c>
      <c r="B30" s="56"/>
      <c r="C30" s="47"/>
      <c r="D30" s="50">
        <v>5092</v>
      </c>
      <c r="E30" s="50">
        <v>5920</v>
      </c>
    </row>
    <row r="31" spans="1:5" ht="15">
      <c r="A31" s="49" t="s">
        <v>3</v>
      </c>
      <c r="B31" s="56"/>
      <c r="C31" s="47"/>
      <c r="D31" s="50">
        <v>53963</v>
      </c>
      <c r="E31" s="50">
        <v>65605</v>
      </c>
    </row>
    <row r="32" spans="1:5" ht="15">
      <c r="A32" s="49" t="s">
        <v>50</v>
      </c>
      <c r="B32" s="56"/>
      <c r="C32" s="47"/>
      <c r="D32" s="50">
        <f>-5442</f>
        <v>-5442</v>
      </c>
      <c r="E32" s="50">
        <f>-2950</f>
        <v>-2950</v>
      </c>
    </row>
    <row r="33" spans="1:5" ht="15">
      <c r="A33" s="49" t="s">
        <v>51</v>
      </c>
      <c r="B33" s="56"/>
      <c r="C33" s="47"/>
      <c r="D33" s="50">
        <f>-796</f>
        <v>-796</v>
      </c>
      <c r="E33" s="50">
        <v>-2622</v>
      </c>
    </row>
    <row r="34" spans="1:5" ht="15">
      <c r="A34" s="51" t="s">
        <v>4</v>
      </c>
      <c r="B34" s="56"/>
      <c r="C34" s="47"/>
      <c r="D34" s="123">
        <f>D30+D31+D32+D33</f>
        <v>52817</v>
      </c>
      <c r="E34" s="123">
        <f>E30+E31+E32+E33</f>
        <v>65953</v>
      </c>
    </row>
    <row r="35" spans="1:5" ht="15">
      <c r="A35" s="61" t="s">
        <v>69</v>
      </c>
      <c r="B35" s="56"/>
      <c r="C35" s="56"/>
      <c r="D35" s="123">
        <v>16295</v>
      </c>
      <c r="E35" s="123">
        <v>27115</v>
      </c>
    </row>
    <row r="36" spans="1:5" ht="15">
      <c r="A36" s="62" t="s">
        <v>87</v>
      </c>
      <c r="B36" s="56"/>
      <c r="C36" s="47"/>
      <c r="D36" s="124">
        <f>D34-D35</f>
        <v>36522</v>
      </c>
      <c r="E36" s="124">
        <v>38838</v>
      </c>
    </row>
    <row r="37" spans="1:5" ht="15.75">
      <c r="A37" s="42" t="s">
        <v>45</v>
      </c>
      <c r="B37" s="43"/>
      <c r="C37" s="43"/>
      <c r="D37" s="55"/>
      <c r="E37" s="55"/>
    </row>
    <row r="38" spans="1:5" ht="15.75">
      <c r="A38" s="63" t="s">
        <v>70</v>
      </c>
      <c r="B38" s="64"/>
      <c r="C38" s="64"/>
      <c r="D38" s="65"/>
      <c r="E38" s="65"/>
    </row>
    <row r="39" spans="1:5" ht="15">
      <c r="A39" s="155" t="s">
        <v>71</v>
      </c>
      <c r="B39" s="56"/>
      <c r="C39" s="94"/>
      <c r="D39" s="50">
        <v>10923</v>
      </c>
      <c r="E39" s="50">
        <v>13831</v>
      </c>
    </row>
    <row r="40" spans="1:5" ht="15">
      <c r="A40" s="66" t="s">
        <v>72</v>
      </c>
      <c r="B40" s="56"/>
      <c r="C40" s="144"/>
      <c r="D40" s="55">
        <v>342</v>
      </c>
      <c r="E40" s="55">
        <v>335</v>
      </c>
    </row>
    <row r="41" spans="1:5" ht="15">
      <c r="A41" s="67" t="s">
        <v>73</v>
      </c>
      <c r="B41" s="56"/>
      <c r="C41" s="56"/>
      <c r="D41" s="50">
        <v>643</v>
      </c>
      <c r="E41" s="50">
        <v>737</v>
      </c>
    </row>
    <row r="42" spans="1:5" ht="15">
      <c r="A42" s="51" t="s">
        <v>74</v>
      </c>
      <c r="B42" s="68"/>
      <c r="C42" s="68"/>
      <c r="D42" s="123">
        <f>D39+D40+D41</f>
        <v>11908</v>
      </c>
      <c r="E42" s="123">
        <f>E39+E40+E41</f>
        <v>14903</v>
      </c>
    </row>
    <row r="43" spans="1:5" ht="18.75" customHeight="1">
      <c r="A43" s="44" t="s">
        <v>54</v>
      </c>
      <c r="B43" s="69"/>
      <c r="C43" s="69"/>
      <c r="D43" s="48"/>
      <c r="E43" s="48"/>
    </row>
    <row r="44" spans="1:5" ht="15">
      <c r="A44" s="70" t="s">
        <v>42</v>
      </c>
      <c r="B44" s="71"/>
      <c r="C44" s="72"/>
      <c r="D44" s="73"/>
      <c r="E44" s="73"/>
    </row>
    <row r="45" spans="1:5" ht="12" customHeight="1">
      <c r="A45" s="74" t="s">
        <v>46</v>
      </c>
      <c r="B45" s="47"/>
      <c r="C45" s="75"/>
      <c r="D45" s="76">
        <v>36487</v>
      </c>
      <c r="E45" s="76">
        <v>38559</v>
      </c>
    </row>
    <row r="46" spans="1:5" ht="15">
      <c r="A46" s="77" t="s">
        <v>97</v>
      </c>
      <c r="B46" s="47"/>
      <c r="C46" s="47"/>
      <c r="D46" s="50">
        <v>1075</v>
      </c>
      <c r="E46" s="50">
        <v>922</v>
      </c>
    </row>
    <row r="47" spans="1:5" ht="15">
      <c r="A47" s="77" t="s">
        <v>124</v>
      </c>
      <c r="B47" s="47"/>
      <c r="C47" s="47"/>
      <c r="D47" s="50">
        <v>12510</v>
      </c>
      <c r="E47" s="50">
        <v>8019</v>
      </c>
    </row>
    <row r="48" spans="1:7" ht="15">
      <c r="A48" s="77" t="s">
        <v>73</v>
      </c>
      <c r="B48" s="47"/>
      <c r="C48" s="47"/>
      <c r="D48" s="50">
        <v>232</v>
      </c>
      <c r="E48" s="50">
        <v>270</v>
      </c>
      <c r="G48" s="14" t="s">
        <v>126</v>
      </c>
    </row>
    <row r="49" spans="1:5" ht="15">
      <c r="A49" s="77" t="s">
        <v>75</v>
      </c>
      <c r="B49" s="47"/>
      <c r="C49" s="47"/>
      <c r="D49" s="50">
        <v>2160</v>
      </c>
      <c r="E49" s="50">
        <v>3800</v>
      </c>
    </row>
    <row r="50" spans="1:5" ht="15">
      <c r="A50" s="51" t="s">
        <v>1</v>
      </c>
      <c r="B50" s="78"/>
      <c r="C50" s="78"/>
      <c r="D50" s="123">
        <f>SUM(D45:D49)</f>
        <v>52464</v>
      </c>
      <c r="E50" s="123">
        <f>SUM(E45:E49)</f>
        <v>51570</v>
      </c>
    </row>
    <row r="51" spans="1:5" ht="18" customHeight="1">
      <c r="A51" s="63" t="s">
        <v>47</v>
      </c>
      <c r="B51" s="78"/>
      <c r="C51" s="78"/>
      <c r="D51" s="125">
        <f>D42+D50</f>
        <v>64372</v>
      </c>
      <c r="E51" s="125">
        <f>E42+E50</f>
        <v>66473</v>
      </c>
    </row>
    <row r="52" spans="1:5" ht="19.5" customHeight="1" thickBot="1">
      <c r="A52" s="79" t="s">
        <v>16</v>
      </c>
      <c r="B52" s="80"/>
      <c r="C52" s="80"/>
      <c r="D52" s="81">
        <f>D34+D42+D50</f>
        <v>117189</v>
      </c>
      <c r="E52" s="81">
        <f>E34+E42+E50</f>
        <v>132426</v>
      </c>
    </row>
    <row r="53" spans="1:5" s="35" customFormat="1" ht="21" customHeight="1">
      <c r="A53" s="163"/>
      <c r="B53" s="163"/>
      <c r="C53" s="163"/>
      <c r="D53" s="163"/>
      <c r="E53" s="163"/>
    </row>
    <row r="54" spans="1:5" s="35" customFormat="1" ht="14.25">
      <c r="A54" s="82" t="s">
        <v>157</v>
      </c>
      <c r="B54" s="83"/>
      <c r="C54" s="83"/>
      <c r="D54" s="83"/>
      <c r="E54" s="83"/>
    </row>
    <row r="55" spans="1:5" s="35" customFormat="1" ht="27" customHeight="1">
      <c r="A55" s="164"/>
      <c r="B55" s="164"/>
      <c r="C55" s="164"/>
      <c r="D55" s="164"/>
      <c r="E55" s="164"/>
    </row>
    <row r="56" spans="1:5" s="35" customFormat="1" ht="15">
      <c r="A56" s="122" t="s">
        <v>5</v>
      </c>
      <c r="B56" s="82"/>
      <c r="C56" s="82"/>
      <c r="D56" s="82"/>
      <c r="E56" s="82"/>
    </row>
    <row r="57" spans="1:5" s="35" customFormat="1" ht="14.25">
      <c r="A57" s="82" t="s">
        <v>118</v>
      </c>
      <c r="B57" s="82"/>
      <c r="C57" s="82"/>
      <c r="D57" s="82"/>
      <c r="E57" s="82"/>
    </row>
    <row r="58" spans="1:5" s="35" customFormat="1" ht="15.75" customHeight="1">
      <c r="A58" s="122" t="s">
        <v>6</v>
      </c>
      <c r="B58" s="82"/>
      <c r="C58" s="82"/>
      <c r="D58" s="82"/>
      <c r="E58" s="82"/>
    </row>
    <row r="59" spans="1:5" s="35" customFormat="1" ht="15.75" customHeight="1">
      <c r="A59" s="82" t="s">
        <v>127</v>
      </c>
      <c r="B59" s="82"/>
      <c r="C59" s="82"/>
      <c r="D59" s="82"/>
      <c r="E59" s="82"/>
    </row>
    <row r="60" spans="1:5" s="35" customFormat="1" ht="15.75" customHeight="1">
      <c r="A60" s="84"/>
      <c r="B60" s="84"/>
      <c r="C60" s="84"/>
      <c r="D60" s="84"/>
      <c r="E60" s="84"/>
    </row>
    <row r="61" spans="1:5" s="35" customFormat="1" ht="15.75" customHeight="1">
      <c r="A61" s="84"/>
      <c r="B61" s="84"/>
      <c r="C61" s="84"/>
      <c r="D61" s="84"/>
      <c r="E61" s="84"/>
    </row>
    <row r="62" spans="1:5" s="35" customFormat="1" ht="15.75" customHeight="1">
      <c r="A62" s="84"/>
      <c r="B62" s="84"/>
      <c r="C62" s="84"/>
      <c r="D62" s="84"/>
      <c r="E62" s="84"/>
    </row>
    <row r="63" ht="15.75" customHeight="1"/>
    <row r="64" spans="1:5" ht="15.75" customHeight="1">
      <c r="A64" s="85"/>
      <c r="B64" s="86"/>
      <c r="C64" s="86"/>
      <c r="D64" s="86"/>
      <c r="E64" s="86"/>
    </row>
    <row r="65" spans="1:5" ht="15">
      <c r="A65" s="86"/>
      <c r="B65" s="86"/>
      <c r="C65" s="86"/>
      <c r="D65" s="86"/>
      <c r="E65" s="86"/>
    </row>
    <row r="66" spans="1:5" ht="15.75">
      <c r="A66" s="85"/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1:5" ht="15.75">
      <c r="A68" s="85"/>
      <c r="B68" s="86"/>
      <c r="C68" s="86"/>
      <c r="D68" s="86"/>
      <c r="E68" s="86"/>
    </row>
    <row r="69" spans="1:5" ht="15.75">
      <c r="A69" s="160"/>
      <c r="B69" s="160"/>
      <c r="C69" s="160"/>
      <c r="D69" s="160"/>
      <c r="E69" s="160"/>
    </row>
    <row r="70" spans="1:5" ht="15">
      <c r="A70" s="159"/>
      <c r="B70" s="159"/>
      <c r="C70" s="159"/>
      <c r="D70" s="159"/>
      <c r="E70" s="159"/>
    </row>
  </sheetData>
  <sheetProtection/>
  <mergeCells count="12">
    <mergeCell ref="D7:D9"/>
    <mergeCell ref="E7:E9"/>
    <mergeCell ref="A2:E2"/>
    <mergeCell ref="A4:E4"/>
    <mergeCell ref="A5:E5"/>
    <mergeCell ref="A70:E70"/>
    <mergeCell ref="A69:E69"/>
    <mergeCell ref="B7:C7"/>
    <mergeCell ref="A53:E53"/>
    <mergeCell ref="A55:E55"/>
    <mergeCell ref="A3:E3"/>
    <mergeCell ref="A7:A9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6" customFormat="1" ht="15.75">
      <c r="A1" s="172" t="s">
        <v>102</v>
      </c>
      <c r="B1" s="172"/>
      <c r="C1" s="172"/>
      <c r="D1" s="172"/>
      <c r="E1" s="172"/>
      <c r="F1" s="107"/>
    </row>
    <row r="2" spans="1:5" s="86" customFormat="1" ht="15.75">
      <c r="A2" s="172" t="s">
        <v>98</v>
      </c>
      <c r="B2" s="172"/>
      <c r="C2" s="172"/>
      <c r="D2" s="172"/>
      <c r="E2" s="172"/>
    </row>
    <row r="3" spans="1:5" s="86" customFormat="1" ht="15.75">
      <c r="A3" s="173" t="s">
        <v>103</v>
      </c>
      <c r="B3" s="173"/>
      <c r="C3" s="173"/>
      <c r="D3" s="173"/>
      <c r="E3" s="173"/>
    </row>
    <row r="4" spans="1:5" s="86" customFormat="1" ht="15.75">
      <c r="A4" s="173" t="s">
        <v>155</v>
      </c>
      <c r="B4" s="173"/>
      <c r="C4" s="173"/>
      <c r="D4" s="173"/>
      <c r="E4" s="173"/>
    </row>
    <row r="5" spans="1:5" s="86" customFormat="1" ht="15.75">
      <c r="A5" s="114"/>
      <c r="B5" s="114"/>
      <c r="C5" s="114"/>
      <c r="D5" s="114"/>
      <c r="E5" s="114"/>
    </row>
    <row r="6" spans="4:5" ht="13.5" thickBot="1">
      <c r="D6" s="171" t="s">
        <v>148</v>
      </c>
      <c r="E6" s="171"/>
    </row>
    <row r="7" spans="1:5" ht="12.75">
      <c r="A7" s="184" t="s">
        <v>18</v>
      </c>
      <c r="B7" s="175"/>
      <c r="C7" s="176"/>
      <c r="D7" s="178">
        <v>2020</v>
      </c>
      <c r="E7" s="181">
        <v>2019</v>
      </c>
    </row>
    <row r="8" spans="1:5" ht="15.75" customHeight="1">
      <c r="A8" s="185"/>
      <c r="B8" s="94"/>
      <c r="C8" s="87"/>
      <c r="D8" s="179"/>
      <c r="E8" s="182"/>
    </row>
    <row r="9" spans="1:5" ht="15" customHeight="1">
      <c r="A9" s="186"/>
      <c r="B9" s="94"/>
      <c r="C9" s="94"/>
      <c r="D9" s="180"/>
      <c r="E9" s="183"/>
    </row>
    <row r="10" spans="1:5" ht="15" customHeight="1">
      <c r="A10" s="88" t="s">
        <v>9</v>
      </c>
      <c r="B10" s="94"/>
      <c r="C10" s="94"/>
      <c r="D10" s="89">
        <f>47598+2164</f>
        <v>49762</v>
      </c>
      <c r="E10" s="90">
        <v>66875</v>
      </c>
    </row>
    <row r="11" spans="1:5" s="153" customFormat="1" ht="26.25" customHeight="1">
      <c r="A11" s="150" t="s">
        <v>56</v>
      </c>
      <c r="B11" s="151"/>
      <c r="C11" s="151"/>
      <c r="D11" s="152">
        <v>1689</v>
      </c>
      <c r="E11" s="152">
        <v>78</v>
      </c>
    </row>
    <row r="12" spans="1:5" ht="15" customHeight="1">
      <c r="A12" s="93" t="s">
        <v>55</v>
      </c>
      <c r="B12" s="94"/>
      <c r="C12" s="94"/>
      <c r="D12" s="91">
        <v>25061</v>
      </c>
      <c r="E12" s="91">
        <v>39337</v>
      </c>
    </row>
    <row r="13" spans="1:5" ht="15" customHeight="1">
      <c r="A13" s="93" t="s">
        <v>10</v>
      </c>
      <c r="B13" s="94"/>
      <c r="C13" s="94"/>
      <c r="D13" s="91">
        <v>6816</v>
      </c>
      <c r="E13" s="91">
        <v>10928</v>
      </c>
    </row>
    <row r="14" spans="1:5" ht="15" customHeight="1">
      <c r="A14" s="93" t="s">
        <v>17</v>
      </c>
      <c r="B14" s="94"/>
      <c r="C14" s="94"/>
      <c r="D14" s="91">
        <v>2860</v>
      </c>
      <c r="E14" s="91">
        <v>3171</v>
      </c>
    </row>
    <row r="15" spans="1:5" ht="15" customHeight="1">
      <c r="A15" s="93" t="s">
        <v>11</v>
      </c>
      <c r="B15" s="94"/>
      <c r="C15" s="94"/>
      <c r="D15" s="91">
        <f>9526+1943</f>
        <v>11469</v>
      </c>
      <c r="E15" s="91">
        <v>12566</v>
      </c>
    </row>
    <row r="16" spans="1:5" ht="15" customHeight="1">
      <c r="A16" s="93" t="s">
        <v>12</v>
      </c>
      <c r="B16" s="94"/>
      <c r="C16" s="94"/>
      <c r="D16" s="91">
        <v>2934</v>
      </c>
      <c r="E16" s="91">
        <v>2522</v>
      </c>
    </row>
    <row r="17" spans="1:5" ht="15" customHeight="1">
      <c r="A17" s="93" t="s">
        <v>13</v>
      </c>
      <c r="B17" s="94"/>
      <c r="C17" s="94"/>
      <c r="D17" s="91">
        <v>243</v>
      </c>
      <c r="E17" s="91">
        <v>620</v>
      </c>
    </row>
    <row r="18" spans="1:5" ht="15" customHeight="1">
      <c r="A18" s="95" t="s">
        <v>14</v>
      </c>
      <c r="B18" s="94"/>
      <c r="C18" s="94"/>
      <c r="D18" s="89">
        <f>SUM(D11:D17)</f>
        <v>51072</v>
      </c>
      <c r="E18" s="90">
        <f>SUM(E11:E17)</f>
        <v>69222</v>
      </c>
    </row>
    <row r="19" spans="1:5" ht="15" customHeight="1">
      <c r="A19" s="93" t="s">
        <v>30</v>
      </c>
      <c r="B19" s="94"/>
      <c r="C19" s="94"/>
      <c r="D19" s="91">
        <f>D10-D18</f>
        <v>-1310</v>
      </c>
      <c r="E19" s="91">
        <f>E10-E18</f>
        <v>-2347</v>
      </c>
    </row>
    <row r="20" spans="1:5" ht="15" customHeight="1">
      <c r="A20" s="93" t="s">
        <v>29</v>
      </c>
      <c r="B20" s="94"/>
      <c r="C20" s="94"/>
      <c r="D20" s="91">
        <f>1465-819</f>
        <v>646</v>
      </c>
      <c r="E20" s="92">
        <v>1242</v>
      </c>
    </row>
    <row r="21" spans="1:5" ht="15" customHeight="1">
      <c r="A21" s="93" t="s">
        <v>93</v>
      </c>
      <c r="B21" s="94"/>
      <c r="C21" s="94"/>
      <c r="D21" s="91">
        <f>D19+D20</f>
        <v>-664</v>
      </c>
      <c r="E21" s="92">
        <f>-1105</f>
        <v>-1105</v>
      </c>
    </row>
    <row r="22" spans="1:5" ht="15" customHeight="1">
      <c r="A22" s="93" t="s">
        <v>109</v>
      </c>
      <c r="B22" s="94"/>
      <c r="C22" s="94"/>
      <c r="D22" s="91">
        <v>20</v>
      </c>
      <c r="E22" s="92">
        <v>3</v>
      </c>
    </row>
    <row r="23" spans="1:5" ht="15" customHeight="1">
      <c r="A23" s="95" t="s">
        <v>57</v>
      </c>
      <c r="B23" s="94"/>
      <c r="C23" s="94"/>
      <c r="D23" s="89">
        <f>D21+D22</f>
        <v>-644</v>
      </c>
      <c r="E23" s="90">
        <f>E21+E22</f>
        <v>-1102</v>
      </c>
    </row>
    <row r="24" spans="1:5" ht="15" customHeight="1">
      <c r="A24" s="147" t="s">
        <v>110</v>
      </c>
      <c r="B24" s="94"/>
      <c r="C24" s="94"/>
      <c r="D24" s="91">
        <v>152</v>
      </c>
      <c r="E24" s="92">
        <v>292</v>
      </c>
    </row>
    <row r="25" spans="1:5" ht="15" customHeight="1">
      <c r="A25" s="95" t="s">
        <v>58</v>
      </c>
      <c r="B25" s="97"/>
      <c r="C25" s="94"/>
      <c r="D25" s="89">
        <f>D23-D24</f>
        <v>-796</v>
      </c>
      <c r="E25" s="90">
        <f>E23-E24</f>
        <v>-1394</v>
      </c>
    </row>
    <row r="26" spans="1:5" ht="12.75">
      <c r="A26" s="148" t="s">
        <v>104</v>
      </c>
      <c r="B26" s="18"/>
      <c r="C26" s="94"/>
      <c r="D26" s="91">
        <v>0</v>
      </c>
      <c r="E26" s="92">
        <v>0</v>
      </c>
    </row>
    <row r="27" spans="1:5" ht="12.75">
      <c r="A27" s="98" t="s">
        <v>99</v>
      </c>
      <c r="B27" s="94"/>
      <c r="C27" s="94"/>
      <c r="D27" s="99">
        <f>D25+D26</f>
        <v>-796</v>
      </c>
      <c r="E27" s="99">
        <f>E25+E26</f>
        <v>-1394</v>
      </c>
    </row>
    <row r="28" spans="1:5" ht="15" customHeight="1">
      <c r="A28" s="100" t="s">
        <v>76</v>
      </c>
      <c r="B28" s="97"/>
      <c r="C28" s="94"/>
      <c r="D28" s="89"/>
      <c r="E28" s="90"/>
    </row>
    <row r="29" spans="1:5" ht="15" customHeight="1">
      <c r="A29" s="98" t="s">
        <v>95</v>
      </c>
      <c r="B29" s="94"/>
      <c r="C29" s="94"/>
      <c r="D29" s="89">
        <f>D27-D30</f>
        <v>-1263</v>
      </c>
      <c r="E29" s="90">
        <f>E27-E30</f>
        <v>-2288</v>
      </c>
    </row>
    <row r="30" spans="1:5" ht="13.5" thickBot="1">
      <c r="A30" s="101" t="s">
        <v>94</v>
      </c>
      <c r="B30" s="145"/>
      <c r="C30" s="145"/>
      <c r="D30" s="102">
        <v>467</v>
      </c>
      <c r="E30" s="103">
        <v>894</v>
      </c>
    </row>
    <row r="31" spans="1:5" ht="12.75">
      <c r="A31" s="108"/>
      <c r="B31" s="17"/>
      <c r="C31" s="17"/>
      <c r="D31" s="109"/>
      <c r="E31" s="109"/>
    </row>
    <row r="32" spans="1:5" s="35" customFormat="1" ht="14.25">
      <c r="A32" s="177"/>
      <c r="B32" s="177"/>
      <c r="C32" s="177"/>
      <c r="D32" s="177"/>
      <c r="E32" s="177"/>
    </row>
    <row r="33" spans="1:5" s="35" customFormat="1" ht="26.25" customHeight="1">
      <c r="A33" s="14" t="str">
        <f>Бал!A54</f>
        <v>Дата: 22.02.2020 г.</v>
      </c>
      <c r="B33" s="15"/>
      <c r="C33" s="15"/>
      <c r="D33" s="14"/>
      <c r="E33" s="14"/>
    </row>
    <row r="34" spans="1:6" s="35" customFormat="1" ht="33" customHeight="1">
      <c r="A34" s="174"/>
      <c r="B34" s="174"/>
      <c r="C34" s="174"/>
      <c r="D34" s="174"/>
      <c r="E34" s="174"/>
      <c r="F34" s="104"/>
    </row>
    <row r="35" spans="1:6" s="35" customFormat="1" ht="14.25">
      <c r="A35" s="14"/>
      <c r="B35" s="14"/>
      <c r="C35" s="14"/>
      <c r="D35" s="14"/>
      <c r="E35" s="14"/>
      <c r="F35" s="104"/>
    </row>
    <row r="36" spans="1:6" s="35" customFormat="1" ht="14.25">
      <c r="A36" s="19" t="s">
        <v>5</v>
      </c>
      <c r="B36" s="14"/>
      <c r="C36" s="14"/>
      <c r="D36" s="14"/>
      <c r="E36" s="14"/>
      <c r="F36" s="104"/>
    </row>
    <row r="37" spans="1:6" s="35" customFormat="1" ht="14.25">
      <c r="A37" s="14" t="s">
        <v>118</v>
      </c>
      <c r="B37" s="14"/>
      <c r="C37" s="14"/>
      <c r="D37" s="14"/>
      <c r="E37" s="14"/>
      <c r="F37" s="104"/>
    </row>
    <row r="38" spans="1:6" s="35" customFormat="1" ht="14.25">
      <c r="A38" s="14"/>
      <c r="B38" s="14"/>
      <c r="C38" s="14"/>
      <c r="D38" s="14"/>
      <c r="E38" s="14"/>
      <c r="F38" s="104"/>
    </row>
    <row r="39" spans="1:6" s="35" customFormat="1" ht="14.25">
      <c r="A39" s="19" t="s">
        <v>6</v>
      </c>
      <c r="B39" s="14"/>
      <c r="C39" s="14"/>
      <c r="D39" s="14"/>
      <c r="E39" s="14"/>
      <c r="F39" s="104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4"/>
    </row>
    <row r="41" spans="1:6" s="35" customFormat="1" ht="14.25">
      <c r="A41" s="14"/>
      <c r="B41" s="14"/>
      <c r="C41" s="14"/>
      <c r="D41" s="14"/>
      <c r="E41" s="14"/>
      <c r="F41" s="104"/>
    </row>
    <row r="42" spans="1:6" s="35" customFormat="1" ht="14.25">
      <c r="A42" s="84"/>
      <c r="B42" s="84"/>
      <c r="C42" s="84"/>
      <c r="D42" s="84"/>
      <c r="E42" s="84"/>
      <c r="F42" s="104"/>
    </row>
    <row r="43" spans="1:6" s="35" customFormat="1" ht="14.25">
      <c r="A43" s="84"/>
      <c r="B43" s="84"/>
      <c r="C43" s="84"/>
      <c r="D43" s="84"/>
      <c r="E43" s="84"/>
      <c r="F43" s="104"/>
    </row>
    <row r="44" spans="1:6" s="35" customFormat="1" ht="14.25">
      <c r="A44" s="84"/>
      <c r="B44" s="84"/>
      <c r="C44" s="84"/>
      <c r="D44" s="84"/>
      <c r="E44" s="84"/>
      <c r="F44" s="104"/>
    </row>
    <row r="45" spans="1:6" s="35" customFormat="1" ht="15">
      <c r="A45" s="84"/>
      <c r="B45" s="84"/>
      <c r="C45" s="84"/>
      <c r="D45" s="84"/>
      <c r="E45" s="84"/>
      <c r="F45" s="105"/>
    </row>
    <row r="46" spans="1:6" ht="15.75">
      <c r="A46" s="105"/>
      <c r="B46" s="35"/>
      <c r="C46" s="35"/>
      <c r="D46" s="35"/>
      <c r="E46" s="35"/>
      <c r="F46" s="85"/>
    </row>
    <row r="47" spans="1:6" ht="15.75">
      <c r="A47" s="86"/>
      <c r="F47" s="85"/>
    </row>
    <row r="48" ht="15.75">
      <c r="F48" s="85"/>
    </row>
    <row r="49" ht="15">
      <c r="I49" s="86"/>
    </row>
    <row r="50" ht="15.75">
      <c r="F50" s="85"/>
    </row>
    <row r="51" ht="15.75">
      <c r="F51" s="85"/>
    </row>
    <row r="52" ht="15.75">
      <c r="F52" s="85"/>
    </row>
    <row r="53" ht="15">
      <c r="J53" s="86"/>
    </row>
    <row r="54" ht="12.75">
      <c r="F54" s="106"/>
    </row>
  </sheetData>
  <sheetProtection/>
  <mergeCells count="11">
    <mergeCell ref="A7:A9"/>
    <mergeCell ref="D6:E6"/>
    <mergeCell ref="A1:E1"/>
    <mergeCell ref="A3:E3"/>
    <mergeCell ref="A4:E4"/>
    <mergeCell ref="A2:E2"/>
    <mergeCell ref="A34:E34"/>
    <mergeCell ref="B7:C7"/>
    <mergeCell ref="A32:E32"/>
    <mergeCell ref="D7:D9"/>
    <mergeCell ref="E7:E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B57" sqref="B57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6" customFormat="1" ht="15.75">
      <c r="A1" s="172" t="s">
        <v>78</v>
      </c>
      <c r="B1" s="172"/>
      <c r="C1" s="172"/>
    </row>
    <row r="2" spans="1:6" s="86" customFormat="1" ht="15.75">
      <c r="A2" s="172" t="s">
        <v>96</v>
      </c>
      <c r="B2" s="172"/>
      <c r="C2" s="172"/>
      <c r="F2" s="115"/>
    </row>
    <row r="3" spans="1:4" s="86" customFormat="1" ht="15.75">
      <c r="A3" s="173" t="s">
        <v>105</v>
      </c>
      <c r="B3" s="173"/>
      <c r="C3" s="173"/>
      <c r="D3" s="116"/>
    </row>
    <row r="4" spans="1:4" s="86" customFormat="1" ht="15.75">
      <c r="A4" s="173" t="str">
        <f>ОПР!A4</f>
        <v>за периода от 01.01.2020 год. до 31.12.2020 год.</v>
      </c>
      <c r="B4" s="173"/>
      <c r="C4" s="173"/>
      <c r="D4" s="117"/>
    </row>
    <row r="5" spans="1:4" s="86" customFormat="1" ht="15.75">
      <c r="A5" s="114"/>
      <c r="B5" s="114"/>
      <c r="C5" s="114"/>
      <c r="D5" s="117"/>
    </row>
    <row r="6" spans="1:3" ht="12.75">
      <c r="A6" s="19"/>
      <c r="B6" s="171" t="s">
        <v>149</v>
      </c>
      <c r="C6" s="171"/>
    </row>
    <row r="7" spans="1:3" ht="12.75">
      <c r="A7" s="96" t="s">
        <v>80</v>
      </c>
      <c r="B7" s="96">
        <v>2020</v>
      </c>
      <c r="C7" s="96">
        <v>2019</v>
      </c>
    </row>
    <row r="8" spans="1:3" ht="12.75">
      <c r="A8" s="97" t="s">
        <v>31</v>
      </c>
      <c r="B8" s="18"/>
      <c r="C8" s="18"/>
    </row>
    <row r="9" spans="1:3" ht="12.75">
      <c r="A9" s="110" t="s">
        <v>32</v>
      </c>
      <c r="B9" s="91"/>
      <c r="C9" s="91"/>
    </row>
    <row r="10" spans="1:3" ht="12.75">
      <c r="A10" s="18" t="s">
        <v>65</v>
      </c>
      <c r="B10" s="91">
        <v>52589</v>
      </c>
      <c r="C10" s="91">
        <v>84312</v>
      </c>
    </row>
    <row r="11" spans="1:3" ht="12.75">
      <c r="A11" s="18" t="s">
        <v>89</v>
      </c>
      <c r="B11" s="91">
        <v>2</v>
      </c>
      <c r="C11" s="91">
        <v>5</v>
      </c>
    </row>
    <row r="12" spans="1:3" ht="12.75">
      <c r="A12" s="18" t="s">
        <v>156</v>
      </c>
      <c r="B12" s="91">
        <v>6</v>
      </c>
      <c r="C12" s="91">
        <v>0</v>
      </c>
    </row>
    <row r="13" spans="1:3" ht="12.75">
      <c r="A13" s="18"/>
      <c r="B13" s="91"/>
      <c r="C13" s="91"/>
    </row>
    <row r="14" spans="1:3" s="19" customFormat="1" ht="12.75">
      <c r="A14" s="111" t="s">
        <v>116</v>
      </c>
      <c r="B14" s="112">
        <f>SUM(B10:B13)</f>
        <v>52597</v>
      </c>
      <c r="C14" s="112">
        <f>C10+C11+C12+C13</f>
        <v>84317</v>
      </c>
    </row>
    <row r="15" spans="1:3" ht="12.75">
      <c r="A15" s="110" t="s">
        <v>33</v>
      </c>
      <c r="B15" s="91"/>
      <c r="C15" s="91"/>
    </row>
    <row r="16" spans="1:3" ht="12.75">
      <c r="A16" s="18" t="s">
        <v>34</v>
      </c>
      <c r="B16" s="91">
        <v>34559</v>
      </c>
      <c r="C16" s="152">
        <v>69860</v>
      </c>
    </row>
    <row r="17" spans="1:3" ht="12.75">
      <c r="A17" s="18" t="s">
        <v>35</v>
      </c>
      <c r="B17" s="91">
        <v>10502</v>
      </c>
      <c r="C17" s="152">
        <v>11787</v>
      </c>
    </row>
    <row r="18" spans="1:3" ht="12.75">
      <c r="A18" s="18" t="s">
        <v>145</v>
      </c>
      <c r="B18" s="152">
        <v>13</v>
      </c>
      <c r="C18" s="152">
        <v>10</v>
      </c>
    </row>
    <row r="19" spans="1:3" ht="12.75">
      <c r="A19" s="18" t="s">
        <v>108</v>
      </c>
      <c r="B19" s="152">
        <v>183</v>
      </c>
      <c r="C19" s="152">
        <v>265</v>
      </c>
    </row>
    <row r="20" spans="1:3" ht="12.75">
      <c r="A20" s="18" t="s">
        <v>131</v>
      </c>
      <c r="B20" s="152">
        <v>278</v>
      </c>
      <c r="C20" s="152">
        <v>47</v>
      </c>
    </row>
    <row r="21" spans="1:3" ht="12.75">
      <c r="A21" s="18" t="s">
        <v>140</v>
      </c>
      <c r="B21" s="91">
        <v>97</v>
      </c>
      <c r="C21" s="152">
        <v>265</v>
      </c>
    </row>
    <row r="22" spans="1:6" ht="12.75">
      <c r="A22" s="18" t="s">
        <v>141</v>
      </c>
      <c r="B22" s="91">
        <v>0</v>
      </c>
      <c r="C22" s="152">
        <v>787</v>
      </c>
      <c r="F22" s="154"/>
    </row>
    <row r="23" spans="1:3" ht="12.75">
      <c r="A23" s="111" t="s">
        <v>117</v>
      </c>
      <c r="B23" s="112">
        <f>SUM(B16:B22)</f>
        <v>45632</v>
      </c>
      <c r="C23" s="112">
        <f>SUM(C16:C22)</f>
        <v>83021</v>
      </c>
    </row>
    <row r="24" spans="1:3" ht="12.75">
      <c r="A24" s="97" t="s">
        <v>59</v>
      </c>
      <c r="B24" s="89">
        <f>B14-B23</f>
        <v>6965</v>
      </c>
      <c r="C24" s="89">
        <f>C14-C23</f>
        <v>1296</v>
      </c>
    </row>
    <row r="25" spans="1:3" ht="12.75">
      <c r="A25" s="97" t="s">
        <v>36</v>
      </c>
      <c r="B25" s="91"/>
      <c r="C25" s="91"/>
    </row>
    <row r="26" spans="1:3" ht="12.75">
      <c r="A26" s="110" t="s">
        <v>32</v>
      </c>
      <c r="B26" s="91"/>
      <c r="C26" s="91"/>
    </row>
    <row r="27" spans="1:3" ht="12.75">
      <c r="A27" s="18" t="s">
        <v>153</v>
      </c>
      <c r="B27" s="91">
        <v>0</v>
      </c>
      <c r="C27" s="91">
        <v>79</v>
      </c>
    </row>
    <row r="28" spans="1:3" ht="12.75">
      <c r="A28" s="18" t="s">
        <v>86</v>
      </c>
      <c r="B28" s="91">
        <v>9</v>
      </c>
      <c r="C28" s="91">
        <v>1</v>
      </c>
    </row>
    <row r="29" spans="1:3" ht="12.75">
      <c r="A29" s="18" t="s">
        <v>134</v>
      </c>
      <c r="B29" s="91">
        <v>0</v>
      </c>
      <c r="C29" s="91">
        <v>9</v>
      </c>
    </row>
    <row r="30" spans="1:3" ht="12.75">
      <c r="A30" s="18" t="s">
        <v>144</v>
      </c>
      <c r="B30" s="91">
        <v>29</v>
      </c>
      <c r="C30" s="91">
        <v>9</v>
      </c>
    </row>
    <row r="31" spans="1:3" ht="12.75">
      <c r="A31" s="18" t="s">
        <v>137</v>
      </c>
      <c r="B31" s="91">
        <v>0</v>
      </c>
      <c r="C31" s="91">
        <v>1763</v>
      </c>
    </row>
    <row r="32" spans="1:3" ht="12.75">
      <c r="A32" s="111" t="s">
        <v>116</v>
      </c>
      <c r="B32" s="112">
        <f>SUM(B27:B31)</f>
        <v>38</v>
      </c>
      <c r="C32" s="112">
        <f>SUM(C27:C31)</f>
        <v>1861</v>
      </c>
    </row>
    <row r="33" spans="1:3" ht="12.75">
      <c r="A33" s="110" t="s">
        <v>33</v>
      </c>
      <c r="B33" s="91"/>
      <c r="C33" s="91"/>
    </row>
    <row r="34" spans="1:3" ht="12.75">
      <c r="A34" s="18" t="s">
        <v>152</v>
      </c>
      <c r="B34" s="91">
        <v>5837</v>
      </c>
      <c r="C34" s="91">
        <v>3258</v>
      </c>
    </row>
    <row r="35" spans="1:3" ht="12.75">
      <c r="A35" s="18" t="s">
        <v>132</v>
      </c>
      <c r="B35" s="91">
        <v>1314</v>
      </c>
      <c r="C35" s="91">
        <v>674</v>
      </c>
    </row>
    <row r="36" spans="1:3" ht="12.75">
      <c r="A36" s="18" t="s">
        <v>133</v>
      </c>
      <c r="B36" s="91">
        <v>128</v>
      </c>
      <c r="C36" s="91">
        <v>31</v>
      </c>
    </row>
    <row r="37" spans="1:3" ht="12.75">
      <c r="A37" s="18" t="s">
        <v>141</v>
      </c>
      <c r="B37" s="91">
        <v>385</v>
      </c>
      <c r="C37" s="91">
        <v>27</v>
      </c>
    </row>
    <row r="38" spans="1:3" ht="12.75">
      <c r="A38" s="111" t="s">
        <v>117</v>
      </c>
      <c r="B38" s="112">
        <f>SUM(B34:B37)</f>
        <v>7664</v>
      </c>
      <c r="C38" s="112">
        <f>SUM(C34:C37)</f>
        <v>3990</v>
      </c>
    </row>
    <row r="39" spans="1:3" ht="12.75">
      <c r="A39" s="97" t="s">
        <v>60</v>
      </c>
      <c r="B39" s="89">
        <f>B32-B38</f>
        <v>-7626</v>
      </c>
      <c r="C39" s="89">
        <f>C32-C38</f>
        <v>-2129</v>
      </c>
    </row>
    <row r="40" spans="1:3" ht="12.75">
      <c r="A40" s="97" t="s">
        <v>37</v>
      </c>
      <c r="B40" s="91"/>
      <c r="C40" s="91"/>
    </row>
    <row r="41" spans="1:3" ht="12.75">
      <c r="A41" s="110" t="s">
        <v>32</v>
      </c>
      <c r="B41" s="91"/>
      <c r="C41" s="91"/>
    </row>
    <row r="42" spans="1:3" ht="12.75">
      <c r="A42" s="18" t="s">
        <v>138</v>
      </c>
      <c r="B42" s="91">
        <v>0</v>
      </c>
      <c r="C42" s="91">
        <v>1</v>
      </c>
    </row>
    <row r="43" spans="1:3" ht="12.75">
      <c r="A43" s="18" t="s">
        <v>111</v>
      </c>
      <c r="B43" s="91">
        <v>3073</v>
      </c>
      <c r="C43" s="91">
        <v>9785</v>
      </c>
    </row>
    <row r="44" spans="1:3" ht="12.75">
      <c r="A44" s="18" t="s">
        <v>139</v>
      </c>
      <c r="B44" s="91"/>
      <c r="C44" s="91"/>
    </row>
    <row r="45" spans="1:3" ht="12.75">
      <c r="A45" s="18" t="s">
        <v>142</v>
      </c>
      <c r="B45" s="91">
        <v>1805</v>
      </c>
      <c r="C45" s="91">
        <v>206</v>
      </c>
    </row>
    <row r="46" spans="1:3" ht="12.75">
      <c r="A46" s="111" t="s">
        <v>116</v>
      </c>
      <c r="B46" s="89">
        <f>SUM(B42:B45)</f>
        <v>4878</v>
      </c>
      <c r="C46" s="89">
        <f>C42+C43+C44+C45</f>
        <v>9992</v>
      </c>
    </row>
    <row r="47" spans="1:3" ht="12.75">
      <c r="A47" s="110" t="s">
        <v>33</v>
      </c>
      <c r="B47" s="91"/>
      <c r="C47" s="91"/>
    </row>
    <row r="48" spans="1:3" ht="12.75">
      <c r="A48" s="110" t="s">
        <v>135</v>
      </c>
      <c r="B48" s="91">
        <v>3382</v>
      </c>
      <c r="C48" s="91">
        <v>9306</v>
      </c>
    </row>
    <row r="49" spans="1:3" ht="12.75">
      <c r="A49" s="18" t="s">
        <v>125</v>
      </c>
      <c r="B49" s="91">
        <v>0</v>
      </c>
      <c r="C49" s="91">
        <v>0</v>
      </c>
    </row>
    <row r="50" spans="1:3" ht="12.75">
      <c r="A50" s="18" t="s">
        <v>136</v>
      </c>
      <c r="B50" s="91">
        <v>156</v>
      </c>
      <c r="C50" s="91">
        <v>360</v>
      </c>
    </row>
    <row r="51" spans="1:3" ht="12.75">
      <c r="A51" s="18" t="s">
        <v>112</v>
      </c>
      <c r="B51" s="91">
        <v>0</v>
      </c>
      <c r="C51" s="91">
        <v>33</v>
      </c>
    </row>
    <row r="52" spans="1:3" ht="12.75">
      <c r="A52" s="18" t="s">
        <v>143</v>
      </c>
      <c r="B52" s="91">
        <v>0</v>
      </c>
      <c r="C52" s="91">
        <v>0</v>
      </c>
    </row>
    <row r="53" spans="1:3" ht="12.75">
      <c r="A53" s="111" t="s">
        <v>117</v>
      </c>
      <c r="B53" s="89">
        <f>SUM(B48:B52)</f>
        <v>3538</v>
      </c>
      <c r="C53" s="89">
        <f>SUM(C48:C52)</f>
        <v>9699</v>
      </c>
    </row>
    <row r="54" spans="1:3" ht="12.75">
      <c r="A54" s="97" t="s">
        <v>61</v>
      </c>
      <c r="B54" s="89">
        <f>B46-B53</f>
        <v>1340</v>
      </c>
      <c r="C54" s="89">
        <f>C46-C53</f>
        <v>293</v>
      </c>
    </row>
    <row r="55" spans="1:3" ht="12.75">
      <c r="A55" s="97" t="s">
        <v>38</v>
      </c>
      <c r="B55" s="89">
        <f>B24+B39+B54</f>
        <v>679</v>
      </c>
      <c r="C55" s="89">
        <f>C24+C39+C54</f>
        <v>-540</v>
      </c>
    </row>
    <row r="56" spans="1:3" ht="12.75">
      <c r="A56" s="97" t="s">
        <v>121</v>
      </c>
      <c r="B56" s="89">
        <v>2156</v>
      </c>
      <c r="C56" s="89">
        <v>2696</v>
      </c>
    </row>
    <row r="57" spans="1:3" ht="12.75">
      <c r="A57" s="97" t="s">
        <v>115</v>
      </c>
      <c r="B57" s="89">
        <f>SUM(B55:B56)</f>
        <v>2835</v>
      </c>
      <c r="C57" s="89">
        <f>C55+C56</f>
        <v>2156</v>
      </c>
    </row>
    <row r="59" spans="4:5" ht="12.75">
      <c r="D59" s="113"/>
      <c r="E59" s="113"/>
    </row>
    <row r="60" spans="4:5" ht="12.75">
      <c r="D60" s="113"/>
      <c r="E60" s="113"/>
    </row>
    <row r="61" spans="1:5" ht="12.75">
      <c r="A61" s="187" t="str">
        <f>Бал!A54</f>
        <v>Дата: 22.02.2020 г.</v>
      </c>
      <c r="B61" s="187"/>
      <c r="C61" s="187"/>
      <c r="D61" s="113"/>
      <c r="E61" s="113"/>
    </row>
    <row r="62" spans="1:5" ht="12.75">
      <c r="A62" s="118"/>
      <c r="B62" s="118"/>
      <c r="C62" s="118"/>
      <c r="D62" s="113"/>
      <c r="E62" s="113"/>
    </row>
    <row r="63" spans="1:5" ht="27" customHeight="1">
      <c r="A63" s="174"/>
      <c r="B63" s="174"/>
      <c r="C63" s="174"/>
      <c r="D63" s="113"/>
      <c r="E63" s="113"/>
    </row>
    <row r="64" spans="1:5" ht="12.75">
      <c r="A64" s="15"/>
      <c r="B64" s="15"/>
      <c r="C64" s="15"/>
      <c r="D64" s="113"/>
      <c r="E64" s="113"/>
    </row>
    <row r="65" ht="12.75">
      <c r="A65" s="19" t="s">
        <v>5</v>
      </c>
    </row>
    <row r="66" ht="12.75">
      <c r="A66" s="14" t="s">
        <v>118</v>
      </c>
    </row>
    <row r="68" ht="12.75">
      <c r="A68" s="19" t="s">
        <v>6</v>
      </c>
    </row>
    <row r="69" ht="12.75">
      <c r="A69" s="14" t="str">
        <f>Бал!A59</f>
        <v>                     (Валентина Тодорова)</v>
      </c>
    </row>
    <row r="71" spans="1:5" ht="14.25">
      <c r="A71" s="84"/>
      <c r="B71" s="84"/>
      <c r="C71" s="84"/>
      <c r="D71" s="84"/>
      <c r="E71" s="84"/>
    </row>
    <row r="72" spans="1:5" ht="14.25">
      <c r="A72" s="84"/>
      <c r="B72" s="84"/>
      <c r="C72" s="84"/>
      <c r="D72" s="84"/>
      <c r="E72" s="84"/>
    </row>
    <row r="73" spans="1:5" ht="14.25">
      <c r="A73" s="84"/>
      <c r="B73" s="84"/>
      <c r="C73" s="84"/>
      <c r="D73" s="84"/>
      <c r="E73" s="84"/>
    </row>
    <row r="74" spans="1:5" ht="14.25">
      <c r="A74" s="84"/>
      <c r="B74" s="84"/>
      <c r="C74" s="84"/>
      <c r="D74" s="84"/>
      <c r="E74" s="84"/>
    </row>
  </sheetData>
  <sheetProtection/>
  <mergeCells count="7">
    <mergeCell ref="A63:C63"/>
    <mergeCell ref="B6:C6"/>
    <mergeCell ref="A1:C1"/>
    <mergeCell ref="A2:C2"/>
    <mergeCell ref="A3:C3"/>
    <mergeCell ref="A4:C4"/>
    <mergeCell ref="A61:C61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5.75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2" t="s">
        <v>107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5.75">
      <c r="A4" s="172" t="str">
        <f>Бал!A5</f>
        <v>към 31.12.2020 год.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8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3.5" thickBot="1">
      <c r="A6" s="198" t="s">
        <v>148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2.75" customHeight="1">
      <c r="A7" s="127"/>
      <c r="B7" s="188" t="s">
        <v>81</v>
      </c>
      <c r="C7" s="189"/>
      <c r="D7" s="189"/>
      <c r="E7" s="189"/>
      <c r="F7" s="189"/>
      <c r="G7" s="189"/>
      <c r="H7" s="189"/>
      <c r="I7" s="190"/>
      <c r="J7" s="191" t="s">
        <v>85</v>
      </c>
      <c r="K7" s="128"/>
    </row>
    <row r="8" spans="1:11" ht="12.75" customHeight="1" thickBot="1">
      <c r="A8" s="129"/>
      <c r="B8" s="195" t="s">
        <v>82</v>
      </c>
      <c r="C8" s="196"/>
      <c r="D8" s="196"/>
      <c r="E8" s="196"/>
      <c r="F8" s="196"/>
      <c r="G8" s="196"/>
      <c r="H8" s="196"/>
      <c r="I8" s="197"/>
      <c r="J8" s="192"/>
      <c r="K8" s="130"/>
    </row>
    <row r="9" spans="1:11" ht="12.75">
      <c r="A9" s="129"/>
      <c r="B9" s="131"/>
      <c r="C9" s="131"/>
      <c r="D9" s="132" t="s">
        <v>21</v>
      </c>
      <c r="E9" s="132"/>
      <c r="F9" s="132"/>
      <c r="G9" s="132"/>
      <c r="H9" s="132"/>
      <c r="I9" s="133"/>
      <c r="J9" s="192"/>
      <c r="K9" s="134" t="s">
        <v>84</v>
      </c>
    </row>
    <row r="10" spans="1:11" ht="12.75" customHeight="1">
      <c r="A10" s="129" t="s">
        <v>18</v>
      </c>
      <c r="B10" s="135" t="s">
        <v>19</v>
      </c>
      <c r="C10" s="135" t="s">
        <v>62</v>
      </c>
      <c r="D10" s="136" t="s">
        <v>22</v>
      </c>
      <c r="E10" s="136" t="s">
        <v>26</v>
      </c>
      <c r="F10" s="136" t="s">
        <v>128</v>
      </c>
      <c r="G10" s="136" t="s">
        <v>7</v>
      </c>
      <c r="H10" s="136" t="s">
        <v>28</v>
      </c>
      <c r="I10" s="137"/>
      <c r="J10" s="192"/>
      <c r="K10" s="134" t="s">
        <v>83</v>
      </c>
    </row>
    <row r="11" spans="1:11" ht="12.75">
      <c r="A11" s="129"/>
      <c r="B11" s="135" t="s">
        <v>20</v>
      </c>
      <c r="C11" s="135" t="s">
        <v>63</v>
      </c>
      <c r="D11" s="136" t="s">
        <v>23</v>
      </c>
      <c r="E11" s="136" t="s">
        <v>27</v>
      </c>
      <c r="F11" s="136" t="s">
        <v>27</v>
      </c>
      <c r="G11" s="136" t="s">
        <v>27</v>
      </c>
      <c r="H11" s="136" t="s">
        <v>129</v>
      </c>
      <c r="I11" s="137" t="s">
        <v>8</v>
      </c>
      <c r="J11" s="192"/>
      <c r="K11" s="134" t="s">
        <v>20</v>
      </c>
    </row>
    <row r="12" spans="1:11" ht="12.75">
      <c r="A12" s="129"/>
      <c r="B12" s="135"/>
      <c r="C12" s="135" t="s">
        <v>64</v>
      </c>
      <c r="D12" s="136" t="s">
        <v>24</v>
      </c>
      <c r="E12" s="136"/>
      <c r="F12" s="136"/>
      <c r="G12" s="138"/>
      <c r="H12" s="136" t="s">
        <v>130</v>
      </c>
      <c r="I12" s="137"/>
      <c r="J12" s="192"/>
      <c r="K12" s="130"/>
    </row>
    <row r="13" spans="1:11" ht="13.5" thickBot="1">
      <c r="A13" s="139"/>
      <c r="B13" s="140"/>
      <c r="C13" s="140"/>
      <c r="D13" s="141" t="s">
        <v>25</v>
      </c>
      <c r="E13" s="141"/>
      <c r="F13" s="141"/>
      <c r="G13" s="141"/>
      <c r="H13" s="141"/>
      <c r="I13" s="142"/>
      <c r="J13" s="193"/>
      <c r="K13" s="143"/>
    </row>
    <row r="14" spans="1:11" ht="13.5" thickBot="1">
      <c r="A14" s="20" t="s">
        <v>146</v>
      </c>
      <c r="B14" s="21">
        <v>2323</v>
      </c>
      <c r="C14" s="21">
        <v>2577</v>
      </c>
      <c r="D14" s="21">
        <v>9316</v>
      </c>
      <c r="E14" s="21">
        <v>1844</v>
      </c>
      <c r="F14" s="21">
        <v>4</v>
      </c>
      <c r="G14" s="21">
        <v>30594</v>
      </c>
      <c r="H14" s="21">
        <f>7469-15289</f>
        <v>-7820</v>
      </c>
      <c r="I14" s="21">
        <f>SUM(B14:H14)</f>
        <v>38838</v>
      </c>
      <c r="J14" s="21">
        <v>27115</v>
      </c>
      <c r="K14" s="21">
        <f aca="true" t="shared" si="0" ref="K14:K19">SUM(I14:J14)</f>
        <v>65953</v>
      </c>
    </row>
    <row r="15" spans="1:11" ht="24">
      <c r="A15" s="28" t="s">
        <v>113</v>
      </c>
      <c r="B15" s="22"/>
      <c r="C15" s="22"/>
      <c r="D15" s="22"/>
      <c r="E15" s="22"/>
      <c r="F15" s="22"/>
      <c r="G15" s="22"/>
      <c r="H15" s="23">
        <v>-1263</v>
      </c>
      <c r="I15" s="23">
        <f>SUM(B15:H15)</f>
        <v>-1263</v>
      </c>
      <c r="J15" s="23">
        <v>467</v>
      </c>
      <c r="K15" s="29">
        <f t="shared" si="0"/>
        <v>-796</v>
      </c>
    </row>
    <row r="16" spans="1:11" ht="15.75" customHeight="1">
      <c r="A16" s="30" t="s">
        <v>90</v>
      </c>
      <c r="B16" s="24"/>
      <c r="C16" s="24"/>
      <c r="D16" s="24"/>
      <c r="E16" s="24">
        <f>E18</f>
        <v>2</v>
      </c>
      <c r="F16" s="24">
        <f>F18</f>
        <v>1</v>
      </c>
      <c r="G16" s="24">
        <f>G18</f>
        <v>163</v>
      </c>
      <c r="H16" s="25">
        <f>H17+H18</f>
        <v>-452</v>
      </c>
      <c r="I16" s="25">
        <f>SUM(B16:H16)</f>
        <v>-286</v>
      </c>
      <c r="J16" s="25">
        <v>-283</v>
      </c>
      <c r="K16" s="31">
        <f>SUM(I16:J16)</f>
        <v>-569</v>
      </c>
    </row>
    <row r="17" spans="1:11" ht="15.75" customHeight="1">
      <c r="A17" s="30" t="s">
        <v>91</v>
      </c>
      <c r="B17" s="24"/>
      <c r="C17" s="24"/>
      <c r="D17" s="24"/>
      <c r="E17" s="24"/>
      <c r="F17" s="24"/>
      <c r="G17" s="24"/>
      <c r="H17" s="25">
        <v>-286</v>
      </c>
      <c r="I17" s="25">
        <f>SUM(B17:H17)</f>
        <v>-286</v>
      </c>
      <c r="J17" s="25">
        <v>-283</v>
      </c>
      <c r="K17" s="31">
        <f t="shared" si="0"/>
        <v>-569</v>
      </c>
    </row>
    <row r="18" spans="1:11" s="16" customFormat="1" ht="15.75" customHeight="1">
      <c r="A18" s="30" t="s">
        <v>114</v>
      </c>
      <c r="B18" s="24"/>
      <c r="C18" s="24"/>
      <c r="D18" s="24"/>
      <c r="E18" s="24">
        <v>2</v>
      </c>
      <c r="F18" s="24">
        <v>1</v>
      </c>
      <c r="G18" s="25">
        <v>163</v>
      </c>
      <c r="H18" s="25">
        <v>-166</v>
      </c>
      <c r="I18" s="25">
        <f>SUM(B18:H18)</f>
        <v>0</v>
      </c>
      <c r="J18" s="24">
        <v>0</v>
      </c>
      <c r="K18" s="31">
        <f t="shared" si="0"/>
        <v>0</v>
      </c>
    </row>
    <row r="19" spans="1:11" s="16" customFormat="1" ht="15.75" customHeight="1">
      <c r="A19" s="32" t="s">
        <v>119</v>
      </c>
      <c r="B19" s="24"/>
      <c r="C19" s="24"/>
      <c r="D19" s="24"/>
      <c r="E19" s="24"/>
      <c r="F19" s="24"/>
      <c r="G19" s="25">
        <v>-4127</v>
      </c>
      <c r="H19" s="25">
        <f>4282-155</f>
        <v>4127</v>
      </c>
      <c r="I19" s="25"/>
      <c r="J19" s="24">
        <v>-179</v>
      </c>
      <c r="K19" s="31">
        <f t="shared" si="0"/>
        <v>-179</v>
      </c>
    </row>
    <row r="20" spans="1:11" s="16" customFormat="1" ht="15.75" customHeight="1">
      <c r="A20" s="32" t="s">
        <v>120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92</v>
      </c>
      <c r="B21" s="26">
        <v>-10</v>
      </c>
      <c r="C21" s="26"/>
      <c r="D21" s="27">
        <v>1822</v>
      </c>
      <c r="E21" s="27">
        <v>-13</v>
      </c>
      <c r="F21" s="27">
        <v>-1</v>
      </c>
      <c r="G21" s="27">
        <v>-1827</v>
      </c>
      <c r="H21" s="27">
        <v>-738</v>
      </c>
      <c r="I21" s="27">
        <f>SUM(B21:H21)</f>
        <v>-767</v>
      </c>
      <c r="J21" s="27">
        <v>-10825</v>
      </c>
      <c r="K21" s="34">
        <v>-11592</v>
      </c>
    </row>
    <row r="22" spans="1:11" ht="15.75" customHeight="1" thickBot="1">
      <c r="A22" s="20" t="s">
        <v>147</v>
      </c>
      <c r="B22" s="21">
        <f>SUM(B14:B21)</f>
        <v>2313</v>
      </c>
      <c r="C22" s="21">
        <f>SUM(C14:C21)</f>
        <v>2577</v>
      </c>
      <c r="D22" s="21">
        <f>SUM(D14:D21)</f>
        <v>11138</v>
      </c>
      <c r="E22" s="21">
        <f>E14+E16+E21</f>
        <v>1833</v>
      </c>
      <c r="F22" s="21">
        <f>F14+F16+F21</f>
        <v>4</v>
      </c>
      <c r="G22" s="21">
        <f>G14+G16+G19+G21</f>
        <v>24803</v>
      </c>
      <c r="H22" s="21">
        <f>H14+H15+H16+H19+H21</f>
        <v>-6146</v>
      </c>
      <c r="I22" s="21">
        <f>SUM(B22:H22)</f>
        <v>36522</v>
      </c>
      <c r="J22" s="21">
        <f>SUM(J14:J21)-J16</f>
        <v>16295</v>
      </c>
      <c r="K22" s="21">
        <f>K14+K15+K16+K19+K21</f>
        <v>52817</v>
      </c>
    </row>
    <row r="23" ht="14.25" customHeight="1"/>
    <row r="24" spans="1:6" ht="12.75">
      <c r="A24" s="119" t="str">
        <f>Бал!A54</f>
        <v>Дата: 22.02.2020 г.</v>
      </c>
      <c r="B24" s="120"/>
      <c r="C24" s="120"/>
      <c r="D24" s="120"/>
      <c r="E24" s="120"/>
      <c r="F24" s="120"/>
    </row>
    <row r="25" spans="1:6" ht="12.75">
      <c r="A25" s="194"/>
      <c r="B25" s="194"/>
      <c r="C25" s="194"/>
      <c r="D25" s="194"/>
      <c r="E25" s="194"/>
      <c r="F25" s="146"/>
    </row>
    <row r="26" spans="1:6" ht="12.75">
      <c r="A26" s="121" t="s">
        <v>5</v>
      </c>
      <c r="B26" s="119"/>
      <c r="C26" s="119"/>
      <c r="D26" s="119"/>
      <c r="E26" s="119"/>
      <c r="F26" s="119"/>
    </row>
    <row r="27" spans="1:6" ht="12.75">
      <c r="A27" s="119" t="s">
        <v>118</v>
      </c>
      <c r="B27" s="119"/>
      <c r="C27" s="119"/>
      <c r="D27" s="119"/>
      <c r="E27" s="119"/>
      <c r="F27" s="119"/>
    </row>
    <row r="28" spans="1:6" ht="12.75">
      <c r="A28" s="119"/>
      <c r="B28" s="119"/>
      <c r="C28" s="119"/>
      <c r="D28" s="119"/>
      <c r="E28" s="119"/>
      <c r="F28" s="119"/>
    </row>
    <row r="29" spans="1:6" ht="12.75">
      <c r="A29" s="121" t="s">
        <v>6</v>
      </c>
      <c r="B29" s="119"/>
      <c r="C29" s="119"/>
      <c r="D29" s="119"/>
      <c r="E29" s="119"/>
      <c r="F29" s="119"/>
    </row>
    <row r="30" spans="1:6" ht="12.75">
      <c r="A30" s="119" t="str">
        <f>Бал!A59</f>
        <v>                     (Валентина Тодорова)</v>
      </c>
      <c r="B30" s="119"/>
      <c r="C30" s="119"/>
      <c r="D30" s="119"/>
      <c r="E30" s="119"/>
      <c r="F30" s="119"/>
    </row>
    <row r="31" spans="1:6" ht="12.75">
      <c r="A31" s="119"/>
      <c r="B31" s="119"/>
      <c r="C31" s="119"/>
      <c r="D31" s="119"/>
      <c r="E31" s="119"/>
      <c r="F31" s="119"/>
    </row>
    <row r="32" spans="1:6" ht="14.25">
      <c r="A32" s="84"/>
      <c r="B32" s="84"/>
      <c r="C32" s="84"/>
      <c r="D32" s="84"/>
      <c r="E32" s="84"/>
      <c r="F32" s="84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2.7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 customHeight="1">
      <c r="A6" s="2"/>
      <c r="B6" s="199"/>
      <c r="C6" s="199"/>
      <c r="D6" s="199"/>
      <c r="E6" s="199"/>
      <c r="F6" s="199"/>
      <c r="G6" s="199"/>
      <c r="H6" s="199"/>
      <c r="I6" s="199"/>
      <c r="J6" s="200"/>
      <c r="K6" s="10"/>
    </row>
    <row r="7" spans="1:11" ht="12.75">
      <c r="A7" s="2"/>
      <c r="B7" s="199"/>
      <c r="C7" s="199"/>
      <c r="D7" s="199"/>
      <c r="E7" s="199"/>
      <c r="F7" s="199"/>
      <c r="G7" s="199"/>
      <c r="H7" s="199"/>
      <c r="I7" s="199"/>
      <c r="J7" s="200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0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0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0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0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0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2021-02-22T09:54:39Z</cp:lastPrinted>
  <dcterms:created xsi:type="dcterms:W3CDTF">2003-12-01T09:31:43Z</dcterms:created>
  <dcterms:modified xsi:type="dcterms:W3CDTF">2021-02-22T10:24:29Z</dcterms:modified>
  <cp:category/>
  <cp:version/>
  <cp:contentType/>
  <cp:contentStatus/>
</cp:coreProperties>
</file>