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480" windowHeight="11145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<sst xmlns="http://schemas.openxmlformats.org/spreadsheetml/2006/main" count="1041" uniqueCount="884">
  <si>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</si>
  <si>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</si>
  <si>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</si>
  <si>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</si>
  <si>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</si>
  <si>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</si>
  <si>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</si>
  <si>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</si>
  <si>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</si>
  <si>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</si>
  <si>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</si>
  <si>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</si>
  <si>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</si>
  <si>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</si>
  <si>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</si>
  <si>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</si>
  <si>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</si>
  <si>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</si>
  <si>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</si>
  <si>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</si>
  <si>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</si>
  <si>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</si>
  <si>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</si>
  <si>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</si>
  <si>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</si>
  <si>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</si>
  <si>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</si>
  <si>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</si>
  <si>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</si>
  <si>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</si>
  <si>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</si>
  <si>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</si>
  <si>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</si>
  <si>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</si>
  <si>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</si>
  <si>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</si>
  <si>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</si>
  <si>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</si>
  <si>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</si>
  <si>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</si>
  <si>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</si>
  <si>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</si>
  <si>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</si>
  <si>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</si>
  <si>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</si>
  <si>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</si>
  <si>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</si>
  <si>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</si>
  <si>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</si>
  <si>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</si>
  <si>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</si>
  <si>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</si>
  <si>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</si>
  <si>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</si>
  <si>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</si>
  <si>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</si>
  <si>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</si>
  <si>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</si>
  <si>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</si>
  <si>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</si>
  <si>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</si>
  <si>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</si>
  <si>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</si>
  <si>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</si>
  <si>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</si>
  <si>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</si>
  <si>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</si>
  <si>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</si>
  <si>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</si>
  <si>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</si>
  <si>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</si>
  <si>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</si>
  <si>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</si>
  <si>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</si>
  <si>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</si>
  <si>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</si>
  <si>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</si>
  <si>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</si>
  <si>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</si>
  <si>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</si>
  <si>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</si>
  <si>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</si>
  <si>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</si>
  <si>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</si>
  <si>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</si>
  <si>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</si>
  <si>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</si>
  <si>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</si>
  <si>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</si>
  <si>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</si>
  <si>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</si>
  <si>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</si>
  <si>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</si>
  <si>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</si>
  <si>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</si>
  <si>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</si>
  <si>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</si>
  <si>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</si>
  <si>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</si>
  <si>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</si>
  <si>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</si>
  <si>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</si>
  <si>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</si>
  <si>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</si>
  <si>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</si>
  <si>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</si>
  <si>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</si>
  <si>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</si>
  <si>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</si>
  <si>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</si>
  <si>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</si>
  <si>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</si>
  <si>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</si>
  <si>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</si>
  <si>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</si>
  <si>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</si>
  <si>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</si>
  <si>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</si>
  <si>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</si>
  <si>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</si>
  <si>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</si>
  <si>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</si>
  <si>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</si>
  <si>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</si>
  <si>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</si>
  <si>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</si>
  <si>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</si>
  <si>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</si>
  <si>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</si>
  <si>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</si>
  <si>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</si>
  <si>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</si>
  <si>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</si>
  <si>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</si>
  <si>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</si>
  <si>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</si>
  <si>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</si>
  <si>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</si>
  <si>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</si>
  <si>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</si>
  <si>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</si>
  <si>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</si>
  <si>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</si>
  <si>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</si>
  <si>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</si>
  <si>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</si>
  <si>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</si>
  <si>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</si>
  <si>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</si>
  <si>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</si>
  <si>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</si>
  <si>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</si>
  <si>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</si>
  <si>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</si>
  <si>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</si>
  <si>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</si>
  <si>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</si>
  <si>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</si>
  <si>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</si>
  <si>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</si>
  <si>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</si>
  <si>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</si>
  <si>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</si>
  <si>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</si>
  <si>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</si>
  <si>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</si>
  <si>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</si>
  <si>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</si>
  <si>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</si>
  <si>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</si>
  <si>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</si>
  <si>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</si>
  <si>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</si>
  <si>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</si>
  <si>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</si>
  <si>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</si>
  <si>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</si>
  <si>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</si>
  <si>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</si>
  <si>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</si>
  <si>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</si>
  <si>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</si>
  <si>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</si>
  <si>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</si>
  <si>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</si>
  <si>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</si>
  <si>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</si>
  <si>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</si>
  <si>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</si>
  <si>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</si>
  <si>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</si>
  <si>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</si>
  <si>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</si>
  <si>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</si>
  <si>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</si>
  <si>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</si>
  <si>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</si>
  <si>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</si>
  <si>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</si>
  <si>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</si>
  <si>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</si>
  <si>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</si>
  <si>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</si>
  <si>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</si>
  <si>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</si>
  <si>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</si>
  <si>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</si>
  <si>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</si>
  <si>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</si>
  <si>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</si>
  <si>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</si>
  <si>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</si>
  <si>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</si>
  <si>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</si>
  <si>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</si>
  <si>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</si>
  <si>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</si>
  <si>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</si>
  <si>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</si>
  <si>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</si>
  <si>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</si>
  <si>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</si>
  <si>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</si>
  <si>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</si>
  <si>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</si>
  <si>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</si>
  <si>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</si>
  <si>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</si>
  <si>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</si>
  <si>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</si>
  <si>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</si>
  <si>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</si>
  <si>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</si>
  <si>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</si>
  <si>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</si>
  <si>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</si>
  <si>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</si>
  <si>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</si>
  <si>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</si>
  <si>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</si>
  <si>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</si>
  <si>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</si>
  <si>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</si>
  <si>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</si>
  <si>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</si>
  <si>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</si>
  <si>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</si>
  <si>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</si>
  <si>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</si>
  <si>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</si>
  <si>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</si>
  <si>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</si>
  <si>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</si>
  <si>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</si>
  <si>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</si>
  <si>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</si>
  <si>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</si>
  <si>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</si>
  <si>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</si>
  <si>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</si>
  <si>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</si>
  <si>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</si>
  <si>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</si>
  <si>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</si>
  <si>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</si>
  <si>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</si>
  <si>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</si>
  <si>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</si>
  <si>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</si>
  <si>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</si>
  <si>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</si>
  <si>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</si>
  <si>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</si>
  <si>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</si>
  <si>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</si>
  <si>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</si>
  <si>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</si>
  <si>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</si>
  <si>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</si>
  <si>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</si>
  <si>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</si>
  <si>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</si>
  <si>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</si>
  <si>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</si>
  <si>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</si>
  <si>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</si>
  <si>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</si>
  <si>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</si>
  <si>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</si>
  <si>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</si>
  <si>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</si>
  <si>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</si>
  <si>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</si>
  <si>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</si>
  <si>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</si>
  <si>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</si>
  <si>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</si>
  <si>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</si>
  <si>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</si>
  <si>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</si>
  <si>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</si>
  <si>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</si>
  <si>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</si>
  <si>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</si>
  <si>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</si>
  <si>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</si>
  <si>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</si>
  <si>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</si>
  <si>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</si>
  <si>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</si>
  <si>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</si>
  <si>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</si>
  <si>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</si>
  <si>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</si>
  <si>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</si>
  <si>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</si>
  <si>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</si>
  <si>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</si>
  <si>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</si>
  <si>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</si>
  <si>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</si>
  <si>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</si>
  <si>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</si>
  <si>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</si>
  <si>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</si>
  <si>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</si>
  <si>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</si>
  <si>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</si>
  <si>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</si>
  <si>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</si>
  <si>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</si>
  <si>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</si>
  <si>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</si>
  <si>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</si>
  <si>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</si>
  <si>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</si>
  <si>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</si>
  <si>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</si>
  <si>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</si>
  <si>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</si>
  <si>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</si>
  <si>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</si>
  <si>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</si>
  <si>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</si>
  <si>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</si>
  <si>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</si>
  <si>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</si>
  <si>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</si>
  <si>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</si>
  <si>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</si>
  <si>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</si>
  <si>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</si>
  <si>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</si>
  <si>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</si>
  <si>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</si>
  <si>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</si>
  <si>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</si>
  <si>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</si>
  <si>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</si>
  <si>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</si>
  <si>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</si>
  <si>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</si>
  <si>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</si>
  <si>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</si>
  <si>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</si>
  <si>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</si>
  <si>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</si>
  <si>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</si>
  <si>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</si>
  <si>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</si>
  <si>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</si>
  <si>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</si>
  <si>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</si>
  <si>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</si>
  <si>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</si>
  <si>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</si>
  <si>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</si>
  <si>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</si>
  <si>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</si>
  <si>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</si>
  <si>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</si>
  <si>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</si>
  <si>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</si>
  <si>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</si>
  <si>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</si>
  <si>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</si>
  <si>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</si>
  <si>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</si>
  <si>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</si>
  <si>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</si>
  <si>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</si>
  <si>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</si>
  <si>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</si>
  <si>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</si>
  <si>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</si>
  <si>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</si>
  <si>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</si>
  <si>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</si>
  <si>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</si>
  <si>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</si>
  <si>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</si>
  <si>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</si>
  <si>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</si>
  <si>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</si>
  <si>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</si>
  <si>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</si>
  <si>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</si>
  <si>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</si>
  <si>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</si>
  <si>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</si>
  <si>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</si>
  <si>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</si>
  <si>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</si>
  <si>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</si>
  <si>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</si>
  <si>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</si>
  <si>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</si>
  <si>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</si>
  <si>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</si>
  <si>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</si>
  <si>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</si>
  <si>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</si>
  <si>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</si>
  <si>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</si>
  <si>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</si>
  <si>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</si>
  <si>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</si>
  <si>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</si>
  <si>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</si>
  <si>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</si>
  <si>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</si>
  <si>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</si>
  <si>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</si>
  <si>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</si>
  <si>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</si>
  <si>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</si>
  <si>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</si>
  <si>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</si>
  <si>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</si>
  <si>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</si>
  <si>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</si>
  <si>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</si>
  <si>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</si>
  <si>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</si>
  <si>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</si>
  <si>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</si>
  <si>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</si>
  <si>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</si>
  <si>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</si>
  <si>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</si>
  <si>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</si>
  <si>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</si>
  <si>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</si>
  <si>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</si>
  <si>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</si>
  <si>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</si>
  <si>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</si>
  <si>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</si>
  <si>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</si>
  <si>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</si>
  <si>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</si>
  <si>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</si>
  <si>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</si>
  <si>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</si>
  <si>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</si>
  <si>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</si>
  <si>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</si>
  <si>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</si>
  <si>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</si>
  <si>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</si>
  <si>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</si>
  <si>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</si>
  <si>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</si>
  <si>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</si>
  <si>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</si>
  <si>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</si>
  <si>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</si>
  <si>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</si>
  <si>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</si>
  <si>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</si>
  <si>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</si>
  <si>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</si>
  <si>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</si>
  <si>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</si>
  <si>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</si>
  <si>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</si>
  <si>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</si>
  <si>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</si>
  <si>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</si>
  <si>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</si>
  <si>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</si>
  <si>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</si>
  <si>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</si>
  <si>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</si>
  <si>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</si>
  <si>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</si>
  <si>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</si>
  <si>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</si>
  <si>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</si>
  <si>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</si>
  <si>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</si>
  <si>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</si>
  <si>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</si>
  <si>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</si>
  <si>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</si>
  <si>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</si>
  <si>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</si>
  <si>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</si>
  <si>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</si>
  <si>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</si>
  <si>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</si>
  <si>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</si>
  <si>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</si>
  <si>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</si>
  <si>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</si>
  <si>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</si>
  <si>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</si>
  <si>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</si>
  <si>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</si>
  <si>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</si>
  <si>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</si>
  <si>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</si>
  <si>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</si>
  <si>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</si>
  <si>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</si>
  <si>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</si>
  <si>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</si>
  <si>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</si>
  <si>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</si>
  <si>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</si>
  <si>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</si>
  <si>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</si>
  <si>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</si>
  <si>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</si>
  <si>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</si>
  <si>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</si>
  <si>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</si>
  <si>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</si>
  <si>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</si>
  <si>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</si>
  <si>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</si>
  <si>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</si>
  <si>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</si>
  <si>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</si>
  <si>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</si>
  <si>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</si>
  <si>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</si>
  <si>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</si>
  <si>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</si>
  <si>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</si>
  <si>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</si>
  <si>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</si>
  <si>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</si>
  <si>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</si>
  <si>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</si>
  <si>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</si>
  <si>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</si>
  <si>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</si>
  <si>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</si>
  <si>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</si>
  <si>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</si>
  <si>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</si>
  <si>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</si>
  <si>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</si>
  <si>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</si>
  <si>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</si>
  <si>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</si>
  <si>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</si>
  <si>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</si>
  <si>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</si>
  <si>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</si>
  <si>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</si>
  <si>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</si>
  <si>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</si>
  <si>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</si>
  <si>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</si>
  <si>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</si>
  <si>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</si>
  <si>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</si>
  <si>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</si>
  <si>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</si>
  <si>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</si>
  <si>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</si>
  <si>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</si>
  <si>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</si>
  <si>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</si>
  <si>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</si>
  <si>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</si>
  <si>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</si>
  <si>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</si>
  <si>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</si>
  <si>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</si>
  <si>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</si>
  <si>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</si>
  <si>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</si>
  <si>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</si>
  <si>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</si>
  <si>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</si>
  <si>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</si>
  <si>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</si>
  <si>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</si>
  <si>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</si>
  <si>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</si>
  <si>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</si>
  <si>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</si>
  <si>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</si>
  <si>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</si>
  <si>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</si>
  <si>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</si>
  <si>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</si>
  <si>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</si>
  <si>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</si>
  <si>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</si>
  <si>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</si>
  <si>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</si>
  <si>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</si>
  <si>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</si>
  <si>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</si>
  <si>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</si>
  <si>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</si>
  <si>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</si>
  <si>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</si>
  <si>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</si>
  <si>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</si>
  <si>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</si>
  <si>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</si>
  <si>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</si>
  <si>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</si>
  <si>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</si>
  <si>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</si>
  <si>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</si>
  <si>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</si>
  <si>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</si>
  <si>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</si>
  <si>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</si>
  <si>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</si>
  <si>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</si>
  <si>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</si>
  <si>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</si>
  <si>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</si>
  <si>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</si>
  <si>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</si>
  <si>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</si>
  <si>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</si>
  <si>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</si>
  <si>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</si>
  <si>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</si>
  <si>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</si>
  <si>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</si>
  <si>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</si>
  <si>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</si>
  <si>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</si>
  <si>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</si>
  <si>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</si>
  <si>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</si>
  <si>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</si>
  <si>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</si>
  <si>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</si>
  <si>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</si>
  <si>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</si>
  <si>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</si>
  <si>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</si>
  <si>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</si>
  <si>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</si>
  <si>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</si>
  <si>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</si>
  <si>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</si>
  <si>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</si>
  <si>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</si>
  <si>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</si>
  <si>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</si>
  <si>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</si>
  <si>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</si>
  <si>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</si>
  <si>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</si>
  <si>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</si>
  <si>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</si>
  <si>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</si>
  <si>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</si>
  <si>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</si>
  <si>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</si>
  <si>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</si>
  <si>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</si>
  <si>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</si>
  <si>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</si>
  <si>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</si>
  <si>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</si>
  <si>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</si>
  <si>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</si>
  <si>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</si>
  <si>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</si>
  <si>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</si>
  <si>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</si>
  <si>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</si>
  <si>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</si>
  <si>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</si>
  <si>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</si>
  <si>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</si>
  <si>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</si>
  <si>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</si>
  <si>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</si>
  <si>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</si>
  <si>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</si>
  <si>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</si>
  <si>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</si>
  <si>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</si>
  <si>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</si>
  <si>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</si>
  <si>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</si>
  <si>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</si>
  <si>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</si>
  <si>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</si>
  <si>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</si>
  <si>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</si>
  <si>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</si>
  <si>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</si>
  <si>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</si>
  <si>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</si>
  <si>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</si>
  <si>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</si>
  <si>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</si>
  <si>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</si>
  <si>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</si>
  <si>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</si>
  <si>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</si>
  <si>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</si>
  <si>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</si>
  <si>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</si>
  <si>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</si>
  <si>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</si>
  <si>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</si>
  <si>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</si>
  <si>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</si>
  <si>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</si>
  <si>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</si>
  <si>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</si>
  <si>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</si>
  <si>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</si>
  <si>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</si>
  <si>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</si>
  <si>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</si>
  <si>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</si>
  <si>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</si>
  <si>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</si>
  <si>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</si>
  <si>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</si>
  <si>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</si>
  <si>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</si>
  <si>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</si>
  <si>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</si>
  <si>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</si>
  <si>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</si>
  <si>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</si>
  <si>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</si>
  <si>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</si>
  <si>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</si>
  <si>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</si>
  <si>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</si>
  <si>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</si>
  <si>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</si>
  <si>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</si>
  <si>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</si>
  <si>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</si>
  <si>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</si>
  <si>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</si>
  <si>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</si>
  <si>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</si>
  <si>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</si>
  <si>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</si>
  <si>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</si>
  <si>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</si>
  <si>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</si>
  <si>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</si>
  <si>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</si>
  <si>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</si>
  <si>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</si>
  <si>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</si>
  <si>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</si>
  <si>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</si>
  <si>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</si>
  <si>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</si>
  <si>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</si>
  <si>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</si>
  <si>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</si>
  <si>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</si>
  <si>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</si>
  <si>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</si>
  <si>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</si>
  <si>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</si>
  <si>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</si>
  <si>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</si>
  <si>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</si>
  <si>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</si>
  <si>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</si>
  <si>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</si>
  <si>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</si>
  <si>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</si>
  <si>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</si>
  <si>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</si>
  <si>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</si>
  <si>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</si>
  <si>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</si>
  <si>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</si>
  <si>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</si>
  <si>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</si>
  <si>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</si>
  <si>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</si>
  <si>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</si>
  <si>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</si>
  <si>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</si>
  <si>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</si>
  <si>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</si>
  <si>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</si>
  <si>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</si>
  <si>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</si>
  <si>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</si>
  <si>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</si>
  <si>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</si>
  <si>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</si>
  <si>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</si>
  <si>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</si>
  <si>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</si>
  <si>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</si>
  <si>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</si>
  <si>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</si>
  <si>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</si>
  <si>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</si>
  <si>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</si>
  <si>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</si>
  <si>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</si>
  <si>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</si>
  <si>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</si>
  <si>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</si>
  <si>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</si>
  <si>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</si>
  <si>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</si>
  <si>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</si>
  <si>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</si>
  <si>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</si>
  <si>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</si>
  <si>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</si>
  <si>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</si>
  <si>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</si>
  <si>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</si>
  <si>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</si>
  <si>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</si>
  <si>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</si>
  <si>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</si>
  <si>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</si>
  <si>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</si>
  <si>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</si>
  <si>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</si>
  <si>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</si>
  <si>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</si>
  <si>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</si>
  <si>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</si>
  <si>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</si>
  <si>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</si>
  <si>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</si>
  <si>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</si>
  <si>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</si>
  <si>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</si>
  <si>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</si>
  <si>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</si>
  <si>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</si>
  <si>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</si>
  <si>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</si>
  <si>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</si>
  <si>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</si>
  <si>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</si>
  <si>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</si>
  <si>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</si>
  <si>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</si>
  <si>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</si>
  <si>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</si>
  <si>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</si>
  <si>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>Капман Солар Инвест ЕООД</t>
  </si>
  <si>
    <t xml:space="preserve"> към 31 март    2013г.</t>
  </si>
  <si>
    <t>Дата на съставяне: 19.04.2013г.</t>
  </si>
  <si>
    <t>19.04.2013. г</t>
  </si>
  <si>
    <t xml:space="preserve">Дата на съставяне: 19.04.2013 г.                                      </t>
  </si>
  <si>
    <t xml:space="preserve">Дата  на съставяне: 19.04.2013 г                                                                                                                          </t>
  </si>
  <si>
    <t xml:space="preserve">Дата на съставяне: 19.04.2013 г                       </t>
  </si>
  <si>
    <t>Дата на съставяне: 19.04.2013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</si>
</sst>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1208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1208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1208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-8</v>
      </c>
      <c r="H27" s="154">
        <f>SUM(H28:H30)</f>
        <v>-14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6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-14</v>
      </c>
      <c r="H29" s="316">
        <v>-14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6</v>
      </c>
      <c r="H31" s="152">
        <v>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-8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1206</v>
      </c>
      <c r="H36" s="154">
        <f>H25+H17+H33</f>
        <v>1200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80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392</v>
      </c>
      <c r="D69" s="151">
        <v>391</v>
      </c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393</v>
      </c>
      <c r="D75" s="155">
        <f>SUM(D67:D74)</f>
        <v>392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713</v>
      </c>
      <c r="D90" s="151">
        <v>705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735</v>
      </c>
      <c r="D91" s="155">
        <f>SUM(D87:D90)</f>
        <v>731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1128</v>
      </c>
      <c r="D93" s="155">
        <f>D64+D75+D84+D91+D92</f>
        <v>1123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1208</v>
      </c>
      <c r="D94" s="164">
        <f>D93+D55</f>
        <v>1203</v>
      </c>
      <c r="E94" s="449" t="s">
        <v>269</v>
      </c>
      <c r="F94" s="289" t="s">
        <v>270</v>
      </c>
      <c r="G94" s="165">
        <f>G36+G39+G55+G79</f>
        <v>1208</v>
      </c>
      <c r="H94" s="165">
        <f>H36+H39+H55+H79</f>
        <v>1203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878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март    2013г.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</v>
      </c>
      <c r="D12" s="46"/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/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1</v>
      </c>
      <c r="E19" s="304" t="s">
        <v>315</v>
      </c>
      <c r="F19" s="552" t="s">
        <v>316</v>
      </c>
      <c r="G19" s="550">
        <v>8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8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1</v>
      </c>
      <c r="E28" s="127" t="s">
        <v>337</v>
      </c>
      <c r="F28" s="554" t="s">
        <v>338</v>
      </c>
      <c r="G28" s="548">
        <f>G13+G15+G24</f>
        <v>8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6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1</v>
      </c>
      <c r="E33" s="127" t="s">
        <v>351</v>
      </c>
      <c r="F33" s="554" t="s">
        <v>352</v>
      </c>
      <c r="G33" s="53">
        <f>G32+G31+G28</f>
        <v>8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6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6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6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8</v>
      </c>
      <c r="D42" s="53">
        <f>D33+D35+D39</f>
        <v>1</v>
      </c>
      <c r="E42" s="128" t="s">
        <v>378</v>
      </c>
      <c r="F42" s="129" t="s">
        <v>379</v>
      </c>
      <c r="G42" s="53">
        <f>G39+G33</f>
        <v>8</v>
      </c>
      <c r="H42" s="53">
        <f>H39+H33</f>
        <v>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9" sqref="A5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март    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8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</v>
      </c>
      <c r="D20" s="55">
        <f>SUM(D10:D19)</f>
        <v>-3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731</v>
      </c>
      <c r="D44" s="132">
        <v>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735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735</v>
      </c>
      <c r="D46" s="56">
        <v>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D43" sqref="D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март    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</v>
      </c>
      <c r="J11" s="58">
        <f>'справка №1-БАЛАНС'!H29+'справка №1-БАЛАНС'!H32</f>
        <v>-14</v>
      </c>
      <c r="K11" s="60"/>
      <c r="L11" s="344">
        <f>SUM(C11:K11)</f>
        <v>1200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</v>
      </c>
      <c r="J15" s="61">
        <f t="shared" si="2"/>
        <v>-14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6</v>
      </c>
      <c r="J16" s="345">
        <f>+'справка №1-БАЛАНС'!G32</f>
        <v>0</v>
      </c>
      <c r="K16" s="60"/>
      <c r="L16" s="344">
        <f t="shared" si="1"/>
        <v>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12</v>
      </c>
      <c r="J29" s="59">
        <f t="shared" si="6"/>
        <v>-14</v>
      </c>
      <c r="K29" s="59">
        <f t="shared" si="6"/>
        <v>0</v>
      </c>
      <c r="L29" s="344">
        <f t="shared" si="1"/>
        <v>1206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12</v>
      </c>
      <c r="J32" s="59">
        <f t="shared" si="7"/>
        <v>-14</v>
      </c>
      <c r="K32" s="59">
        <f t="shared" si="7"/>
        <v>0</v>
      </c>
      <c r="L32" s="344">
        <f t="shared" si="1"/>
        <v>1206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D49" sqref="D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31 март    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</v>
      </c>
      <c r="H40" s="438">
        <f t="shared" si="13"/>
        <v>0</v>
      </c>
      <c r="I40" s="438">
        <f t="shared" si="13"/>
        <v>0</v>
      </c>
      <c r="J40" s="438">
        <f t="shared" si="13"/>
        <v>80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11"/>
      <c r="L44" s="611"/>
      <c r="M44" s="611"/>
      <c r="N44" s="611"/>
      <c r="O44" s="600" t="s">
        <v>874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16" sqref="A11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март    2013г.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392</v>
      </c>
      <c r="D29" s="108">
        <v>392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393</v>
      </c>
      <c r="D43" s="104">
        <f>D24+D28+D29+D31+D30+D32+D33+D38</f>
        <v>393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393</v>
      </c>
      <c r="D44" s="103">
        <f>D43+D21+D19+D9</f>
        <v>393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1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>
        <v>1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</v>
      </c>
      <c r="D95" s="108">
        <v>1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1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5" sqref="A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март    2013г.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PageLayoutView="0" workbookViewId="0" topLeftCell="A19">
      <selection activeCell="A140" sqref="A14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март    2013г.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Desislava Kaliskova</cp:lastModifiedBy>
  <cp:lastPrinted>2012-07-31T07:27:03Z</cp:lastPrinted>
  <dcterms:created xsi:type="dcterms:W3CDTF">2000-06-29T12:02:40Z</dcterms:created>
  <dcterms:modified xsi:type="dcterms:W3CDTF">2013-04-25T08:40:38Z</dcterms:modified>
  <cp:category/>
  <cp:version/>
  <cp:contentType/>
  <cp:contentStatus/>
</cp:coreProperties>
</file>