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'ОФС'!$A$1:$C$81</definedName>
  </definedNames>
  <calcPr fullCalcOnLoad="1"/>
</workbook>
</file>

<file path=xl/sharedStrings.xml><?xml version="1.0" encoding="utf-8"?>
<sst xmlns="http://schemas.openxmlformats.org/spreadsheetml/2006/main" count="203" uniqueCount="180">
  <si>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</si>
  <si>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</si>
  <si>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</si>
  <si>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</si>
  <si>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</si>
  <si>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</si>
  <si>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</si>
  <si>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</si>
  <si>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</si>
  <si>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</si>
  <si>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</si>
  <si>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</si>
  <si>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СТАРА ПЛАНИНА ХОЛД АД</t>
  </si>
  <si>
    <t xml:space="preserve"> СТАРА ПЛАНИНА ХОЛД АД</t>
  </si>
  <si>
    <t>II. Инвестиции в асоциирани предприятия</t>
  </si>
  <si>
    <t>III. Инвестиции в други предприятия</t>
  </si>
  <si>
    <t>Обща сума (I+II+III):</t>
  </si>
  <si>
    <t>Инвестиции в асоциирани предприятия</t>
  </si>
  <si>
    <t>Инвестиции в други предприятия</t>
  </si>
  <si>
    <t>Дългосрочни вземания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</si>
  <si>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</si>
  <si>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</si>
  <si>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</si>
  <si>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</si>
  <si>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</si>
  <si>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</si>
  <si>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</si>
  <si>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</si>
  <si>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</si>
  <si>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</si>
  <si>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</si>
  <si>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</si>
  <si>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</si>
  <si>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</si>
  <si>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</si>
  <si>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</si>
  <si>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</si>
  <si>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</si>
  <si>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</si>
  <si>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</si>
  <si>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</si>
  <si>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</si>
  <si>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</si>
  <si>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</si>
  <si>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</si>
  <si>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</si>
  <si>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</si>
  <si>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</si>
  <si>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</si>
  <si>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</si>
  <si>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</si>
  <si>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резерв от последващи 
оценки 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</si>
  <si>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</si>
  <si>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</si>
  <si>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</si>
  <si>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</si>
  <si>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</si>
  <si>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</si>
  <si>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</si>
  <si>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</si>
  <si>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</si>
  <si>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</si>
  <si>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</si>
  <si>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</si>
  <si>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</si>
  <si>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</si>
  <si>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</si>
  <si>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</si>
  <si>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Биологични активи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</si>
  <si>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</si>
  <si>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</si>
  <si>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</si>
  <si>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</si>
  <si>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Целеви резерви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</si>
  <si>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</si>
  <si>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</si>
  <si>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</si>
  <si>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</si>
  <si>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</si>
  <si>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</si>
  <si>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</si>
  <si>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</si>
  <si>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</si>
  <si>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</si>
  <si>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</si>
  <si>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</si>
  <si>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</si>
  <si>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</si>
  <si>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</si>
  <si>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</si>
  <si>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</si>
  <si>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</si>
  <si>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</si>
  <si>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</si>
  <si>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</si>
  <si>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</si>
  <si>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</si>
  <si>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Приходи/разходи от асоциирани предприятия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</si>
  <si>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</si>
  <si>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</si>
  <si>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</si>
  <si>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</si>
  <si>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</si>
  <si>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</si>
  <si>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</si>
  <si>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</si>
  <si>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</si>
  <si>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</si>
  <si>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</si>
  <si>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</si>
  <si>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</si>
  <si>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</si>
  <si>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</si>
  <si>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</si>
  <si>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</si>
  <si>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</si>
  <si>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</si>
  <si>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</si>
  <si>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</si>
  <si>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</si>
  <si>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</si>
  <si>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</si>
  <si>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</si>
  <si>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</si>
  <si>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</si>
  <si>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</si>
  <si>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</si>
  <si>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</si>
  <si>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</si>
  <si>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</si>
  <si>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1.Хидравлични елементи и системи АД, гр. Ямбол, ул. "Пирин" № 1</t>
  </si>
  <si>
    <t>2.Славяна АД, гр. Славяново, обл. Плевенска</t>
  </si>
  <si>
    <t>3.Фазан АД, гр. Русе, бул. "Трети март" № 5</t>
  </si>
  <si>
    <t>4.Елхим-Искра АД, гр. Пазарджик, ул. "Искра" №9</t>
  </si>
  <si>
    <t>1.М+С Хидравлик АД, гр. Казанлък, ул. "Козлодуй" № 68</t>
  </si>
  <si>
    <t>Плащания/постъпления свързани с финансови активи,държани с цел търговия</t>
  </si>
  <si>
    <t>Разпределение на печалбата за дивиденти</t>
  </si>
  <si>
    <t>1.Лизингова компания АД, гр. София, ул."Фр.Ж.Кюри" № 20</t>
  </si>
  <si>
    <t>2.СПХ Транс ООД,  гр. София, ул. “Фр. Ж. Кюри” № 20</t>
  </si>
  <si>
    <t>3. ЕКОБАТ АД</t>
  </si>
  <si>
    <t>4. Хидравлични елементи и системи АД, гр. Ямбол, ул. "Пирин" № 1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</si>
  <si>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</si>
  <si>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</si>
  <si>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</si>
  <si>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Дългосрочни вземания по предоставени търговски заеми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</si>
  <si>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</si>
  <si>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</si>
  <si>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</si>
  <si>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Съставител: Кремена Дюлгерова</t>
  </si>
  <si>
    <t>Финансови активи</t>
  </si>
  <si>
    <t>Плащания при обратно придобиване на ценни книжа</t>
  </si>
  <si>
    <t xml:space="preserve">КОНСОЛИДИРАНА СПРАВКА 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</si>
  <si>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8)</t>
    </r>
  </si>
  <si>
    <t>Други материални запаси</t>
  </si>
  <si>
    <t>Получени/платени на лихви, такси и комисионни</t>
  </si>
  <si>
    <t>Разлики от операции с финансови активи /нетно/</t>
  </si>
  <si>
    <t xml:space="preserve">Салдо в началото на предходния отчетен период </t>
  </si>
  <si>
    <t>Разпределение на печалбата за резерви</t>
  </si>
  <si>
    <t>Изкупени собствени акции</t>
  </si>
  <si>
    <t>Други изменения</t>
  </si>
  <si>
    <t xml:space="preserve">Салдо към края на предходния отчетен период </t>
  </si>
  <si>
    <t>КОНСОЛИДИРАН ОТЧЕТ ЗА ФИНАНСОВОТО СЪСТОЯНИЕ</t>
  </si>
  <si>
    <t xml:space="preserve">КОНСОЛИДИРАН ОТЧЕТ ЗА ВСЕОБХВАТНИЯ ДОХОД  </t>
  </si>
  <si>
    <t>Търговска репутация</t>
  </si>
  <si>
    <t>Активи по отсрочени данъци</t>
  </si>
  <si>
    <t>Приходи от дивиденти</t>
  </si>
  <si>
    <t>Извънредни приходи</t>
  </si>
  <si>
    <t>Постъпления от продажба на дълготрайни активи</t>
  </si>
  <si>
    <t>6.СПХ Транс ООД,  гр. София, ул. “Фр. Ж. Кюри” № 20</t>
  </si>
  <si>
    <t>5.Пътстройинжинеринг АД, гр. Кърджали, бул. “Беломорски” № 79</t>
  </si>
  <si>
    <t>2.Българска роза АД, гр. Карлово, Индустриална зона</t>
  </si>
  <si>
    <t>3.Птици и птичи продукти АД, гр. Плевен, ул. "Васил Левски" № 1</t>
  </si>
  <si>
    <t>4.Форсан България ООД, гр. София, ул. “Фр. Ж. Кюри” № 20</t>
  </si>
  <si>
    <t>5. Аквалит АД</t>
  </si>
  <si>
    <t>Други постъпления /плащания от инвестиционн дейност</t>
  </si>
  <si>
    <t>към 31.12.2010 г.</t>
  </si>
  <si>
    <t>Финансирания</t>
  </si>
  <si>
    <t>към  31.12.2010 г.</t>
  </si>
  <si>
    <t>Председател на СД: Евгений Узунов</t>
  </si>
  <si>
    <t>Дата на съставяне: 28.04.2011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</si>
</sst>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19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19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0" applyFont="1" applyAlignment="1" applyProtection="1">
      <alignment wrapText="1"/>
      <protection/>
    </xf>
    <xf numFmtId="0" fontId="6" fillId="0" borderId="0" xfId="19" applyFont="1" applyFill="1" applyAlignment="1" applyProtection="1">
      <alignment vertical="top" wrapText="1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6" fillId="0" borderId="0" xfId="20" applyFont="1" applyBorder="1" applyAlignment="1" applyProtection="1">
      <alignment wrapText="1"/>
      <protection/>
    </xf>
    <xf numFmtId="1" fontId="6" fillId="2" borderId="0" xfId="20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20" applyFont="1" applyAlignment="1" applyProtection="1">
      <alignment vertical="top" wrapText="1"/>
      <protection/>
    </xf>
    <xf numFmtId="1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20" applyFont="1" applyFill="1" applyAlignment="1" applyProtection="1">
      <alignment wrapText="1"/>
      <protection/>
    </xf>
    <xf numFmtId="0" fontId="9" fillId="0" borderId="0" xfId="20" applyFont="1" applyAlignment="1" applyProtection="1">
      <alignment horizontal="center" wrapText="1"/>
      <protection locked="0"/>
    </xf>
    <xf numFmtId="0" fontId="10" fillId="0" borderId="0" xfId="20" applyFont="1" applyAlignment="1" applyProtection="1">
      <alignment wrapText="1"/>
      <protection/>
    </xf>
    <xf numFmtId="0" fontId="7" fillId="0" borderId="0" xfId="19" applyFont="1" applyAlignment="1">
      <alignment vertical="top"/>
      <protection/>
    </xf>
    <xf numFmtId="0" fontId="7" fillId="0" borderId="0" xfId="19" applyFont="1" applyAlignment="1">
      <alignment/>
      <protection/>
    </xf>
    <xf numFmtId="3" fontId="7" fillId="0" borderId="0" xfId="19" applyNumberFormat="1" applyFont="1" applyAlignment="1" applyProtection="1">
      <alignment vertical="top" wrapText="1"/>
      <protection locked="0"/>
    </xf>
    <xf numFmtId="0" fontId="7" fillId="0" borderId="0" xfId="19" applyFont="1" applyAlignment="1" applyProtection="1">
      <alignment vertical="top" wrapText="1"/>
      <protection locked="0"/>
    </xf>
    <xf numFmtId="0" fontId="8" fillId="0" borderId="0" xfId="19" applyFont="1" applyBorder="1" applyAlignment="1" applyProtection="1">
      <alignment horizontal="center" vertical="top"/>
      <protection locked="0"/>
    </xf>
    <xf numFmtId="0" fontId="8" fillId="0" borderId="1" xfId="19" applyFont="1" applyBorder="1" applyAlignment="1" applyProtection="1">
      <alignment horizontal="left" vertical="center"/>
      <protection/>
    </xf>
    <xf numFmtId="14" fontId="7" fillId="0" borderId="1" xfId="19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3" borderId="0" xfId="19" applyFont="1" applyFill="1" applyBorder="1" applyAlignment="1" applyProtection="1">
      <alignment horizontal="left" wrapText="1"/>
      <protection/>
    </xf>
    <xf numFmtId="3" fontId="11" fillId="0" borderId="5" xfId="0" applyNumberFormat="1" applyFont="1" applyBorder="1" applyAlignment="1">
      <alignment vertical="top" wrapText="1"/>
    </xf>
    <xf numFmtId="3" fontId="7" fillId="0" borderId="0" xfId="19" applyNumberFormat="1" applyFont="1" applyBorder="1" applyAlignment="1" applyProtection="1">
      <alignment vertical="top" wrapText="1"/>
      <protection locked="0"/>
    </xf>
    <xf numFmtId="0" fontId="7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left" vertical="top"/>
      <protection locked="0"/>
    </xf>
    <xf numFmtId="0" fontId="7" fillId="0" borderId="0" xfId="19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" borderId="6" xfId="19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center" vertical="top"/>
      <protection locked="0"/>
    </xf>
    <xf numFmtId="0" fontId="8" fillId="0" borderId="0" xfId="19" applyFont="1" applyAlignment="1">
      <alignment vertical="top"/>
      <protection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0" xfId="21" applyFont="1" applyBorder="1" applyAlignment="1">
      <alignment vertical="center" wrapText="1"/>
      <protection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Border="1" applyAlignment="1">
      <alignment vertical="center"/>
      <protection/>
    </xf>
    <xf numFmtId="3" fontId="7" fillId="0" borderId="0" xfId="21" applyNumberFormat="1" applyFont="1" applyBorder="1" applyAlignment="1">
      <alignment vertical="center" wrapText="1"/>
      <protection/>
    </xf>
    <xf numFmtId="3" fontId="7" fillId="0" borderId="0" xfId="21" applyNumberFormat="1" applyFont="1" applyBorder="1" applyAlignment="1">
      <alignment vertical="center"/>
      <protection/>
    </xf>
    <xf numFmtId="185" fontId="7" fillId="0" borderId="7" xfId="0" applyNumberFormat="1" applyFont="1" applyBorder="1" applyAlignment="1">
      <alignment/>
    </xf>
    <xf numFmtId="0" fontId="8" fillId="0" borderId="0" xfId="21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185" fontId="12" fillId="0" borderId="7" xfId="0" applyNumberFormat="1" applyFont="1" applyBorder="1" applyAlignment="1">
      <alignment horizontal="right" vertical="top" wrapText="1"/>
    </xf>
    <xf numFmtId="185" fontId="12" fillId="0" borderId="4" xfId="0" applyNumberFormat="1" applyFont="1" applyBorder="1" applyAlignment="1">
      <alignment horizontal="right" vertical="top" wrapText="1"/>
    </xf>
    <xf numFmtId="1" fontId="7" fillId="0" borderId="0" xfId="19" applyNumberFormat="1" applyFont="1" applyBorder="1" applyAlignment="1" applyProtection="1">
      <alignment horizontal="left" vertical="top" wrapText="1"/>
      <protection locked="0"/>
    </xf>
    <xf numFmtId="3" fontId="7" fillId="0" borderId="0" xfId="19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1" fillId="0" borderId="9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justify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7" fillId="0" borderId="0" xfId="19" applyFont="1" applyBorder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185" fontId="11" fillId="0" borderId="7" xfId="0" applyNumberFormat="1" applyFont="1" applyBorder="1" applyAlignment="1">
      <alignment horizontal="right" vertical="top" wrapText="1"/>
    </xf>
    <xf numFmtId="0" fontId="13" fillId="0" borderId="0" xfId="18" applyFont="1" applyAlignment="1">
      <alignment horizontal="center"/>
      <protection/>
    </xf>
    <xf numFmtId="0" fontId="7" fillId="0" borderId="0" xfId="18" applyFont="1">
      <alignment/>
      <protection/>
    </xf>
    <xf numFmtId="0" fontId="7" fillId="0" borderId="0" xfId="18" applyFont="1" applyAlignment="1">
      <alignment/>
      <protection/>
    </xf>
    <xf numFmtId="0" fontId="7" fillId="0" borderId="0" xfId="17" applyFont="1" applyBorder="1" applyAlignment="1">
      <alignment vertical="justify"/>
      <protection/>
    </xf>
    <xf numFmtId="0" fontId="7" fillId="0" borderId="1" xfId="16" applyFont="1" applyBorder="1" applyAlignment="1">
      <alignment horizontal="left" wrapText="1"/>
      <protection/>
    </xf>
    <xf numFmtId="3" fontId="7" fillId="2" borderId="1" xfId="16" applyNumberFormat="1" applyFont="1" applyFill="1" applyBorder="1" applyAlignment="1" applyProtection="1">
      <alignment horizontal="right" wrapText="1"/>
      <protection locked="0"/>
    </xf>
    <xf numFmtId="2" fontId="7" fillId="2" borderId="1" xfId="16" applyNumberFormat="1" applyFont="1" applyFill="1" applyBorder="1" applyAlignment="1">
      <alignment horizontal="right" wrapText="1"/>
      <protection/>
    </xf>
    <xf numFmtId="0" fontId="14" fillId="0" borderId="1" xfId="16" applyFont="1" applyBorder="1" applyAlignment="1">
      <alignment horizontal="right" wrapText="1"/>
      <protection/>
    </xf>
    <xf numFmtId="3" fontId="7" fillId="2" borderId="1" xfId="16" applyNumberFormat="1" applyFont="1" applyFill="1" applyBorder="1" applyAlignment="1">
      <alignment horizontal="right" wrapText="1"/>
      <protection/>
    </xf>
    <xf numFmtId="4" fontId="7" fillId="2" borderId="1" xfId="16" applyNumberFormat="1" applyFont="1" applyFill="1" applyBorder="1" applyAlignment="1">
      <alignment horizontal="right" wrapText="1"/>
      <protection/>
    </xf>
    <xf numFmtId="0" fontId="14" fillId="0" borderId="1" xfId="16" applyFont="1" applyBorder="1" applyAlignment="1">
      <alignment horizontal="left" wrapText="1"/>
      <protection/>
    </xf>
    <xf numFmtId="3" fontId="7" fillId="0" borderId="0" xfId="18" applyNumberFormat="1" applyFont="1">
      <alignment/>
      <protection/>
    </xf>
    <xf numFmtId="0" fontId="7" fillId="0" borderId="0" xfId="22" applyFont="1">
      <alignment/>
      <protection/>
    </xf>
    <xf numFmtId="0" fontId="8" fillId="0" borderId="0" xfId="22" applyFont="1" applyAlignment="1">
      <alignment horizontal="center" wrapText="1"/>
      <protection/>
    </xf>
    <xf numFmtId="0" fontId="8" fillId="0" borderId="0" xfId="22" applyFont="1">
      <alignment/>
      <protection/>
    </xf>
    <xf numFmtId="0" fontId="8" fillId="0" borderId="0" xfId="22" applyFont="1" applyBorder="1" applyAlignment="1" applyProtection="1">
      <alignment horizontal="left" vertical="center" wrapText="1"/>
      <protection/>
    </xf>
    <xf numFmtId="0" fontId="7" fillId="0" borderId="0" xfId="19" applyFont="1" applyAlignment="1">
      <alignment vertical="top" wrapText="1"/>
      <protection/>
    </xf>
    <xf numFmtId="0" fontId="8" fillId="0" borderId="0" xfId="22" applyFont="1" applyBorder="1" applyAlignment="1">
      <alignment horizontal="left" vertical="top" wrapText="1"/>
      <protection/>
    </xf>
    <xf numFmtId="3" fontId="8" fillId="2" borderId="1" xfId="22" applyNumberFormat="1" applyFont="1" applyFill="1" applyBorder="1" applyAlignment="1" applyProtection="1">
      <alignment/>
      <protection/>
    </xf>
    <xf numFmtId="3" fontId="8" fillId="2" borderId="1" xfId="22" applyNumberFormat="1" applyFont="1" applyFill="1" applyBorder="1" applyAlignment="1" applyProtection="1">
      <alignment/>
      <protection locked="0"/>
    </xf>
    <xf numFmtId="3" fontId="7" fillId="2" borderId="1" xfId="22" applyNumberFormat="1" applyFont="1" applyFill="1" applyBorder="1" applyAlignment="1" applyProtection="1">
      <alignment/>
      <protection/>
    </xf>
    <xf numFmtId="0" fontId="8" fillId="0" borderId="0" xfId="22" applyFont="1" applyBorder="1" applyAlignment="1" applyProtection="1">
      <alignment vertical="center" wrapText="1"/>
      <protection locked="0"/>
    </xf>
    <xf numFmtId="3" fontId="7" fillId="0" borderId="0" xfId="22" applyNumberFormat="1" applyFont="1" applyBorder="1" applyAlignment="1" applyProtection="1">
      <alignment vertical="center"/>
      <protection locked="0"/>
    </xf>
    <xf numFmtId="0" fontId="7" fillId="0" borderId="0" xfId="22" applyFont="1" applyBorder="1" applyProtection="1">
      <alignment/>
      <protection locked="0"/>
    </xf>
    <xf numFmtId="3" fontId="7" fillId="0" borderId="0" xfId="19" applyNumberFormat="1" applyFont="1" applyAlignment="1" applyProtection="1">
      <alignment vertical="top"/>
      <protection locked="0"/>
    </xf>
    <xf numFmtId="0" fontId="7" fillId="0" borderId="0" xfId="22" applyFont="1" applyBorder="1" applyAlignment="1" applyProtection="1">
      <alignment wrapText="1"/>
      <protection locked="0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Protection="1">
      <alignment/>
      <protection locked="0"/>
    </xf>
    <xf numFmtId="1" fontId="7" fillId="0" borderId="0" xfId="19" applyNumberFormat="1" applyFont="1" applyBorder="1" applyAlignment="1" applyProtection="1">
      <alignment horizontal="right" vertical="top" wrapText="1"/>
      <protection locked="0"/>
    </xf>
    <xf numFmtId="0" fontId="7" fillId="0" borderId="0" xfId="22" applyFont="1" applyAlignment="1">
      <alignment wrapText="1"/>
      <protection/>
    </xf>
    <xf numFmtId="0" fontId="7" fillId="0" borderId="0" xfId="19" applyFont="1" applyAlignment="1" applyProtection="1">
      <alignment horizontal="center" vertical="top" wrapText="1"/>
      <protection locked="0"/>
    </xf>
    <xf numFmtId="0" fontId="6" fillId="0" borderId="0" xfId="20" applyFont="1" applyFill="1" applyBorder="1" applyAlignment="1" applyProtection="1">
      <alignment horizontal="right" vertical="center" wrapText="1"/>
      <protection locked="0"/>
    </xf>
    <xf numFmtId="0" fontId="7" fillId="0" borderId="1" xfId="20" applyFont="1" applyBorder="1" applyAlignment="1" applyProtection="1">
      <alignment vertical="top" wrapText="1"/>
      <protection/>
    </xf>
    <xf numFmtId="0" fontId="7" fillId="0" borderId="4" xfId="20" applyFont="1" applyBorder="1" applyAlignment="1" applyProtection="1">
      <alignment vertical="top" wrapText="1"/>
      <protection/>
    </xf>
    <xf numFmtId="3" fontId="6" fillId="0" borderId="0" xfId="20" applyNumberFormat="1" applyFont="1" applyBorder="1" applyAlignment="1" applyProtection="1">
      <alignment horizontal="right" wrapText="1"/>
      <protection locked="0"/>
    </xf>
    <xf numFmtId="0" fontId="6" fillId="0" borderId="0" xfId="20" applyFont="1" applyAlignment="1">
      <alignment horizontal="right" wrapText="1"/>
      <protection/>
    </xf>
    <xf numFmtId="0" fontId="5" fillId="0" borderId="0" xfId="22" applyFont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5" fillId="0" borderId="0" xfId="18" applyFont="1">
      <alignment/>
      <protection/>
    </xf>
    <xf numFmtId="0" fontId="16" fillId="3" borderId="0" xfId="19" applyFont="1" applyFill="1" applyBorder="1" applyAlignment="1" applyProtection="1">
      <alignment wrapText="1"/>
      <protection/>
    </xf>
    <xf numFmtId="0" fontId="11" fillId="0" borderId="12" xfId="0" applyFont="1" applyBorder="1" applyAlignment="1">
      <alignment vertical="top" wrapText="1"/>
    </xf>
    <xf numFmtId="3" fontId="6" fillId="2" borderId="0" xfId="19" applyNumberFormat="1" applyFont="1" applyFill="1" applyBorder="1" applyAlignment="1" applyProtection="1">
      <alignment wrapText="1"/>
      <protection locked="0"/>
    </xf>
    <xf numFmtId="0" fontId="6" fillId="0" borderId="0" xfId="19" applyFont="1" applyAlignment="1">
      <alignment/>
      <protection/>
    </xf>
    <xf numFmtId="0" fontId="6" fillId="0" borderId="0" xfId="19" applyFont="1" applyAlignment="1">
      <alignment vertical="top"/>
      <protection/>
    </xf>
    <xf numFmtId="3" fontId="6" fillId="0" borderId="0" xfId="19" applyNumberFormat="1" applyFont="1" applyAlignment="1" applyProtection="1">
      <alignment horizontal="left" vertical="top" wrapText="1"/>
      <protection locked="0"/>
    </xf>
    <xf numFmtId="3" fontId="6" fillId="0" borderId="0" xfId="19" applyNumberFormat="1" applyFont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19" applyFont="1" applyAlignment="1" applyProtection="1">
      <alignment vertical="top" wrapText="1"/>
      <protection locked="0"/>
    </xf>
    <xf numFmtId="0" fontId="17" fillId="0" borderId="0" xfId="21" applyFont="1" applyBorder="1" applyAlignment="1" applyProtection="1">
      <alignment horizontal="right" vertical="center" wrapText="1"/>
      <protection/>
    </xf>
    <xf numFmtId="3" fontId="6" fillId="0" borderId="0" xfId="21" applyNumberFormat="1" applyFont="1" applyBorder="1" applyAlignment="1" applyProtection="1">
      <alignment horizontal="center" vertical="center" wrapText="1"/>
      <protection/>
    </xf>
    <xf numFmtId="3" fontId="5" fillId="2" borderId="0" xfId="21" applyNumberFormat="1" applyFont="1" applyFill="1" applyBorder="1" applyAlignment="1" applyProtection="1">
      <alignment vertical="center" wrapText="1"/>
      <protection/>
    </xf>
    <xf numFmtId="0" fontId="6" fillId="0" borderId="0" xfId="21" applyFont="1" applyBorder="1" applyAlignment="1">
      <alignment vertical="center"/>
      <protection/>
    </xf>
    <xf numFmtId="0" fontId="6" fillId="0" borderId="0" xfId="19" applyFont="1" applyBorder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vertical="top" wrapText="1"/>
      <protection locked="0"/>
    </xf>
    <xf numFmtId="0" fontId="6" fillId="0" borderId="0" xfId="19" applyFont="1" applyBorder="1" applyAlignment="1">
      <alignment vertical="top"/>
      <protection/>
    </xf>
    <xf numFmtId="3" fontId="6" fillId="0" borderId="0" xfId="19" applyNumberFormat="1" applyFont="1" applyBorder="1" applyAlignment="1" applyProtection="1">
      <alignment horizontal="right" vertical="top" wrapText="1"/>
      <protection locked="0"/>
    </xf>
    <xf numFmtId="0" fontId="6" fillId="0" borderId="0" xfId="22" applyFont="1">
      <alignment/>
      <protection/>
    </xf>
    <xf numFmtId="0" fontId="5" fillId="0" borderId="0" xfId="16" applyFont="1" applyBorder="1" applyAlignment="1">
      <alignment horizontal="left" vertical="center" wrapText="1"/>
      <protection/>
    </xf>
    <xf numFmtId="0" fontId="6" fillId="0" borderId="0" xfId="16" applyFont="1" applyBorder="1" applyAlignment="1">
      <alignment horizontal="left" vertical="center" wrapText="1"/>
      <protection/>
    </xf>
    <xf numFmtId="0" fontId="6" fillId="0" borderId="0" xfId="18" applyFont="1">
      <alignment/>
      <protection/>
    </xf>
    <xf numFmtId="0" fontId="6" fillId="0" borderId="0" xfId="15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5" xfId="0" applyFont="1" applyFill="1" applyBorder="1" applyAlignment="1">
      <alignment horizontal="justify" vertical="top" wrapText="1"/>
    </xf>
    <xf numFmtId="3" fontId="11" fillId="0" borderId="16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0" fontId="7" fillId="0" borderId="8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8" fillId="0" borderId="0" xfId="21" applyFont="1" applyBorder="1" applyAlignment="1">
      <alignment vertical="center"/>
      <protection/>
    </xf>
    <xf numFmtId="2" fontId="11" fillId="0" borderId="2" xfId="0" applyNumberFormat="1" applyFont="1" applyBorder="1" applyAlignment="1">
      <alignment horizontal="right" vertical="top" wrapText="1"/>
    </xf>
    <xf numFmtId="185" fontId="12" fillId="0" borderId="8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85" fontId="11" fillId="0" borderId="18" xfId="0" applyNumberFormat="1" applyFont="1" applyBorder="1" applyAlignment="1">
      <alignment horizontal="right" vertical="top" wrapText="1"/>
    </xf>
    <xf numFmtId="185" fontId="12" fillId="0" borderId="16" xfId="0" applyNumberFormat="1" applyFont="1" applyBorder="1" applyAlignment="1">
      <alignment horizontal="right" vertical="top" wrapText="1"/>
    </xf>
    <xf numFmtId="0" fontId="7" fillId="0" borderId="19" xfId="20" applyFont="1" applyBorder="1" applyAlignment="1" applyProtection="1">
      <alignment wrapText="1"/>
      <protection/>
    </xf>
    <xf numFmtId="185" fontId="12" fillId="0" borderId="20" xfId="0" applyNumberFormat="1" applyFont="1" applyBorder="1" applyAlignment="1">
      <alignment horizontal="right" vertical="top" wrapText="1"/>
    </xf>
    <xf numFmtId="3" fontId="6" fillId="0" borderId="0" xfId="19" applyNumberFormat="1" applyFont="1" applyBorder="1" applyAlignment="1" applyProtection="1">
      <alignment horizontal="left" vertical="top"/>
      <protection locked="0"/>
    </xf>
    <xf numFmtId="223" fontId="7" fillId="2" borderId="1" xfId="22" applyNumberFormat="1" applyFont="1" applyFill="1" applyBorder="1" applyAlignment="1" applyProtection="1">
      <alignment/>
      <protection/>
    </xf>
    <xf numFmtId="3" fontId="6" fillId="0" borderId="0" xfId="19" applyNumberFormat="1" applyFont="1" applyBorder="1" applyAlignment="1" applyProtection="1">
      <alignment horizontal="center"/>
      <protection locked="0"/>
    </xf>
    <xf numFmtId="0" fontId="7" fillId="2" borderId="1" xfId="22" applyNumberFormat="1" applyFont="1" applyFill="1" applyBorder="1" applyAlignment="1" applyProtection="1">
      <alignment/>
      <protection/>
    </xf>
    <xf numFmtId="185" fontId="7" fillId="0" borderId="0" xfId="0" applyNumberFormat="1" applyFont="1" applyBorder="1" applyAlignment="1">
      <alignment/>
    </xf>
    <xf numFmtId="3" fontId="7" fillId="2" borderId="1" xfId="22" applyNumberFormat="1" applyFont="1" applyFill="1" applyBorder="1" applyAlignment="1" applyProtection="1">
      <alignment/>
      <protection locked="0"/>
    </xf>
    <xf numFmtId="0" fontId="8" fillId="2" borderId="1" xfId="22" applyFont="1" applyFill="1" applyBorder="1" applyAlignment="1">
      <alignment wrapText="1"/>
      <protection/>
    </xf>
    <xf numFmtId="0" fontId="8" fillId="2" borderId="1" xfId="22" applyNumberFormat="1" applyFont="1" applyFill="1" applyBorder="1" applyAlignment="1" applyProtection="1">
      <alignment/>
      <protection locked="0"/>
    </xf>
    <xf numFmtId="222" fontId="8" fillId="2" borderId="1" xfId="22" applyNumberFormat="1" applyFont="1" applyFill="1" applyBorder="1" applyAlignment="1" applyProtection="1">
      <alignment/>
      <protection locked="0"/>
    </xf>
    <xf numFmtId="222" fontId="8" fillId="2" borderId="1" xfId="22" applyNumberFormat="1" applyFont="1" applyFill="1" applyBorder="1" applyAlignment="1" applyProtection="1">
      <alignment/>
      <protection/>
    </xf>
    <xf numFmtId="0" fontId="7" fillId="2" borderId="1" xfId="22" applyFont="1" applyFill="1" applyBorder="1" applyAlignment="1">
      <alignment wrapText="1"/>
      <protection/>
    </xf>
    <xf numFmtId="223" fontId="7" fillId="2" borderId="1" xfId="22" applyNumberFormat="1" applyFont="1" applyFill="1" applyBorder="1" applyAlignment="1" applyProtection="1">
      <alignment/>
      <protection locked="0"/>
    </xf>
    <xf numFmtId="222" fontId="7" fillId="2" borderId="1" xfId="22" applyNumberFormat="1" applyFont="1" applyFill="1" applyBorder="1" applyAlignment="1" applyProtection="1">
      <alignment/>
      <protection locked="0"/>
    </xf>
    <xf numFmtId="0" fontId="6" fillId="0" borderId="1" xfId="22" applyFont="1" applyBorder="1" applyAlignment="1">
      <alignment horizontal="center" wrapText="1"/>
      <protection/>
    </xf>
    <xf numFmtId="0" fontId="6" fillId="0" borderId="1" xfId="22" applyFont="1" applyBorder="1" applyAlignment="1">
      <alignment horizontal="centerContinuous" wrapText="1"/>
      <protection/>
    </xf>
    <xf numFmtId="222" fontId="7" fillId="2" borderId="1" xfId="22" applyNumberFormat="1" applyFont="1" applyFill="1" applyBorder="1" applyAlignment="1" applyProtection="1">
      <alignment/>
      <protection/>
    </xf>
    <xf numFmtId="0" fontId="7" fillId="0" borderId="21" xfId="20" applyFont="1" applyBorder="1" applyAlignment="1" applyProtection="1">
      <alignment vertical="top" wrapText="1"/>
      <protection/>
    </xf>
    <xf numFmtId="185" fontId="12" fillId="0" borderId="21" xfId="0" applyNumberFormat="1" applyFont="1" applyBorder="1" applyAlignment="1">
      <alignment horizontal="right" vertical="top" wrapText="1"/>
    </xf>
    <xf numFmtId="0" fontId="6" fillId="0" borderId="0" xfId="0" applyFont="1" applyAlignment="1" applyProtection="1">
      <alignment horizontal="center" vertical="top"/>
      <protection/>
    </xf>
    <xf numFmtId="0" fontId="9" fillId="0" borderId="0" xfId="19" applyFont="1" applyBorder="1" applyAlignment="1" applyProtection="1">
      <alignment horizontal="center" vertical="center"/>
      <protection locked="0"/>
    </xf>
    <xf numFmtId="0" fontId="5" fillId="0" borderId="0" xfId="19" applyFont="1" applyBorder="1" applyAlignment="1" applyProtection="1">
      <alignment horizontal="center" vertical="top"/>
      <protection locked="0"/>
    </xf>
    <xf numFmtId="0" fontId="11" fillId="3" borderId="22" xfId="19" applyFont="1" applyFill="1" applyBorder="1" applyAlignment="1" applyProtection="1">
      <alignment horizontal="left" wrapText="1"/>
      <protection/>
    </xf>
    <xf numFmtId="0" fontId="11" fillId="3" borderId="23" xfId="19" applyFont="1" applyFill="1" applyBorder="1" applyAlignment="1" applyProtection="1">
      <alignment horizontal="left" wrapText="1"/>
      <protection/>
    </xf>
    <xf numFmtId="0" fontId="11" fillId="3" borderId="24" xfId="19" applyFont="1" applyFill="1" applyBorder="1" applyAlignment="1" applyProtection="1">
      <alignment horizontal="left" wrapText="1"/>
      <protection/>
    </xf>
    <xf numFmtId="0" fontId="8" fillId="0" borderId="0" xfId="19" applyFont="1" applyBorder="1" applyAlignment="1" applyProtection="1">
      <alignment horizontal="center" vertical="top"/>
      <protection locked="0"/>
    </xf>
    <xf numFmtId="0" fontId="11" fillId="3" borderId="15" xfId="19" applyFont="1" applyFill="1" applyBorder="1" applyAlignment="1" applyProtection="1">
      <alignment horizontal="left" wrapText="1"/>
      <protection/>
    </xf>
    <xf numFmtId="0" fontId="11" fillId="3" borderId="16" xfId="19" applyFont="1" applyFill="1" applyBorder="1" applyAlignment="1" applyProtection="1">
      <alignment horizontal="left" wrapText="1"/>
      <protection/>
    </xf>
    <xf numFmtId="0" fontId="11" fillId="3" borderId="17" xfId="19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8" fillId="0" borderId="12" xfId="19" applyFont="1" applyBorder="1" applyAlignment="1" applyProtection="1">
      <alignment horizontal="left" vertical="center"/>
      <protection/>
    </xf>
    <xf numFmtId="0" fontId="8" fillId="0" borderId="6" xfId="19" applyFont="1" applyBorder="1" applyAlignment="1" applyProtection="1">
      <alignment horizontal="left" vertical="center"/>
      <protection/>
    </xf>
    <xf numFmtId="0" fontId="8" fillId="0" borderId="25" xfId="19" applyFont="1" applyBorder="1" applyAlignment="1" applyProtection="1">
      <alignment horizontal="left" vertical="center"/>
      <protection/>
    </xf>
    <xf numFmtId="0" fontId="8" fillId="0" borderId="0" xfId="21" applyNumberFormat="1" applyFont="1" applyBorder="1" applyAlignment="1" applyProtection="1">
      <alignment horizontal="center" vertical="center"/>
      <protection locked="0"/>
    </xf>
    <xf numFmtId="3" fontId="6" fillId="0" borderId="0" xfId="19" applyNumberFormat="1" applyFont="1" applyBorder="1" applyAlignment="1" applyProtection="1">
      <alignment horizontal="center" vertical="top"/>
      <protection locked="0"/>
    </xf>
    <xf numFmtId="0" fontId="9" fillId="0" borderId="0" xfId="20" applyFont="1" applyAlignment="1" applyProtection="1">
      <alignment horizontal="center" vertical="center" wrapText="1"/>
      <protection locked="0"/>
    </xf>
    <xf numFmtId="0" fontId="8" fillId="0" borderId="0" xfId="20" applyFont="1" applyBorder="1" applyAlignment="1" applyProtection="1">
      <alignment horizontal="center" vertical="center"/>
      <protection locked="0"/>
    </xf>
    <xf numFmtId="0" fontId="9" fillId="0" borderId="0" xfId="22" applyFont="1" applyAlignment="1">
      <alignment horizontal="center" vertical="center" wrapText="1"/>
      <protection/>
    </xf>
    <xf numFmtId="0" fontId="8" fillId="0" borderId="0" xfId="22" applyFont="1" applyAlignment="1">
      <alignment horizontal="center" wrapText="1"/>
      <protection/>
    </xf>
    <xf numFmtId="0" fontId="5" fillId="0" borderId="0" xfId="19" applyFont="1" applyBorder="1" applyAlignment="1" applyProtection="1">
      <alignment horizontal="center" vertical="top" wrapText="1"/>
      <protection locked="0"/>
    </xf>
    <xf numFmtId="0" fontId="7" fillId="0" borderId="15" xfId="16" applyFont="1" applyBorder="1" applyAlignment="1">
      <alignment horizontal="left" wrapText="1"/>
      <protection/>
    </xf>
    <xf numFmtId="0" fontId="7" fillId="0" borderId="16" xfId="16" applyFont="1" applyBorder="1" applyAlignment="1">
      <alignment horizontal="left" wrapText="1"/>
      <protection/>
    </xf>
    <xf numFmtId="0" fontId="9" fillId="0" borderId="0" xfId="18" applyFont="1" applyAlignment="1">
      <alignment horizontal="center" vertical="center"/>
      <protection/>
    </xf>
    <xf numFmtId="49" fontId="8" fillId="0" borderId="0" xfId="16" applyNumberFormat="1" applyFont="1" applyAlignment="1">
      <alignment horizontal="center" vertical="center" wrapText="1"/>
      <protection/>
    </xf>
    <xf numFmtId="0" fontId="5" fillId="0" borderId="0" xfId="17" applyFont="1" applyAlignment="1">
      <alignment horizontal="center" vertical="justify"/>
      <protection/>
    </xf>
  </cellXfs>
  <cellStyles count="16">
    <cellStyle name="Normal" xfId="0"/>
    <cellStyle name="Normal_El. 7.3" xfId="15"/>
    <cellStyle name="Normal_El. 7.5" xfId="16"/>
    <cellStyle name="Normal_El.7.2" xfId="17"/>
    <cellStyle name="Normal_Spravki_kod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Currency" xfId="23"/>
    <cellStyle name="Currency [0]" xfId="24"/>
    <cellStyle name="Comma" xfId="25"/>
    <cellStyle name="Comma [0]" xfId="26"/>
    <cellStyle name="Followed Hyperlink" xfId="27"/>
    <cellStyle name="Percent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showGridLines="0" tabSelected="1" zoomScale="75" zoomScaleNormal="75" zoomScaleSheetLayoutView="75" workbookViewId="0" topLeftCell="A1">
      <selection activeCell="A1" sqref="A1:C1"/>
    </sheetView>
  </sheetViews>
  <sheetFormatPr defaultColWidth="9.1406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ht="27.75" customHeight="1">
      <c r="A1" s="179" t="s">
        <v>13</v>
      </c>
      <c r="B1" s="179"/>
      <c r="C1" s="179"/>
    </row>
    <row r="2" spans="1:4" ht="15.75">
      <c r="A2" s="184" t="s">
        <v>161</v>
      </c>
      <c r="B2" s="184"/>
      <c r="C2" s="184"/>
      <c r="D2" s="184"/>
    </row>
    <row r="3" spans="1:3" ht="15">
      <c r="A3" s="180" t="s">
        <v>175</v>
      </c>
      <c r="B3" s="180"/>
      <c r="C3" s="180"/>
    </row>
    <row r="4" spans="1:3" ht="15.75">
      <c r="A4" s="42"/>
      <c r="B4" s="43"/>
      <c r="C4" s="108" t="s">
        <v>0</v>
      </c>
    </row>
    <row r="5" spans="1:3" ht="16.5" customHeight="1">
      <c r="A5" s="19" t="s">
        <v>1</v>
      </c>
      <c r="B5" s="20">
        <v>40543</v>
      </c>
      <c r="C5" s="20">
        <v>40178</v>
      </c>
    </row>
    <row r="6" spans="1:3" s="44" customFormat="1" ht="15.75">
      <c r="A6" s="181" t="s">
        <v>120</v>
      </c>
      <c r="B6" s="182"/>
      <c r="C6" s="183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111</v>
      </c>
      <c r="B8" s="22">
        <v>2188</v>
      </c>
      <c r="C8" s="22">
        <v>2020</v>
      </c>
    </row>
    <row r="9" spans="1:3" s="15" customFormat="1" ht="15">
      <c r="A9" s="41" t="s">
        <v>112</v>
      </c>
      <c r="B9" s="22">
        <v>8807</v>
      </c>
      <c r="C9" s="22">
        <v>8934</v>
      </c>
    </row>
    <row r="10" spans="1:3" s="15" customFormat="1" ht="15">
      <c r="A10" s="41" t="s">
        <v>113</v>
      </c>
      <c r="B10" s="22">
        <v>12416</v>
      </c>
      <c r="C10" s="22">
        <v>7390</v>
      </c>
    </row>
    <row r="11" spans="1:3" s="15" customFormat="1" ht="15">
      <c r="A11" s="41" t="s">
        <v>114</v>
      </c>
      <c r="B11" s="22">
        <v>3168</v>
      </c>
      <c r="C11" s="22">
        <v>2256</v>
      </c>
    </row>
    <row r="12" spans="1:3" s="15" customFormat="1" ht="15">
      <c r="A12" s="41" t="s">
        <v>115</v>
      </c>
      <c r="B12" s="22">
        <v>596</v>
      </c>
      <c r="C12" s="22">
        <v>441</v>
      </c>
    </row>
    <row r="13" spans="1:3" s="15" customFormat="1" ht="15">
      <c r="A13" s="41" t="s">
        <v>116</v>
      </c>
      <c r="B13" s="22">
        <v>159</v>
      </c>
      <c r="C13" s="22">
        <v>39</v>
      </c>
    </row>
    <row r="14" spans="1:3" s="15" customFormat="1" ht="15">
      <c r="A14" s="41" t="s">
        <v>117</v>
      </c>
      <c r="B14" s="22">
        <v>6295</v>
      </c>
      <c r="C14" s="22">
        <v>5568</v>
      </c>
    </row>
    <row r="15" spans="1:3" s="15" customFormat="1" ht="15">
      <c r="A15" s="41" t="s">
        <v>118</v>
      </c>
      <c r="B15" s="22">
        <v>65</v>
      </c>
      <c r="C15" s="22">
        <v>46</v>
      </c>
    </row>
    <row r="16" spans="1:3" s="15" customFormat="1" ht="15">
      <c r="A16" s="41" t="s">
        <v>63</v>
      </c>
      <c r="B16" s="22">
        <v>148</v>
      </c>
      <c r="C16" s="22">
        <v>180</v>
      </c>
    </row>
    <row r="17" spans="1:3" s="15" customFormat="1" ht="15">
      <c r="A17" s="41" t="s">
        <v>163</v>
      </c>
      <c r="B17" s="22">
        <v>324</v>
      </c>
      <c r="C17" s="22"/>
    </row>
    <row r="18" spans="1:3" s="15" customFormat="1" ht="15">
      <c r="A18" s="41" t="s">
        <v>17</v>
      </c>
      <c r="B18" s="22">
        <v>16158</v>
      </c>
      <c r="C18" s="22">
        <v>14715</v>
      </c>
    </row>
    <row r="19" spans="1:3" s="15" customFormat="1" ht="15">
      <c r="A19" s="41" t="s">
        <v>18</v>
      </c>
      <c r="B19" s="22">
        <v>2358</v>
      </c>
      <c r="C19" s="22">
        <v>516</v>
      </c>
    </row>
    <row r="20" spans="1:3" s="15" customFormat="1" ht="15">
      <c r="A20" s="66" t="s">
        <v>19</v>
      </c>
      <c r="B20" s="67">
        <v>24</v>
      </c>
      <c r="C20" s="67">
        <v>24</v>
      </c>
    </row>
    <row r="21" spans="1:3" s="15" customFormat="1" ht="15">
      <c r="A21" s="60" t="s">
        <v>144</v>
      </c>
      <c r="B21" s="67">
        <v>680</v>
      </c>
      <c r="C21" s="67">
        <v>680</v>
      </c>
    </row>
    <row r="22" spans="1:3" s="15" customFormat="1" ht="15">
      <c r="A22" s="21" t="s">
        <v>23</v>
      </c>
      <c r="B22" s="67">
        <v>0</v>
      </c>
      <c r="C22" s="67">
        <v>2</v>
      </c>
    </row>
    <row r="23" spans="1:3" s="15" customFormat="1" ht="15">
      <c r="A23" s="66" t="s">
        <v>164</v>
      </c>
      <c r="B23" s="67">
        <v>4</v>
      </c>
      <c r="C23" s="67"/>
    </row>
    <row r="24" spans="1:3" s="15" customFormat="1" ht="16.5" thickBot="1">
      <c r="A24" s="153" t="s">
        <v>122</v>
      </c>
      <c r="B24" s="70">
        <f>SUM(B8:B23)</f>
        <v>53390</v>
      </c>
      <c r="C24" s="70">
        <f>SUM(C8:C22)</f>
        <v>42811</v>
      </c>
    </row>
    <row r="25" spans="1:3" s="15" customFormat="1" ht="6" customHeight="1">
      <c r="A25" s="23"/>
      <c r="B25" s="24"/>
      <c r="C25" s="24"/>
    </row>
    <row r="26" spans="1:3" s="15" customFormat="1" ht="15.75">
      <c r="A26" s="185" t="s">
        <v>121</v>
      </c>
      <c r="B26" s="186"/>
      <c r="C26" s="187"/>
    </row>
    <row r="27" spans="1:3" s="15" customFormat="1" ht="15">
      <c r="A27" s="60" t="s">
        <v>64</v>
      </c>
      <c r="B27" s="22">
        <v>8082</v>
      </c>
      <c r="C27" s="22">
        <v>7460</v>
      </c>
    </row>
    <row r="28" spans="1:3" s="15" customFormat="1" ht="15">
      <c r="A28" s="60" t="s">
        <v>65</v>
      </c>
      <c r="B28" s="22">
        <v>3707</v>
      </c>
      <c r="C28" s="22">
        <v>3001</v>
      </c>
    </row>
    <row r="29" spans="1:3" s="15" customFormat="1" ht="15">
      <c r="A29" s="60" t="s">
        <v>66</v>
      </c>
      <c r="B29" s="22">
        <v>144</v>
      </c>
      <c r="C29" s="22">
        <v>64</v>
      </c>
    </row>
    <row r="30" spans="1:3" s="15" customFormat="1" ht="15">
      <c r="A30" s="60" t="s">
        <v>67</v>
      </c>
      <c r="B30" s="22">
        <v>5624</v>
      </c>
      <c r="C30" s="22">
        <v>3381</v>
      </c>
    </row>
    <row r="31" spans="1:3" s="15" customFormat="1" ht="15">
      <c r="A31" s="60" t="s">
        <v>68</v>
      </c>
      <c r="B31" s="22">
        <v>377</v>
      </c>
      <c r="C31" s="22">
        <v>290</v>
      </c>
    </row>
    <row r="32" spans="1:3" s="15" customFormat="1" ht="15">
      <c r="A32" s="60" t="s">
        <v>153</v>
      </c>
      <c r="B32" s="22">
        <v>0</v>
      </c>
      <c r="C32" s="22">
        <v>3</v>
      </c>
    </row>
    <row r="33" spans="1:3" s="15" customFormat="1" ht="15">
      <c r="A33" s="60" t="s">
        <v>20</v>
      </c>
      <c r="B33" s="22">
        <v>213</v>
      </c>
      <c r="C33" s="22">
        <v>2106</v>
      </c>
    </row>
    <row r="34" spans="1:3" s="15" customFormat="1" ht="15">
      <c r="A34" s="60" t="s">
        <v>69</v>
      </c>
      <c r="B34" s="22">
        <v>11152</v>
      </c>
      <c r="C34" s="22">
        <v>6473</v>
      </c>
    </row>
    <row r="35" spans="1:3" s="15" customFormat="1" ht="15">
      <c r="A35" s="60" t="s">
        <v>70</v>
      </c>
      <c r="B35" s="22">
        <v>129</v>
      </c>
      <c r="C35" s="22">
        <v>649</v>
      </c>
    </row>
    <row r="36" spans="1:3" s="15" customFormat="1" ht="15">
      <c r="A36" s="60" t="s">
        <v>141</v>
      </c>
      <c r="B36" s="22">
        <v>1750</v>
      </c>
      <c r="C36" s="22">
        <v>1635</v>
      </c>
    </row>
    <row r="37" spans="1:3" s="15" customFormat="1" ht="15">
      <c r="A37" s="60" t="s">
        <v>71</v>
      </c>
      <c r="B37" s="22">
        <v>91</v>
      </c>
      <c r="C37" s="22">
        <v>102</v>
      </c>
    </row>
    <row r="38" spans="1:3" s="15" customFormat="1" ht="15">
      <c r="A38" s="60" t="s">
        <v>21</v>
      </c>
      <c r="B38" s="22">
        <v>1686</v>
      </c>
      <c r="C38" s="22">
        <v>377</v>
      </c>
    </row>
    <row r="39" spans="1:3" s="15" customFormat="1" ht="15">
      <c r="A39" s="60" t="s">
        <v>72</v>
      </c>
      <c r="B39" s="22">
        <v>2223</v>
      </c>
      <c r="C39" s="22">
        <v>367</v>
      </c>
    </row>
    <row r="40" spans="1:3" s="15" customFormat="1" ht="15">
      <c r="A40" s="21" t="s">
        <v>149</v>
      </c>
      <c r="B40" s="22">
        <v>350</v>
      </c>
      <c r="C40" s="22">
        <v>42</v>
      </c>
    </row>
    <row r="41" spans="1:3" s="15" customFormat="1" ht="15">
      <c r="A41" s="60" t="s">
        <v>22</v>
      </c>
      <c r="B41" s="22">
        <v>8875</v>
      </c>
      <c r="C41" s="22">
        <v>11227</v>
      </c>
    </row>
    <row r="42" spans="1:3" s="15" customFormat="1" ht="15">
      <c r="A42" s="21" t="s">
        <v>23</v>
      </c>
      <c r="B42" s="22">
        <v>235</v>
      </c>
      <c r="C42" s="22">
        <v>122</v>
      </c>
    </row>
    <row r="43" spans="1:3" s="15" customFormat="1" ht="16.5" thickBot="1">
      <c r="A43" s="153" t="s">
        <v>123</v>
      </c>
      <c r="B43" s="70">
        <f>SUM(B27:B42)</f>
        <v>44638</v>
      </c>
      <c r="C43" s="70">
        <f>SUM(C27:C42)</f>
        <v>37299</v>
      </c>
    </row>
    <row r="44" spans="1:3" s="15" customFormat="1" ht="16.5" thickBot="1">
      <c r="A44" s="136" t="s">
        <v>119</v>
      </c>
      <c r="B44" s="64">
        <f>B24+B43</f>
        <v>98028</v>
      </c>
      <c r="C44" s="27">
        <f>C24+C43</f>
        <v>80110</v>
      </c>
    </row>
    <row r="45" spans="1:3" s="15" customFormat="1" ht="9" customHeight="1" thickTop="1">
      <c r="A45" s="26"/>
      <c r="B45" s="26"/>
      <c r="C45" s="26"/>
    </row>
    <row r="46" spans="1:3" s="15" customFormat="1" ht="15.75">
      <c r="A46" s="188" t="s">
        <v>47</v>
      </c>
      <c r="B46" s="189"/>
      <c r="C46" s="190"/>
    </row>
    <row r="47" spans="1:3" s="15" customFormat="1" ht="15">
      <c r="A47" s="60" t="s">
        <v>24</v>
      </c>
      <c r="B47" s="22">
        <v>20729</v>
      </c>
      <c r="C47" s="22">
        <v>20729</v>
      </c>
    </row>
    <row r="48" spans="1:3" s="15" customFormat="1" ht="15">
      <c r="A48" s="60" t="s">
        <v>73</v>
      </c>
      <c r="B48" s="22">
        <v>6019</v>
      </c>
      <c r="C48" s="22">
        <v>5828</v>
      </c>
    </row>
    <row r="49" spans="1:3" s="15" customFormat="1" ht="15">
      <c r="A49" s="60" t="s">
        <v>25</v>
      </c>
      <c r="B49" s="22">
        <v>24598</v>
      </c>
      <c r="C49" s="22">
        <v>23235</v>
      </c>
    </row>
    <row r="50" spans="1:3" s="15" customFormat="1" ht="15">
      <c r="A50" s="60" t="s">
        <v>26</v>
      </c>
      <c r="B50" s="22">
        <v>4901</v>
      </c>
      <c r="C50" s="22">
        <v>245</v>
      </c>
    </row>
    <row r="51" spans="1:3" s="15" customFormat="1" ht="16.5" thickBot="1">
      <c r="A51" s="137" t="s">
        <v>27</v>
      </c>
      <c r="B51" s="25">
        <f>SUM(B47:B50)</f>
        <v>56247</v>
      </c>
      <c r="C51" s="25">
        <f>SUM(C47:C50)</f>
        <v>50037</v>
      </c>
    </row>
    <row r="52" spans="1:3" s="15" customFormat="1" ht="9" customHeight="1" thickTop="1">
      <c r="A52" s="28"/>
      <c r="B52" s="24"/>
      <c r="C52" s="24"/>
    </row>
    <row r="53" spans="1:3" s="15" customFormat="1" ht="16.5" thickBot="1">
      <c r="A53" s="143" t="s">
        <v>74</v>
      </c>
      <c r="B53" s="25">
        <v>23282</v>
      </c>
      <c r="C53" s="25">
        <v>20353</v>
      </c>
    </row>
    <row r="54" spans="1:3" s="15" customFormat="1" ht="9.75" customHeight="1" thickTop="1">
      <c r="A54" s="142"/>
      <c r="B54" s="24"/>
      <c r="C54" s="24"/>
    </row>
    <row r="55" spans="1:3" s="15" customFormat="1" ht="15.75">
      <c r="A55" s="191" t="s">
        <v>125</v>
      </c>
      <c r="B55" s="192"/>
      <c r="C55" s="193"/>
    </row>
    <row r="56" spans="1:3" s="15" customFormat="1" ht="15.75">
      <c r="A56" s="144" t="s">
        <v>48</v>
      </c>
      <c r="B56" s="145"/>
      <c r="C56" s="146"/>
    </row>
    <row r="57" spans="1:3" s="15" customFormat="1" ht="15">
      <c r="A57" s="21" t="s">
        <v>75</v>
      </c>
      <c r="B57" s="22">
        <v>272</v>
      </c>
      <c r="C57" s="22">
        <v>167</v>
      </c>
    </row>
    <row r="58" spans="1:3" s="15" customFormat="1" ht="15">
      <c r="A58" s="147" t="s">
        <v>176</v>
      </c>
      <c r="B58" s="22">
        <v>333</v>
      </c>
      <c r="C58" s="22">
        <v>0</v>
      </c>
    </row>
    <row r="59" spans="1:3" s="15" customFormat="1" ht="15.75">
      <c r="A59" s="115" t="s">
        <v>126</v>
      </c>
      <c r="B59" s="29">
        <f>SUM(B57:B58)</f>
        <v>605</v>
      </c>
      <c r="C59" s="29">
        <f>SUM(C57:C58)</f>
        <v>167</v>
      </c>
    </row>
    <row r="60" spans="1:3" s="15" customFormat="1" ht="15.75">
      <c r="A60" s="188" t="s">
        <v>28</v>
      </c>
      <c r="B60" s="189"/>
      <c r="C60" s="190"/>
    </row>
    <row r="61" spans="1:3" s="15" customFormat="1" ht="15">
      <c r="A61" s="21" t="s">
        <v>76</v>
      </c>
      <c r="B61" s="22">
        <v>2243</v>
      </c>
      <c r="C61" s="22">
        <v>1408</v>
      </c>
    </row>
    <row r="62" spans="1:3" s="15" customFormat="1" ht="15">
      <c r="A62" s="31" t="s">
        <v>78</v>
      </c>
      <c r="B62" s="22">
        <v>541</v>
      </c>
      <c r="C62" s="22">
        <v>531</v>
      </c>
    </row>
    <row r="63" spans="1:3" s="15" customFormat="1" ht="15">
      <c r="A63" s="60" t="s">
        <v>79</v>
      </c>
      <c r="B63" s="67">
        <v>9886</v>
      </c>
      <c r="C63" s="67">
        <v>4870</v>
      </c>
    </row>
    <row r="64" spans="1:3" s="15" customFormat="1" ht="15">
      <c r="A64" s="148" t="s">
        <v>80</v>
      </c>
      <c r="B64" s="67">
        <v>523</v>
      </c>
      <c r="C64" s="67">
        <v>86</v>
      </c>
    </row>
    <row r="65" spans="1:3" s="15" customFormat="1" ht="15">
      <c r="A65" s="55" t="s">
        <v>6</v>
      </c>
      <c r="B65" s="67">
        <v>961</v>
      </c>
      <c r="C65" s="67">
        <v>474</v>
      </c>
    </row>
    <row r="66" spans="1:3" s="15" customFormat="1" ht="15">
      <c r="A66" s="148" t="s">
        <v>81</v>
      </c>
      <c r="B66" s="63">
        <v>302</v>
      </c>
      <c r="C66" s="63">
        <v>191</v>
      </c>
    </row>
    <row r="67" spans="1:3" s="15" customFormat="1" ht="15">
      <c r="A67" s="55" t="s">
        <v>82</v>
      </c>
      <c r="B67" s="67">
        <v>723</v>
      </c>
      <c r="C67" s="67">
        <v>179</v>
      </c>
    </row>
    <row r="68" spans="1:3" s="15" customFormat="1" ht="15">
      <c r="A68" s="148" t="s">
        <v>75</v>
      </c>
      <c r="B68" s="63">
        <v>1838</v>
      </c>
      <c r="C68" s="63">
        <v>972</v>
      </c>
    </row>
    <row r="69" spans="1:3" s="15" customFormat="1" ht="15">
      <c r="A69" s="55" t="s">
        <v>83</v>
      </c>
      <c r="B69" s="63">
        <v>424</v>
      </c>
      <c r="C69" s="63">
        <v>412</v>
      </c>
    </row>
    <row r="70" spans="1:3" s="15" customFormat="1" ht="15">
      <c r="A70" s="149" t="s">
        <v>77</v>
      </c>
      <c r="B70" s="63">
        <v>453</v>
      </c>
      <c r="C70" s="63">
        <v>430</v>
      </c>
    </row>
    <row r="71" spans="1:3" s="68" customFormat="1" ht="15.75">
      <c r="A71" s="115" t="s">
        <v>127</v>
      </c>
      <c r="B71" s="67">
        <f>SUM(B61:B70)</f>
        <v>17894</v>
      </c>
      <c r="C71" s="67">
        <f>SUM(C61:C70)</f>
        <v>9553</v>
      </c>
    </row>
    <row r="72" spans="1:3" s="15" customFormat="1" ht="16.5" thickBot="1">
      <c r="A72" s="139" t="s">
        <v>128</v>
      </c>
      <c r="B72" s="61">
        <f>B59+B71</f>
        <v>18499</v>
      </c>
      <c r="C72" s="61">
        <f>C59+C71</f>
        <v>9720</v>
      </c>
    </row>
    <row r="73" spans="1:3" s="15" customFormat="1" ht="8.25" customHeight="1" thickBot="1" thickTop="1">
      <c r="A73" s="71"/>
      <c r="B73" s="72"/>
      <c r="C73" s="69"/>
    </row>
    <row r="74" spans="1:3" s="15" customFormat="1" ht="16.5" thickBot="1">
      <c r="A74" s="138" t="s">
        <v>124</v>
      </c>
      <c r="B74" s="34">
        <f>B51+B53+B59+B71</f>
        <v>98028</v>
      </c>
      <c r="C74" s="34">
        <f>C51+C53+C59+C71</f>
        <v>80110</v>
      </c>
    </row>
    <row r="75" spans="1:3" s="15" customFormat="1" ht="7.5" customHeight="1" thickTop="1">
      <c r="A75" s="28"/>
      <c r="B75" s="24"/>
      <c r="C75" s="24"/>
    </row>
    <row r="76" spans="1:4" s="15" customFormat="1" ht="15.75">
      <c r="A76" s="31" t="s">
        <v>152</v>
      </c>
      <c r="B76" s="29">
        <v>2593</v>
      </c>
      <c r="C76" s="29">
        <v>4303</v>
      </c>
      <c r="D76" s="116"/>
    </row>
    <row r="77" spans="1:3" s="117" customFormat="1" ht="9" customHeight="1">
      <c r="A77" s="114"/>
      <c r="B77" s="116"/>
      <c r="C77" s="116"/>
    </row>
    <row r="78" spans="1:3" s="118" customFormat="1" ht="14.25">
      <c r="A78" s="2" t="s">
        <v>179</v>
      </c>
      <c r="B78" s="119"/>
      <c r="C78" s="119"/>
    </row>
    <row r="79" spans="1:3" s="118" customFormat="1" ht="14.25">
      <c r="A79" s="2"/>
      <c r="B79" s="119"/>
      <c r="C79" s="119"/>
    </row>
    <row r="80" spans="1:3" s="118" customFormat="1" ht="14.25">
      <c r="A80" s="8" t="s">
        <v>146</v>
      </c>
      <c r="B80" s="160" t="s">
        <v>178</v>
      </c>
      <c r="C80" s="120"/>
    </row>
    <row r="81" spans="1:3" s="118" customFormat="1" ht="14.25">
      <c r="A81" s="8" t="s">
        <v>145</v>
      </c>
      <c r="B81" s="119"/>
      <c r="C81" s="121" t="s">
        <v>147</v>
      </c>
    </row>
  </sheetData>
  <mergeCells count="8">
    <mergeCell ref="A26:C26"/>
    <mergeCell ref="A46:C46"/>
    <mergeCell ref="A55:C55"/>
    <mergeCell ref="A60:C60"/>
    <mergeCell ref="A1:C1"/>
    <mergeCell ref="A3:C3"/>
    <mergeCell ref="A6:C6"/>
    <mergeCell ref="A2:D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77:C77 D76 B73:C75 B61:C71 B19:C25 B52:C54 B27:C43 B45:C48 B8: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5:C55">
      <formula1>-99999999999</formula1>
      <formula2>0</formula2>
    </dataValidation>
  </dataValidations>
  <printOptions horizontalCentered="1"/>
  <pageMargins left="0.2362204724409449" right="0.2362204724409449" top="0.31" bottom="0.33" header="0.19" footer="0.16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5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3" s="14" customFormat="1" ht="36.75" customHeight="1">
      <c r="A1" s="179" t="s">
        <v>13</v>
      </c>
      <c r="B1" s="179"/>
      <c r="C1" s="179"/>
    </row>
    <row r="2" spans="1:3" s="38" customFormat="1" ht="15.75">
      <c r="A2" s="18"/>
      <c r="B2" s="53"/>
      <c r="C2" s="53"/>
    </row>
    <row r="3" spans="1:4" s="38" customFormat="1" ht="15.75">
      <c r="A3" s="194" t="s">
        <v>162</v>
      </c>
      <c r="B3" s="194"/>
      <c r="C3" s="194"/>
      <c r="D3" s="194"/>
    </row>
    <row r="4" spans="1:3" ht="17.25" customHeight="1">
      <c r="A4" s="180" t="s">
        <v>175</v>
      </c>
      <c r="B4" s="180"/>
      <c r="C4" s="180"/>
    </row>
    <row r="5" spans="2:3" ht="17.25" customHeight="1">
      <c r="B5" s="48"/>
      <c r="C5" s="108" t="s">
        <v>0</v>
      </c>
    </row>
    <row r="6" spans="1:3" ht="15.75">
      <c r="A6" s="19"/>
      <c r="B6" s="20">
        <v>40543</v>
      </c>
      <c r="C6" s="20">
        <v>40178</v>
      </c>
    </row>
    <row r="7" spans="1:3" ht="15">
      <c r="A7" s="41" t="s">
        <v>84</v>
      </c>
      <c r="B7" s="65">
        <v>69944</v>
      </c>
      <c r="C7" s="65">
        <v>40312</v>
      </c>
    </row>
    <row r="8" spans="1:3" ht="15">
      <c r="A8" s="41" t="s">
        <v>85</v>
      </c>
      <c r="B8" s="65">
        <v>1414</v>
      </c>
      <c r="C8" s="65">
        <v>603</v>
      </c>
    </row>
    <row r="9" spans="1:3" ht="15">
      <c r="A9" s="41" t="s">
        <v>86</v>
      </c>
      <c r="B9" s="65">
        <v>546</v>
      </c>
      <c r="C9" s="65">
        <v>258</v>
      </c>
    </row>
    <row r="10" spans="1:3" ht="15">
      <c r="A10" s="41" t="s">
        <v>87</v>
      </c>
      <c r="B10" s="65">
        <v>3014</v>
      </c>
      <c r="C10" s="65">
        <v>1462</v>
      </c>
    </row>
    <row r="11" spans="1:3" ht="15">
      <c r="A11" s="41" t="s">
        <v>98</v>
      </c>
      <c r="B11" s="65">
        <v>152</v>
      </c>
      <c r="C11" s="65">
        <v>241</v>
      </c>
    </row>
    <row r="12" spans="1:4" ht="15">
      <c r="A12" s="31" t="s">
        <v>165</v>
      </c>
      <c r="B12" s="62">
        <v>462</v>
      </c>
      <c r="C12" s="65">
        <v>341</v>
      </c>
      <c r="D12" s="164"/>
    </row>
    <row r="13" spans="1:4" ht="15">
      <c r="A13" s="31" t="s">
        <v>166</v>
      </c>
      <c r="B13" s="62"/>
      <c r="C13" s="65">
        <v>1</v>
      </c>
      <c r="D13" s="164"/>
    </row>
    <row r="14" spans="1:4" ht="15">
      <c r="A14" s="31" t="s">
        <v>129</v>
      </c>
      <c r="B14" s="62">
        <v>639</v>
      </c>
      <c r="C14" s="62">
        <v>641</v>
      </c>
      <c r="D14" s="164"/>
    </row>
    <row r="15" spans="1:4" ht="15">
      <c r="A15" s="31" t="s">
        <v>88</v>
      </c>
      <c r="B15" s="62">
        <v>29</v>
      </c>
      <c r="C15" s="62">
        <v>43</v>
      </c>
      <c r="D15" s="164"/>
    </row>
    <row r="16" spans="1:4" ht="15">
      <c r="A16" s="31" t="s">
        <v>155</v>
      </c>
      <c r="B16" s="62">
        <v>10</v>
      </c>
      <c r="C16" s="62">
        <v>-359</v>
      </c>
      <c r="D16" s="164"/>
    </row>
    <row r="17" spans="1:4" ht="15">
      <c r="A17" s="31" t="s">
        <v>89</v>
      </c>
      <c r="B17" s="62">
        <v>-191</v>
      </c>
      <c r="C17" s="62">
        <v>-81</v>
      </c>
      <c r="D17" s="164"/>
    </row>
    <row r="18" spans="1:4" ht="15">
      <c r="A18" s="31" t="s">
        <v>90</v>
      </c>
      <c r="B18" s="62">
        <v>-46119</v>
      </c>
      <c r="C18" s="62">
        <v>-23117</v>
      </c>
      <c r="D18" s="164"/>
    </row>
    <row r="19" spans="1:4" ht="15">
      <c r="A19" s="31" t="s">
        <v>91</v>
      </c>
      <c r="B19" s="52">
        <v>-7184</v>
      </c>
      <c r="C19" s="52">
        <v>-5279</v>
      </c>
      <c r="D19" s="164"/>
    </row>
    <row r="20" spans="1:4" ht="15">
      <c r="A20" s="31" t="s">
        <v>92</v>
      </c>
      <c r="B20" s="52">
        <v>-4343</v>
      </c>
      <c r="C20" s="52">
        <v>-2711</v>
      </c>
      <c r="D20" s="164"/>
    </row>
    <row r="21" spans="1:4" ht="15">
      <c r="A21" s="31" t="s">
        <v>93</v>
      </c>
      <c r="B21" s="52">
        <v>-10134</v>
      </c>
      <c r="C21" s="52">
        <v>-6729</v>
      </c>
      <c r="D21" s="164"/>
    </row>
    <row r="22" spans="1:4" ht="15">
      <c r="A22" s="31" t="s">
        <v>94</v>
      </c>
      <c r="B22" s="52">
        <v>-1755</v>
      </c>
      <c r="C22" s="52">
        <v>-1272</v>
      </c>
      <c r="D22" s="164"/>
    </row>
    <row r="23" spans="1:4" ht="33" customHeight="1">
      <c r="A23" s="31" t="s">
        <v>95</v>
      </c>
      <c r="B23" s="52">
        <v>1787</v>
      </c>
      <c r="C23" s="52">
        <v>-1331</v>
      </c>
      <c r="D23" s="164"/>
    </row>
    <row r="24" spans="1:4" ht="15">
      <c r="A24" s="31" t="s">
        <v>96</v>
      </c>
      <c r="B24" s="52">
        <v>-2892</v>
      </c>
      <c r="C24" s="52">
        <v>-1251</v>
      </c>
      <c r="D24" s="164"/>
    </row>
    <row r="25" spans="1:4" ht="15">
      <c r="A25" s="31" t="s">
        <v>54</v>
      </c>
      <c r="B25" s="62">
        <v>-79</v>
      </c>
      <c r="C25" s="62">
        <v>-129</v>
      </c>
      <c r="D25" s="164"/>
    </row>
    <row r="26" spans="1:4" ht="15">
      <c r="A26" s="31" t="s">
        <v>97</v>
      </c>
      <c r="B26" s="62">
        <v>2394</v>
      </c>
      <c r="C26" s="62">
        <v>-195</v>
      </c>
      <c r="D26" s="164"/>
    </row>
    <row r="27" spans="1:3" ht="15">
      <c r="A27" s="39"/>
      <c r="B27" s="30"/>
      <c r="C27" s="30"/>
    </row>
    <row r="28" spans="1:3" ht="15.75">
      <c r="A28" s="46" t="s">
        <v>55</v>
      </c>
      <c r="B28" s="29">
        <f>SUM(B7:B27)</f>
        <v>7694</v>
      </c>
      <c r="C28" s="29">
        <f>SUM(C7:C27)</f>
        <v>1448</v>
      </c>
    </row>
    <row r="29" spans="1:3" ht="15">
      <c r="A29" s="39"/>
      <c r="B29" s="30"/>
      <c r="C29" s="30"/>
    </row>
    <row r="30" spans="1:3" ht="15">
      <c r="A30" s="55" t="s">
        <v>56</v>
      </c>
      <c r="B30" s="67">
        <v>578</v>
      </c>
      <c r="C30" s="67">
        <v>250</v>
      </c>
    </row>
    <row r="31" spans="1:3" ht="15.75">
      <c r="A31" s="46" t="s">
        <v>99</v>
      </c>
      <c r="B31" s="29">
        <f>B28-B30</f>
        <v>7116</v>
      </c>
      <c r="C31" s="29">
        <f>C28-C30</f>
        <v>1198</v>
      </c>
    </row>
    <row r="32" spans="1:3" ht="15.75">
      <c r="A32" s="140"/>
      <c r="B32" s="141"/>
      <c r="C32" s="141"/>
    </row>
    <row r="33" spans="1:3" ht="15">
      <c r="A33" s="31" t="s">
        <v>100</v>
      </c>
      <c r="B33" s="22">
        <v>2215</v>
      </c>
      <c r="C33" s="22">
        <v>953</v>
      </c>
    </row>
    <row r="34" spans="1:3" s="150" customFormat="1" ht="16.5" thickBot="1">
      <c r="A34" s="143" t="s">
        <v>101</v>
      </c>
      <c r="B34" s="25">
        <f>B31-B33</f>
        <v>4901</v>
      </c>
      <c r="C34" s="61">
        <f>C31-C33</f>
        <v>245</v>
      </c>
    </row>
    <row r="35" spans="1:3" ht="15.75" thickTop="1">
      <c r="A35" s="39"/>
      <c r="B35" s="30"/>
      <c r="C35" s="30"/>
    </row>
    <row r="36" spans="1:3" ht="16.5" thickBot="1">
      <c r="A36" s="143" t="s">
        <v>57</v>
      </c>
      <c r="B36" s="151">
        <f>B34/21000</f>
        <v>0.23338095238095238</v>
      </c>
      <c r="C36" s="151">
        <f>C34/21000</f>
        <v>0.011666666666666667</v>
      </c>
    </row>
    <row r="37" spans="1:3" s="126" customFormat="1" ht="15.75" thickTop="1">
      <c r="A37" s="123"/>
      <c r="B37" s="124"/>
      <c r="C37" s="125"/>
    </row>
    <row r="38" spans="1:3" s="129" customFormat="1" ht="14.25">
      <c r="A38" s="2" t="s">
        <v>179</v>
      </c>
      <c r="B38" s="128"/>
      <c r="C38" s="128"/>
    </row>
    <row r="39" spans="1:3" s="129" customFormat="1" ht="14.25">
      <c r="A39" s="2"/>
      <c r="B39" s="128"/>
      <c r="C39" s="128"/>
    </row>
    <row r="40" spans="1:4" s="118" customFormat="1" ht="14.25">
      <c r="A40" s="178" t="s">
        <v>148</v>
      </c>
      <c r="B40" s="195" t="s">
        <v>178</v>
      </c>
      <c r="C40" s="195"/>
      <c r="D40" s="195"/>
    </row>
    <row r="41" spans="1:3" s="129" customFormat="1" ht="14.25">
      <c r="A41" s="127"/>
      <c r="B41" s="128"/>
      <c r="C41" s="128"/>
    </row>
    <row r="42" spans="1:3" s="118" customFormat="1" ht="14.25">
      <c r="A42" s="2"/>
      <c r="B42" s="119"/>
      <c r="C42" s="119"/>
    </row>
    <row r="43" spans="1:3" s="118" customFormat="1" ht="14.25">
      <c r="A43" s="8"/>
      <c r="B43" s="121"/>
      <c r="C43" s="120"/>
    </row>
    <row r="44" spans="1:3" s="118" customFormat="1" ht="14.25">
      <c r="A44" s="8"/>
      <c r="B44" s="119"/>
      <c r="C44" s="162"/>
    </row>
    <row r="45" spans="1:3" s="118" customFormat="1" ht="14.25" customHeight="1">
      <c r="A45" s="122"/>
      <c r="B45" s="120"/>
      <c r="C45" s="121"/>
    </row>
    <row r="46" spans="1:3" s="129" customFormat="1" ht="14.25">
      <c r="A46" s="127"/>
      <c r="B46" s="130"/>
      <c r="C46" s="128"/>
    </row>
    <row r="47" spans="1:3" s="38" customFormat="1" ht="15">
      <c r="A47" s="36"/>
      <c r="B47" s="35"/>
      <c r="C47" s="35"/>
    </row>
    <row r="48" spans="1:3" s="38" customFormat="1" ht="15">
      <c r="A48" s="36"/>
      <c r="B48" s="35"/>
      <c r="C48" s="37"/>
    </row>
  </sheetData>
  <mergeCells count="4">
    <mergeCell ref="A1:C1"/>
    <mergeCell ref="A4:C4"/>
    <mergeCell ref="A3:D3"/>
    <mergeCell ref="B40:D40"/>
  </mergeCell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3" ht="33" customHeight="1">
      <c r="A1" s="196" t="s">
        <v>13</v>
      </c>
      <c r="B1" s="196"/>
      <c r="C1" s="196"/>
    </row>
    <row r="2" spans="1:3" ht="20.25">
      <c r="A2" s="12"/>
      <c r="B2" s="12"/>
      <c r="C2" s="12"/>
    </row>
    <row r="3" spans="1:3" ht="15.75">
      <c r="A3" s="197" t="s">
        <v>102</v>
      </c>
      <c r="B3" s="197"/>
      <c r="C3" s="197"/>
    </row>
    <row r="4" spans="1:3" ht="15" customHeight="1">
      <c r="A4" s="180" t="s">
        <v>175</v>
      </c>
      <c r="B4" s="180"/>
      <c r="C4" s="180"/>
    </row>
    <row r="5" spans="1:3" ht="15">
      <c r="A5" s="1"/>
      <c r="B5" s="4"/>
      <c r="C5" s="4"/>
    </row>
    <row r="6" spans="1:3" ht="15">
      <c r="A6" s="1"/>
      <c r="B6" s="5"/>
      <c r="C6" s="105" t="s">
        <v>2</v>
      </c>
    </row>
    <row r="7" spans="1:3" s="13" customFormat="1" ht="16.5" customHeight="1">
      <c r="A7" s="46" t="s">
        <v>29</v>
      </c>
      <c r="B7" s="20">
        <v>40543</v>
      </c>
      <c r="C7" s="20">
        <v>40178</v>
      </c>
    </row>
    <row r="8" spans="1:3" ht="18" customHeight="1">
      <c r="A8" s="31" t="s">
        <v>103</v>
      </c>
      <c r="B8" s="54">
        <v>74679</v>
      </c>
      <c r="C8" s="54">
        <v>48186</v>
      </c>
    </row>
    <row r="9" spans="1:3" ht="18" customHeight="1">
      <c r="A9" s="31" t="s">
        <v>30</v>
      </c>
      <c r="B9" s="54">
        <v>-62060</v>
      </c>
      <c r="C9" s="54">
        <v>-27362</v>
      </c>
    </row>
    <row r="10" spans="1:3" ht="18" customHeight="1">
      <c r="A10" s="31" t="s">
        <v>135</v>
      </c>
      <c r="B10" s="54">
        <v>-298</v>
      </c>
      <c r="C10" s="54">
        <v>233</v>
      </c>
    </row>
    <row r="11" spans="1:3" ht="15">
      <c r="A11" s="106" t="s">
        <v>32</v>
      </c>
      <c r="B11" s="54">
        <v>-11339</v>
      </c>
      <c r="C11" s="54">
        <v>-7680</v>
      </c>
    </row>
    <row r="12" spans="1:3" ht="18" customHeight="1">
      <c r="A12" s="106" t="s">
        <v>143</v>
      </c>
      <c r="B12" s="54">
        <v>1970</v>
      </c>
      <c r="C12" s="54">
        <v>179</v>
      </c>
    </row>
    <row r="13" spans="1:3" ht="18" customHeight="1">
      <c r="A13" s="55" t="s">
        <v>154</v>
      </c>
      <c r="B13" s="152">
        <v>133</v>
      </c>
      <c r="C13" s="152">
        <v>183</v>
      </c>
    </row>
    <row r="14" spans="1:3" ht="18" customHeight="1" thickBot="1">
      <c r="A14" s="107" t="s">
        <v>31</v>
      </c>
      <c r="B14" s="57">
        <v>-1711</v>
      </c>
      <c r="C14" s="57">
        <v>-5508</v>
      </c>
    </row>
    <row r="15" spans="1:3" ht="18" customHeight="1">
      <c r="A15" s="155" t="s">
        <v>38</v>
      </c>
      <c r="B15" s="156">
        <f>SUM(B8:B14)</f>
        <v>1374</v>
      </c>
      <c r="C15" s="156">
        <f>SUM(C8:C14)</f>
        <v>8231</v>
      </c>
    </row>
    <row r="16" spans="1:3" ht="18" customHeight="1">
      <c r="A16" s="154"/>
      <c r="B16" s="157"/>
      <c r="C16" s="157"/>
    </row>
    <row r="17" spans="1:3" ht="15.75">
      <c r="A17" s="45" t="s">
        <v>33</v>
      </c>
      <c r="B17" s="45"/>
      <c r="C17" s="45"/>
    </row>
    <row r="18" spans="1:3" ht="18" customHeight="1">
      <c r="A18" s="31" t="s">
        <v>35</v>
      </c>
      <c r="B18" s="54">
        <v>-3958</v>
      </c>
      <c r="C18" s="54">
        <v>-1948</v>
      </c>
    </row>
    <row r="19" spans="1:3" ht="18" customHeight="1">
      <c r="A19" s="31" t="s">
        <v>167</v>
      </c>
      <c r="B19" s="54">
        <v>55</v>
      </c>
      <c r="C19" s="54">
        <v>20</v>
      </c>
    </row>
    <row r="20" spans="1:3" ht="18" customHeight="1">
      <c r="A20" s="31" t="s">
        <v>104</v>
      </c>
      <c r="B20" s="54">
        <v>-115</v>
      </c>
      <c r="C20" s="54">
        <v>-1085</v>
      </c>
    </row>
    <row r="21" spans="1:3" ht="18" customHeight="1">
      <c r="A21" s="31" t="s">
        <v>105</v>
      </c>
      <c r="B21" s="54">
        <v>890</v>
      </c>
      <c r="C21" s="54">
        <v>300</v>
      </c>
    </row>
    <row r="22" spans="1:3" ht="18" customHeight="1">
      <c r="A22" s="31" t="s">
        <v>142</v>
      </c>
      <c r="B22" s="54">
        <v>116</v>
      </c>
      <c r="C22" s="54">
        <v>177</v>
      </c>
    </row>
    <row r="23" spans="1:3" ht="18" customHeight="1">
      <c r="A23" s="31" t="s">
        <v>36</v>
      </c>
      <c r="B23" s="54">
        <v>-800</v>
      </c>
      <c r="C23" s="54">
        <v>-99</v>
      </c>
    </row>
    <row r="24" spans="1:3" ht="17.25" customHeight="1">
      <c r="A24" s="31" t="s">
        <v>37</v>
      </c>
      <c r="B24" s="54">
        <v>531</v>
      </c>
      <c r="C24" s="152">
        <v>307</v>
      </c>
    </row>
    <row r="25" spans="1:3" ht="17.25" customHeight="1" thickBot="1">
      <c r="A25" s="176" t="s">
        <v>174</v>
      </c>
      <c r="B25" s="177">
        <v>-8</v>
      </c>
      <c r="C25" s="57">
        <v>373</v>
      </c>
    </row>
    <row r="26" spans="1:3" ht="18" customHeight="1">
      <c r="A26" s="45" t="s">
        <v>39</v>
      </c>
      <c r="B26" s="73">
        <f>SUM(B18:B25)</f>
        <v>-3289</v>
      </c>
      <c r="C26" s="73">
        <f>SUM(C18:C25)</f>
        <v>-1955</v>
      </c>
    </row>
    <row r="27" spans="1:3" ht="18" customHeight="1">
      <c r="A27" s="154"/>
      <c r="B27" s="157"/>
      <c r="C27" s="157"/>
    </row>
    <row r="28" spans="1:3" ht="18" customHeight="1">
      <c r="A28" s="46" t="s">
        <v>34</v>
      </c>
      <c r="B28" s="54"/>
      <c r="C28" s="54"/>
    </row>
    <row r="29" spans="1:3" ht="18" customHeight="1">
      <c r="A29" s="31" t="s">
        <v>150</v>
      </c>
      <c r="B29" s="54"/>
      <c r="C29" s="54">
        <v>-128</v>
      </c>
    </row>
    <row r="30" spans="1:3" ht="18" customHeight="1">
      <c r="A30" s="31" t="s">
        <v>44</v>
      </c>
      <c r="B30" s="54">
        <v>1423</v>
      </c>
      <c r="C30" s="54">
        <v>844</v>
      </c>
    </row>
    <row r="31" spans="1:3" ht="18" customHeight="1">
      <c r="A31" s="31" t="s">
        <v>45</v>
      </c>
      <c r="B31" s="54">
        <v>-1512</v>
      </c>
      <c r="C31" s="54">
        <v>-1513</v>
      </c>
    </row>
    <row r="32" spans="1:3" ht="18" customHeight="1">
      <c r="A32" s="55" t="s">
        <v>106</v>
      </c>
      <c r="B32" s="152">
        <v>-174</v>
      </c>
      <c r="C32" s="152">
        <v>-98</v>
      </c>
    </row>
    <row r="33" spans="1:3" ht="18" customHeight="1">
      <c r="A33" s="55" t="s">
        <v>107</v>
      </c>
      <c r="B33" s="152">
        <v>-203</v>
      </c>
      <c r="C33" s="152">
        <v>206</v>
      </c>
    </row>
    <row r="34" spans="1:3" ht="18" customHeight="1">
      <c r="A34" s="55" t="s">
        <v>46</v>
      </c>
      <c r="B34" s="152">
        <v>-436</v>
      </c>
      <c r="C34" s="152">
        <v>-347</v>
      </c>
    </row>
    <row r="35" spans="1:3" ht="18" customHeight="1" thickBot="1">
      <c r="A35" s="32" t="s">
        <v>108</v>
      </c>
      <c r="B35" s="57">
        <v>329</v>
      </c>
      <c r="C35" s="57">
        <v>-44</v>
      </c>
    </row>
    <row r="36" spans="1:3" ht="18" customHeight="1">
      <c r="A36" s="45" t="s">
        <v>40</v>
      </c>
      <c r="B36" s="73">
        <f>SUM(B29:B35)</f>
        <v>-573</v>
      </c>
      <c r="C36" s="73">
        <f>SUM(C29:C35)</f>
        <v>-1080</v>
      </c>
    </row>
    <row r="37" spans="1:3" ht="18" customHeight="1">
      <c r="A37" s="154"/>
      <c r="B37" s="157"/>
      <c r="C37" s="157"/>
    </row>
    <row r="38" spans="1:3" ht="18" customHeight="1">
      <c r="A38" s="31" t="s">
        <v>41</v>
      </c>
      <c r="B38" s="54">
        <f>B15+B26+B36</f>
        <v>-2488</v>
      </c>
      <c r="C38" s="54">
        <f>C15+C26+C36</f>
        <v>5196</v>
      </c>
    </row>
    <row r="39" spans="1:3" ht="18" customHeight="1">
      <c r="A39" s="55" t="s">
        <v>42</v>
      </c>
      <c r="B39" s="152">
        <v>11363</v>
      </c>
      <c r="C39" s="152">
        <v>6031</v>
      </c>
    </row>
    <row r="40" spans="1:3" ht="15.75" thickBot="1">
      <c r="A40" s="158"/>
      <c r="B40" s="159"/>
      <c r="C40" s="159"/>
    </row>
    <row r="41" spans="1:3" ht="18" customHeight="1">
      <c r="A41" s="45" t="s">
        <v>43</v>
      </c>
      <c r="B41" s="56">
        <f>B39+B38</f>
        <v>8875</v>
      </c>
      <c r="C41" s="56">
        <f>C39+C38</f>
        <v>11227</v>
      </c>
    </row>
    <row r="42" spans="1:3" ht="18" customHeight="1">
      <c r="A42" s="6"/>
      <c r="B42" s="7"/>
      <c r="C42" s="7"/>
    </row>
    <row r="43" spans="1:3" ht="18" customHeight="1">
      <c r="A43" s="2" t="s">
        <v>179</v>
      </c>
      <c r="B43" s="7"/>
      <c r="C43" s="7"/>
    </row>
    <row r="44" spans="1:3" ht="18" customHeight="1">
      <c r="A44" s="2"/>
      <c r="B44" s="7"/>
      <c r="C44" s="7"/>
    </row>
    <row r="45" spans="1:3" s="118" customFormat="1" ht="14.25">
      <c r="A45" s="178" t="s">
        <v>148</v>
      </c>
      <c r="B45" s="160" t="s">
        <v>178</v>
      </c>
      <c r="C45" s="120"/>
    </row>
    <row r="46" spans="1:3" ht="25.5" customHeight="1">
      <c r="A46" s="9"/>
      <c r="B46" s="10"/>
      <c r="C46" s="3"/>
    </row>
  </sheetData>
  <mergeCells count="3">
    <mergeCell ref="A1:C1"/>
    <mergeCell ref="A3:C3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4:C37 B42:C44 B8:C20 B39:C39">
      <formula1>-999999999999999</formula1>
      <formula2>999999999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41.8515625" style="103" customWidth="1"/>
    <col min="2" max="2" width="11.421875" style="86" customWidth="1"/>
    <col min="3" max="3" width="13.28125" style="86" customWidth="1"/>
    <col min="4" max="4" width="10.140625" style="86" customWidth="1"/>
    <col min="5" max="5" width="16.57421875" style="86" customWidth="1"/>
    <col min="6" max="6" width="16.00390625" style="86" customWidth="1"/>
    <col min="7" max="7" width="16.140625" style="86" customWidth="1"/>
    <col min="8" max="16384" width="9.28125" style="86" customWidth="1"/>
  </cols>
  <sheetData>
    <row r="1" spans="1:7" ht="36" customHeight="1">
      <c r="A1" s="198" t="s">
        <v>49</v>
      </c>
      <c r="B1" s="198"/>
      <c r="C1" s="198"/>
      <c r="D1" s="198"/>
      <c r="E1" s="198"/>
      <c r="F1" s="198"/>
      <c r="G1" s="198"/>
    </row>
    <row r="2" spans="1:6" ht="15.75">
      <c r="A2" s="87"/>
      <c r="B2" s="87"/>
      <c r="C2" s="87"/>
      <c r="D2" s="87"/>
      <c r="E2" s="87"/>
      <c r="F2" s="87"/>
    </row>
    <row r="3" spans="1:7" s="88" customFormat="1" ht="15.75">
      <c r="A3" s="199" t="s">
        <v>109</v>
      </c>
      <c r="B3" s="199"/>
      <c r="C3" s="199"/>
      <c r="D3" s="199"/>
      <c r="E3" s="199"/>
      <c r="F3" s="199"/>
      <c r="G3" s="199"/>
    </row>
    <row r="4" spans="1:7" s="88" customFormat="1" ht="15.75">
      <c r="A4" s="200" t="s">
        <v>177</v>
      </c>
      <c r="B4" s="200"/>
      <c r="C4" s="200"/>
      <c r="D4" s="200"/>
      <c r="E4" s="200"/>
      <c r="F4" s="200"/>
      <c r="G4" s="200"/>
    </row>
    <row r="5" spans="1:6" s="88" customFormat="1" ht="15.75">
      <c r="A5" s="42"/>
      <c r="B5" s="89"/>
      <c r="C5" s="89"/>
      <c r="D5" s="89"/>
      <c r="E5" s="89"/>
      <c r="F5" s="90"/>
    </row>
    <row r="6" spans="1:7" s="88" customFormat="1" ht="15.75">
      <c r="A6" s="42"/>
      <c r="B6" s="91"/>
      <c r="C6" s="91"/>
      <c r="D6" s="91"/>
      <c r="E6" s="91"/>
      <c r="G6" s="109" t="s">
        <v>0</v>
      </c>
    </row>
    <row r="7" spans="1:7" s="110" customFormat="1" ht="42.75">
      <c r="A7" s="173" t="s">
        <v>50</v>
      </c>
      <c r="B7" s="174" t="s">
        <v>58</v>
      </c>
      <c r="C7" s="174" t="s">
        <v>51</v>
      </c>
      <c r="D7" s="174" t="s">
        <v>61</v>
      </c>
      <c r="E7" s="174" t="s">
        <v>59</v>
      </c>
      <c r="F7" s="174" t="s">
        <v>60</v>
      </c>
      <c r="G7" s="174" t="s">
        <v>110</v>
      </c>
    </row>
    <row r="8" spans="1:7" ht="37.5" customHeight="1">
      <c r="A8" s="166" t="s">
        <v>156</v>
      </c>
      <c r="B8" s="92">
        <v>20863</v>
      </c>
      <c r="C8" s="92"/>
      <c r="D8" s="167">
        <v>5349</v>
      </c>
      <c r="E8" s="92">
        <v>24269</v>
      </c>
      <c r="F8" s="92">
        <f>SUM(B8:E8)</f>
        <v>50481</v>
      </c>
      <c r="G8" s="92">
        <v>19826</v>
      </c>
    </row>
    <row r="9" spans="1:7" ht="30" customHeight="1">
      <c r="A9" s="166" t="s">
        <v>52</v>
      </c>
      <c r="B9" s="93"/>
      <c r="C9" s="93"/>
      <c r="D9" s="93"/>
      <c r="E9" s="168">
        <v>245</v>
      </c>
      <c r="F9" s="169">
        <f>E9</f>
        <v>245</v>
      </c>
      <c r="G9" s="92">
        <v>953</v>
      </c>
    </row>
    <row r="10" spans="1:7" ht="30" customHeight="1">
      <c r="A10" s="170" t="s">
        <v>136</v>
      </c>
      <c r="B10" s="93"/>
      <c r="C10" s="93"/>
      <c r="D10" s="93"/>
      <c r="E10" s="171">
        <v>-504</v>
      </c>
      <c r="F10" s="171">
        <f>E10</f>
        <v>-504</v>
      </c>
      <c r="G10" s="161">
        <v>-236</v>
      </c>
    </row>
    <row r="11" spans="1:7" ht="30" customHeight="1">
      <c r="A11" s="170" t="s">
        <v>157</v>
      </c>
      <c r="B11" s="93"/>
      <c r="C11" s="93"/>
      <c r="D11" s="165">
        <v>464</v>
      </c>
      <c r="E11" s="171">
        <v>-464</v>
      </c>
      <c r="F11" s="171">
        <f>SUM(B11:E11)</f>
        <v>0</v>
      </c>
      <c r="G11" s="163"/>
    </row>
    <row r="12" spans="1:7" ht="30" customHeight="1">
      <c r="A12" s="170" t="s">
        <v>158</v>
      </c>
      <c r="B12" s="172">
        <v>-134</v>
      </c>
      <c r="C12" s="161"/>
      <c r="D12" s="172">
        <v>-91</v>
      </c>
      <c r="E12" s="94"/>
      <c r="F12" s="161">
        <f>SUM(B12:E12)</f>
        <v>-225</v>
      </c>
      <c r="G12" s="161"/>
    </row>
    <row r="13" spans="1:7" ht="30" customHeight="1">
      <c r="A13" s="170" t="s">
        <v>159</v>
      </c>
      <c r="B13" s="94"/>
      <c r="C13" s="161"/>
      <c r="D13" s="94">
        <v>106</v>
      </c>
      <c r="E13" s="171">
        <v>-66</v>
      </c>
      <c r="F13" s="94">
        <f>SUM(B13:E13)</f>
        <v>40</v>
      </c>
      <c r="G13" s="171">
        <v>-190</v>
      </c>
    </row>
    <row r="14" spans="1:7" ht="30" customHeight="1">
      <c r="A14" s="166" t="s">
        <v>160</v>
      </c>
      <c r="B14" s="92">
        <f>SUM(B8:B13)</f>
        <v>20729</v>
      </c>
      <c r="C14" s="92"/>
      <c r="D14" s="92">
        <f>SUM(D8:D13)</f>
        <v>5828</v>
      </c>
      <c r="E14" s="92">
        <f>SUM(E8:E13)</f>
        <v>23480</v>
      </c>
      <c r="F14" s="92">
        <f>SUM(F8:F13)</f>
        <v>50037</v>
      </c>
      <c r="G14" s="92">
        <f>SUM(G8:G13)</f>
        <v>20353</v>
      </c>
    </row>
    <row r="15" spans="1:7" s="131" customFormat="1" ht="30" customHeight="1">
      <c r="A15" s="166" t="s">
        <v>52</v>
      </c>
      <c r="B15" s="93"/>
      <c r="C15" s="93"/>
      <c r="D15" s="93"/>
      <c r="E15" s="168">
        <v>4901</v>
      </c>
      <c r="F15" s="169">
        <f>E15</f>
        <v>4901</v>
      </c>
      <c r="G15" s="169">
        <v>2215</v>
      </c>
    </row>
    <row r="16" spans="1:7" s="131" customFormat="1" ht="30" customHeight="1">
      <c r="A16" s="170" t="s">
        <v>136</v>
      </c>
      <c r="B16" s="93"/>
      <c r="C16" s="93"/>
      <c r="D16" s="165"/>
      <c r="E16" s="172">
        <v>-673</v>
      </c>
      <c r="F16" s="175">
        <f>SUM(B16:E16)</f>
        <v>-673</v>
      </c>
      <c r="G16" s="175">
        <v>-293</v>
      </c>
    </row>
    <row r="17" spans="1:7" s="131" customFormat="1" ht="30" customHeight="1">
      <c r="A17" s="170" t="s">
        <v>157</v>
      </c>
      <c r="B17" s="93"/>
      <c r="C17" s="93"/>
      <c r="D17" s="165">
        <v>98</v>
      </c>
      <c r="E17" s="172">
        <v>-98</v>
      </c>
      <c r="F17" s="163"/>
      <c r="G17" s="175"/>
    </row>
    <row r="18" spans="1:7" s="131" customFormat="1" ht="30" customHeight="1">
      <c r="A18" s="170" t="s">
        <v>62</v>
      </c>
      <c r="B18" s="93"/>
      <c r="C18" s="93"/>
      <c r="D18" s="165"/>
      <c r="E18" s="172">
        <v>1805</v>
      </c>
      <c r="F18" s="175">
        <f>SUM(D18:E18)</f>
        <v>1805</v>
      </c>
      <c r="G18" s="175">
        <v>24</v>
      </c>
    </row>
    <row r="19" spans="1:7" s="14" customFormat="1" ht="30" customHeight="1">
      <c r="A19" s="170" t="s">
        <v>159</v>
      </c>
      <c r="B19" s="94"/>
      <c r="C19" s="161"/>
      <c r="D19" s="94">
        <v>93</v>
      </c>
      <c r="E19" s="165">
        <v>84</v>
      </c>
      <c r="F19" s="175">
        <f>SUM(D19:E19)</f>
        <v>177</v>
      </c>
      <c r="G19" s="165">
        <v>983</v>
      </c>
    </row>
    <row r="20" spans="1:7" s="14" customFormat="1" ht="30" customHeight="1">
      <c r="A20" s="166" t="s">
        <v>53</v>
      </c>
      <c r="B20" s="92">
        <f>SUM(B14:B19)</f>
        <v>20729</v>
      </c>
      <c r="C20" s="92"/>
      <c r="D20" s="92">
        <f>SUM(D14:D19)</f>
        <v>6019</v>
      </c>
      <c r="E20" s="92">
        <f>SUM(E14:E19)</f>
        <v>29499</v>
      </c>
      <c r="F20" s="92">
        <f>SUM(F14:F19)</f>
        <v>56247</v>
      </c>
      <c r="G20" s="92">
        <f>SUM(G14:G19)</f>
        <v>23282</v>
      </c>
    </row>
    <row r="21" spans="1:5" s="14" customFormat="1" ht="15">
      <c r="A21" s="17"/>
      <c r="B21" s="16"/>
      <c r="C21" s="16"/>
      <c r="D21" s="17"/>
      <c r="E21" s="98"/>
    </row>
    <row r="22" spans="1:5" s="14" customFormat="1" ht="15">
      <c r="A22" s="2" t="s">
        <v>179</v>
      </c>
      <c r="B22" s="16"/>
      <c r="C22" s="16"/>
      <c r="D22" s="17"/>
      <c r="E22" s="98"/>
    </row>
    <row r="23" spans="1:6" ht="15">
      <c r="A23" s="8" t="s">
        <v>148</v>
      </c>
      <c r="B23" s="160" t="s">
        <v>178</v>
      </c>
      <c r="C23" s="120"/>
      <c r="D23" s="96"/>
      <c r="E23" s="96"/>
      <c r="F23" s="97"/>
    </row>
    <row r="24" spans="1:6" ht="15.75">
      <c r="A24" s="95"/>
      <c r="B24" s="96"/>
      <c r="C24" s="96"/>
      <c r="D24" s="96"/>
      <c r="E24" s="96"/>
      <c r="F24" s="97"/>
    </row>
    <row r="25" spans="1:6" ht="15.75">
      <c r="A25" s="95"/>
      <c r="B25" s="96"/>
      <c r="C25" s="96"/>
      <c r="D25" s="96"/>
      <c r="E25" s="96"/>
      <c r="F25" s="97"/>
    </row>
    <row r="26" spans="1:6" ht="15">
      <c r="A26" s="99"/>
      <c r="B26" s="97"/>
      <c r="C26" s="97"/>
      <c r="D26" s="97"/>
      <c r="E26" s="97"/>
      <c r="F26" s="97"/>
    </row>
    <row r="27" spans="1:6" ht="15" customHeight="1">
      <c r="A27" s="100"/>
      <c r="B27" s="101"/>
      <c r="C27" s="101"/>
      <c r="D27" s="101"/>
      <c r="E27" s="101"/>
      <c r="F27" s="58"/>
    </row>
    <row r="28" spans="1:6" ht="15">
      <c r="A28" s="100"/>
      <c r="B28" s="101"/>
      <c r="C28" s="101"/>
      <c r="D28" s="101"/>
      <c r="E28" s="101"/>
      <c r="F28" s="102"/>
    </row>
    <row r="29" spans="1:6" ht="15">
      <c r="A29" s="100"/>
      <c r="B29" s="101"/>
      <c r="C29" s="101"/>
      <c r="D29" s="101"/>
      <c r="E29" s="101"/>
      <c r="F29" s="102"/>
    </row>
    <row r="30" spans="1:6" ht="15">
      <c r="A30" s="100"/>
      <c r="B30" s="101"/>
      <c r="C30" s="101"/>
      <c r="D30" s="101"/>
      <c r="E30" s="101"/>
      <c r="F30" s="102"/>
    </row>
    <row r="31" spans="1:6" ht="15">
      <c r="A31" s="100"/>
      <c r="B31" s="101"/>
      <c r="C31" s="101"/>
      <c r="D31" s="101"/>
      <c r="E31" s="101"/>
      <c r="F31" s="101"/>
    </row>
    <row r="32" spans="1:6" ht="15">
      <c r="A32" s="100"/>
      <c r="B32" s="101"/>
      <c r="C32" s="101"/>
      <c r="D32" s="101"/>
      <c r="E32" s="101"/>
      <c r="F32" s="101"/>
    </row>
    <row r="34" ht="15" customHeight="1">
      <c r="E34" s="104"/>
    </row>
    <row r="35" ht="15" customHeight="1">
      <c r="E35" s="59"/>
    </row>
  </sheetData>
  <mergeCells count="3">
    <mergeCell ref="A1:G1"/>
    <mergeCell ref="A3:G3"/>
    <mergeCell ref="A4:G4"/>
  </mergeCells>
  <printOptions horizontalCentered="1"/>
  <pageMargins left="0.2755905511811024" right="0.2755905511811024" top="0.984251968503937" bottom="0.984251968503937" header="0" footer="0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4.28125" style="75" customWidth="1"/>
    <col min="2" max="2" width="17.57421875" style="75" customWidth="1"/>
    <col min="3" max="3" width="21.421875" style="75" customWidth="1"/>
    <col min="4" max="16384" width="10.7109375" style="75" customWidth="1"/>
  </cols>
  <sheetData>
    <row r="1" spans="1:3" ht="30" customHeight="1">
      <c r="A1" s="203" t="s">
        <v>12</v>
      </c>
      <c r="B1" s="203"/>
      <c r="C1" s="203"/>
    </row>
    <row r="2" spans="1:3" ht="15.75">
      <c r="A2" s="74"/>
      <c r="B2" s="74"/>
      <c r="C2" s="74"/>
    </row>
    <row r="3" spans="1:3" ht="15.75">
      <c r="A3" s="204" t="s">
        <v>151</v>
      </c>
      <c r="B3" s="204"/>
      <c r="C3" s="204"/>
    </row>
    <row r="4" spans="1:3" ht="15.75">
      <c r="A4" s="204" t="s">
        <v>7</v>
      </c>
      <c r="B4" s="204"/>
      <c r="C4" s="204"/>
    </row>
    <row r="5" spans="1:3" ht="15">
      <c r="A5" s="205" t="s">
        <v>177</v>
      </c>
      <c r="B5" s="205"/>
      <c r="C5" s="205"/>
    </row>
    <row r="6" spans="2:3" s="76" customFormat="1" ht="15">
      <c r="B6" s="77"/>
      <c r="C6" s="77"/>
    </row>
    <row r="7" spans="1:3" s="113" customFormat="1" ht="57">
      <c r="A7" s="111" t="s">
        <v>8</v>
      </c>
      <c r="B7" s="112" t="s">
        <v>9</v>
      </c>
      <c r="C7" s="112" t="s">
        <v>10</v>
      </c>
    </row>
    <row r="8" spans="1:3" ht="30" customHeight="1">
      <c r="A8" s="201" t="s">
        <v>11</v>
      </c>
      <c r="B8" s="202"/>
      <c r="C8" s="202"/>
    </row>
    <row r="9" spans="1:3" ht="20.25" customHeight="1">
      <c r="A9" s="78" t="s">
        <v>130</v>
      </c>
      <c r="B9" s="79">
        <v>0</v>
      </c>
      <c r="C9" s="80">
        <v>64.53</v>
      </c>
    </row>
    <row r="10" spans="1:3" ht="20.25" customHeight="1">
      <c r="A10" s="78" t="s">
        <v>131</v>
      </c>
      <c r="B10" s="79">
        <v>0</v>
      </c>
      <c r="C10" s="80">
        <v>98.74</v>
      </c>
    </row>
    <row r="11" spans="1:3" ht="20.25" customHeight="1">
      <c r="A11" s="78" t="s">
        <v>132</v>
      </c>
      <c r="B11" s="79">
        <v>0</v>
      </c>
      <c r="C11" s="80">
        <v>74.72</v>
      </c>
    </row>
    <row r="12" spans="1:3" ht="20.25" customHeight="1">
      <c r="A12" s="78" t="s">
        <v>133</v>
      </c>
      <c r="B12" s="79">
        <v>0</v>
      </c>
      <c r="C12" s="80">
        <v>51.4</v>
      </c>
    </row>
    <row r="13" spans="1:3" ht="20.25" customHeight="1">
      <c r="A13" s="78" t="s">
        <v>169</v>
      </c>
      <c r="B13" s="79">
        <v>0</v>
      </c>
      <c r="C13" s="80">
        <v>53.6</v>
      </c>
    </row>
    <row r="14" spans="1:3" ht="20.25" customHeight="1">
      <c r="A14" s="78" t="s">
        <v>168</v>
      </c>
      <c r="B14" s="79">
        <v>0</v>
      </c>
      <c r="C14" s="80">
        <v>65</v>
      </c>
    </row>
    <row r="15" spans="1:3" ht="20.25" customHeight="1">
      <c r="A15" s="81" t="s">
        <v>3</v>
      </c>
      <c r="B15" s="82">
        <f>SUM(B9:B14)</f>
        <v>0</v>
      </c>
      <c r="C15" s="83"/>
    </row>
    <row r="16" spans="1:3" ht="33" customHeight="1">
      <c r="A16" s="201" t="s">
        <v>14</v>
      </c>
      <c r="B16" s="202"/>
      <c r="C16" s="202"/>
    </row>
    <row r="17" spans="1:3" ht="20.25" customHeight="1">
      <c r="A17" s="78" t="s">
        <v>134</v>
      </c>
      <c r="B17" s="79">
        <v>13563</v>
      </c>
      <c r="C17" s="80">
        <v>30.91</v>
      </c>
    </row>
    <row r="18" spans="1:3" ht="20.25" customHeight="1">
      <c r="A18" s="78" t="s">
        <v>170</v>
      </c>
      <c r="B18" s="79">
        <v>2300</v>
      </c>
      <c r="C18" s="80">
        <v>49.99</v>
      </c>
    </row>
    <row r="19" spans="1:3" ht="20.25" customHeight="1">
      <c r="A19" s="78" t="s">
        <v>171</v>
      </c>
      <c r="B19" s="79">
        <v>295</v>
      </c>
      <c r="C19" s="80">
        <v>24.2</v>
      </c>
    </row>
    <row r="20" spans="1:3" ht="20.25" customHeight="1">
      <c r="A20" s="78" t="s">
        <v>172</v>
      </c>
      <c r="B20" s="79">
        <v>0</v>
      </c>
      <c r="C20" s="80">
        <v>50</v>
      </c>
    </row>
    <row r="21" spans="1:3" ht="20.25" customHeight="1">
      <c r="A21" s="81" t="s">
        <v>4</v>
      </c>
      <c r="B21" s="82">
        <f>SUM(B17:B20)</f>
        <v>16158</v>
      </c>
      <c r="C21" s="83"/>
    </row>
    <row r="22" spans="1:3" ht="28.5" customHeight="1">
      <c r="A22" s="201" t="s">
        <v>15</v>
      </c>
      <c r="B22" s="202"/>
      <c r="C22" s="202"/>
    </row>
    <row r="23" spans="1:3" ht="20.25" customHeight="1">
      <c r="A23" s="78" t="s">
        <v>137</v>
      </c>
      <c r="B23" s="79">
        <v>13</v>
      </c>
      <c r="C23" s="80">
        <v>5</v>
      </c>
    </row>
    <row r="24" spans="1:3" ht="20.25" customHeight="1">
      <c r="A24" s="78" t="s">
        <v>138</v>
      </c>
      <c r="B24" s="79">
        <v>2</v>
      </c>
      <c r="C24" s="80">
        <v>20</v>
      </c>
    </row>
    <row r="25" spans="1:3" ht="20.25" customHeight="1">
      <c r="A25" s="78" t="s">
        <v>139</v>
      </c>
      <c r="B25" s="79">
        <v>9</v>
      </c>
      <c r="C25" s="80">
        <v>16.67</v>
      </c>
    </row>
    <row r="26" spans="1:3" ht="20.25" customHeight="1">
      <c r="A26" s="78" t="s">
        <v>140</v>
      </c>
      <c r="B26" s="79">
        <v>2321</v>
      </c>
      <c r="C26" s="80">
        <v>8.28</v>
      </c>
    </row>
    <row r="27" spans="1:3" ht="20.25" customHeight="1">
      <c r="A27" s="78" t="s">
        <v>173</v>
      </c>
      <c r="B27" s="79">
        <v>13</v>
      </c>
      <c r="C27" s="80">
        <v>5</v>
      </c>
    </row>
    <row r="28" spans="1:3" ht="20.25" customHeight="1">
      <c r="A28" s="81" t="s">
        <v>5</v>
      </c>
      <c r="B28" s="82">
        <f>SUM(B23:B27)</f>
        <v>2358</v>
      </c>
      <c r="C28" s="83"/>
    </row>
    <row r="29" spans="1:3" ht="26.25" customHeight="1">
      <c r="A29" s="84" t="s">
        <v>16</v>
      </c>
      <c r="B29" s="82">
        <f>B15+B21+B28</f>
        <v>18516</v>
      </c>
      <c r="C29" s="83"/>
    </row>
    <row r="30" spans="1:3" s="134" customFormat="1" ht="24" customHeight="1">
      <c r="A30" s="132"/>
      <c r="B30" s="133"/>
      <c r="C30" s="133"/>
    </row>
    <row r="31" spans="1:3" s="134" customFormat="1" ht="14.25">
      <c r="A31" s="2"/>
      <c r="B31" s="135"/>
      <c r="C31" s="135"/>
    </row>
    <row r="32" spans="1:3" s="118" customFormat="1" ht="14.25">
      <c r="A32" s="8" t="s">
        <v>148</v>
      </c>
      <c r="B32" s="160" t="s">
        <v>178</v>
      </c>
      <c r="C32" s="120"/>
    </row>
    <row r="33" spans="1:3" s="134" customFormat="1" ht="14.25">
      <c r="A33" s="9"/>
      <c r="B33" s="120"/>
      <c r="C33" s="118"/>
    </row>
    <row r="36" spans="1:2" ht="15">
      <c r="A36" s="85"/>
      <c r="B36" s="85"/>
    </row>
    <row r="37" ht="15">
      <c r="B37" s="85"/>
    </row>
    <row r="38" spans="1:2" ht="15">
      <c r="A38" s="85"/>
      <c r="B38" s="85"/>
    </row>
    <row r="40" spans="1:2" ht="15">
      <c r="A40" s="85"/>
      <c r="B40" s="85"/>
    </row>
    <row r="42" spans="1:2" ht="15">
      <c r="A42" s="85"/>
      <c r="B42" s="85"/>
    </row>
  </sheetData>
  <mergeCells count="7">
    <mergeCell ref="A16:C16"/>
    <mergeCell ref="A22:C22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3:C27 B9:C14 B17:C20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Elhim Iskra</cp:lastModifiedBy>
  <cp:lastPrinted>2011-04-27T13:10:02Z</cp:lastPrinted>
  <dcterms:created xsi:type="dcterms:W3CDTF">2004-07-26T14:28:27Z</dcterms:created>
  <dcterms:modified xsi:type="dcterms:W3CDTF">2011-04-27T13:12:43Z</dcterms:modified>
  <cp:category/>
  <cp:version/>
  <cp:contentType/>
  <cp:contentStatus/>
</cp:coreProperties>
</file>