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activeTab="0"/>
  </bookViews>
  <sheets>
    <sheet name="справка №1 СЧЕТОВОДЕН  БАЛАНС" sheetId="1" r:id="rId1"/>
    <sheet name="справка №2 ОТЧЕТ ЗА ДОХОДИТЕ" sheetId="2" r:id="rId2"/>
    <sheet name="справка №3-ОПП по прекия метод" sheetId="3" r:id="rId3"/>
    <sheet name="справка №4 ОСК" sheetId="4" r:id="rId4"/>
  </sheets>
  <externalReferences>
    <externalReference r:id="rId7"/>
  </externalReferences>
  <definedNames>
    <definedName name="_1_0011">'справка №1 СЧЕТОВОДЕН  БАЛАНС'!$C$11</definedName>
    <definedName name="_xlnm._FilterDatabase" localSheetId="2" hidden="1">'справка №3-ОПП по прекия метод'!$A$8:$D$47</definedName>
    <definedName name="_xlnm.Print_Area" localSheetId="0">'справка №1 СЧЕТОВОДЕН  БАЛАНС'!$A$1:$H$100</definedName>
    <definedName name="_xlnm.Print_Area" localSheetId="3">'справка №4 ОСК'!$A$1:$N$35</definedName>
    <definedName name="_xlnm.Print_Titles" localSheetId="0">'справка №1 СЧЕТОВОДЕН  БАЛАНС'!$8:$8</definedName>
  </definedNames>
  <calcPr fullCalcOnLoad="1"/>
</workbook>
</file>

<file path=xl/sharedStrings.xml><?xml version="1.0" encoding="utf-8"?>
<sst xmlns="http://schemas.openxmlformats.org/spreadsheetml/2006/main" count="602" uniqueCount="538">
  <si>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</si>
  <si>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</si>
  <si>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</si>
  <si>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</si>
  <si>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</si>
  <si>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</si>
  <si>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</si>
  <si>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</si>
  <si>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</si>
  <si>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</si>
  <si>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</si>
  <si>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</si>
  <si>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</si>
  <si>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</si>
  <si>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</si>
  <si>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</si>
  <si>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</si>
  <si>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</si>
  <si>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</si>
  <si>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</si>
  <si>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</si>
  <si>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</si>
  <si>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</si>
  <si>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</si>
  <si>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</si>
  <si>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</si>
  <si>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</si>
  <si>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</si>
  <si>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</si>
  <si>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</si>
  <si>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</si>
  <si>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</si>
  <si>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</si>
  <si>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</si>
  <si>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</si>
  <si>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</si>
  <si>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</si>
  <si>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</si>
  <si>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</si>
  <si>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</si>
  <si>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</si>
  <si>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</si>
  <si>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</si>
  <si>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</si>
  <si>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</si>
  <si>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</si>
  <si>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</si>
  <si>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</si>
  <si>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</si>
  <si>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</si>
  <si>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</si>
  <si>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</si>
  <si>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</si>
  <si>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</si>
  <si>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</si>
  <si>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</si>
  <si>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</si>
  <si>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</si>
  <si>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</si>
  <si>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</si>
  <si>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</si>
  <si>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</si>
  <si>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</si>
  <si>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</si>
  <si>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</si>
  <si>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</si>
  <si>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</si>
  <si>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</si>
  <si>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</si>
  <si>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</si>
  <si>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</si>
  <si>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</si>
  <si>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</si>
  <si>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</si>
  <si>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</si>
  <si>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</si>
  <si>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</si>
  <si>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</si>
  <si>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</si>
  <si>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</si>
  <si>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</si>
  <si>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</si>
  <si>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</si>
  <si>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</si>
  <si>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</si>
  <si>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</si>
  <si>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</si>
  <si>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</si>
  <si>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</si>
  <si>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</si>
  <si>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</si>
  <si>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</si>
  <si>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</si>
  <si>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</si>
  <si>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</si>
  <si>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</si>
  <si>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</si>
  <si>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</si>
  <si>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</si>
  <si>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</si>
  <si>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</si>
  <si>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</si>
  <si>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</si>
  <si>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</si>
  <si>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</si>
  <si>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</si>
  <si>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</si>
  <si>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</si>
  <si>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</si>
  <si>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</si>
  <si>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</si>
  <si>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</si>
  <si>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</si>
  <si>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</si>
  <si>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</si>
  <si>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</si>
  <si>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</si>
  <si>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</si>
  <si>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</si>
  <si>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</si>
  <si>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</si>
  <si>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</si>
  <si>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</si>
  <si>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</si>
  <si>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</si>
  <si>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</si>
  <si>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</si>
  <si>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</si>
  <si>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</si>
  <si>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</si>
  <si>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</si>
  <si>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</si>
  <si>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</si>
  <si>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</si>
  <si>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</si>
  <si>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</si>
  <si>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</si>
  <si>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</si>
  <si>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</si>
  <si>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</si>
  <si>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</si>
  <si>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</si>
  <si>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</si>
  <si>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</si>
  <si>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</si>
  <si>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</si>
  <si>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</si>
  <si>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</si>
  <si>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</si>
  <si>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</si>
  <si>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</si>
  <si>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</si>
  <si>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</si>
  <si>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</si>
  <si>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</si>
  <si>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</si>
  <si>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</si>
  <si>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</si>
  <si>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</si>
  <si>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</si>
  <si>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</si>
  <si>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</si>
  <si>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</si>
  <si>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</si>
  <si>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</si>
  <si>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</si>
  <si>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</si>
  <si>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</si>
  <si>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</si>
  <si>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</si>
  <si>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</si>
  <si>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</si>
  <si>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</si>
  <si>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</si>
  <si>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</si>
  <si>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</si>
  <si>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</si>
  <si>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</si>
  <si>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</si>
  <si>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</si>
  <si>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</si>
  <si>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</si>
  <si>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</si>
  <si>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</si>
  <si>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</si>
  <si>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</si>
  <si>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</si>
  <si>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</si>
  <si>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</si>
  <si>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</si>
  <si>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</si>
  <si>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</si>
  <si>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</si>
  <si>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</si>
  <si>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</si>
  <si>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</si>
  <si>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</si>
  <si>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</si>
  <si>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</si>
  <si>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</si>
  <si>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</si>
  <si>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</si>
  <si>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</si>
  <si>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</si>
  <si>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</si>
  <si>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</si>
  <si>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</si>
  <si>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</si>
  <si>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</si>
  <si>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</si>
  <si>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</si>
  <si>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</si>
  <si>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</si>
  <si>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</si>
  <si>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</si>
  <si>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</si>
  <si>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</si>
  <si>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</si>
  <si>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</si>
  <si>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</si>
  <si>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</si>
  <si>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</si>
  <si>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</si>
  <si>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</si>
  <si>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</si>
  <si>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</si>
  <si>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</si>
  <si>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</si>
  <si>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</si>
  <si>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</si>
  <si>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</si>
  <si>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</si>
  <si>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</si>
  <si>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</si>
  <si>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</si>
  <si>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</si>
  <si>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</si>
  <si>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</si>
  <si>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</si>
  <si>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</si>
  <si>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</si>
  <si>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</si>
  <si>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</si>
  <si>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</si>
  <si>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</si>
  <si>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</si>
  <si>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</si>
  <si>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</si>
  <si>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</si>
  <si>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</si>
  <si>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</si>
  <si>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</si>
  <si>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</si>
  <si>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</si>
  <si>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</si>
  <si>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</si>
  <si>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</si>
  <si>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</si>
  <si>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</si>
  <si>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</si>
  <si>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</si>
  <si>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</si>
  <si>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</si>
  <si>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</si>
  <si>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</si>
  <si>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</si>
  <si>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</si>
  <si>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</si>
  <si>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</si>
  <si>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</si>
  <si>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</si>
  <si>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</si>
  <si>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</si>
  <si>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</si>
  <si>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</si>
  <si>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</si>
  <si>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</si>
  <si>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</si>
  <si>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</si>
  <si>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</si>
  <si>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</si>
  <si>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</si>
  <si>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</si>
  <si>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</si>
  <si>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</si>
  <si>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</si>
  <si>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</si>
  <si>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</si>
  <si>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</si>
  <si>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</si>
  <si>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</si>
  <si>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</si>
  <si>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</si>
  <si>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</si>
  <si>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</si>
  <si>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</si>
  <si>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</si>
  <si>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</si>
  <si>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</si>
  <si>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</si>
  <si>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</si>
  <si>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</si>
  <si>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</si>
  <si>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</si>
  <si>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</si>
  <si>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</si>
  <si>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</si>
  <si>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</si>
  <si>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</si>
  <si>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</si>
  <si>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</si>
  <si>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</si>
  <si>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</si>
  <si>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</si>
  <si>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</si>
  <si>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</si>
  <si>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</si>
  <si>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</si>
  <si>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</si>
  <si>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</si>
  <si>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</si>
  <si>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</si>
  <si>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</si>
  <si>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</si>
  <si>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</si>
  <si>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</si>
  <si>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</si>
  <si>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</si>
  <si>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</si>
  <si>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</si>
  <si>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</si>
  <si>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</si>
  <si>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</si>
  <si>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</si>
  <si>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</si>
  <si>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</si>
  <si>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</si>
  <si>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</si>
  <si>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</si>
  <si>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</si>
  <si>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</si>
  <si>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</si>
  <si>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</si>
  <si>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</si>
  <si>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</si>
  <si>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</si>
  <si>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</si>
  <si>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</si>
  <si>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</si>
  <si>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</si>
  <si>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</si>
  <si>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</si>
  <si>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</si>
  <si>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</si>
  <si>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</si>
  <si>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</si>
  <si>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</si>
  <si>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</si>
  <si>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</si>
  <si>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</si>
  <si>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</si>
  <si>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</si>
  <si>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</si>
  <si>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</si>
  <si>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</si>
  <si>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</si>
  <si>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</si>
  <si>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</si>
  <si>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</si>
  <si>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</si>
  <si>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</si>
  <si>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</si>
  <si>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</si>
  <si>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</si>
  <si>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</si>
  <si>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</si>
  <si>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</si>
  <si>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</si>
  <si>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</si>
  <si>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</si>
  <si>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</si>
  <si>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</si>
  <si>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</si>
  <si>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</si>
  <si>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</si>
  <si>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</si>
  <si>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</si>
  <si>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</si>
  <si>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</si>
  <si>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</si>
  <si>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</si>
  <si>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</si>
  <si>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</si>
  <si>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</si>
  <si>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</si>
  <si>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</si>
  <si>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</si>
  <si>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</si>
  <si>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</si>
  <si>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</si>
  <si>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</si>
  <si>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</si>
  <si>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</si>
  <si>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</si>
  <si>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</si>
  <si>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</si>
  <si>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</si>
  <si>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</si>
  <si>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</si>
  <si>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</si>
  <si>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</si>
  <si>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</si>
  <si>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</si>
  <si>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</si>
  <si>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</si>
  <si>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</si>
  <si>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</si>
  <si>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</si>
  <si>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</si>
  <si>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</si>
  <si>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</si>
  <si>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</si>
  <si>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</si>
  <si>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</si>
  <si>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</si>
  <si>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</si>
  <si>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</si>
  <si>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</si>
  <si>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</si>
  <si>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</si>
  <si>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</si>
  <si>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</si>
  <si>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</si>
  <si>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</si>
  <si>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</si>
  <si>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</si>
  <si>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</si>
  <si>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</si>
  <si>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</si>
  <si>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</si>
  <si>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</si>
  <si>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</si>
  <si>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</si>
  <si>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</si>
  <si>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</si>
  <si>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</si>
  <si>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</si>
  <si>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</si>
  <si>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</si>
  <si>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</si>
  <si>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</si>
  <si>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</si>
  <si>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</si>
  <si>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</si>
  <si>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</si>
  <si>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</si>
  <si>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</si>
  <si>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</si>
  <si>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</si>
  <si>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</si>
  <si>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</si>
  <si>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</si>
  <si>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</si>
  <si>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</si>
  <si>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</si>
  <si>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</si>
  <si>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</si>
  <si>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</si>
  <si>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</si>
  <si>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</si>
  <si>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</si>
  <si>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</si>
  <si>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</si>
  <si>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</si>
  <si>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</si>
  <si>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</si>
  <si>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</si>
  <si>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</si>
  <si>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</si>
  <si>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</si>
  <si>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</si>
  <si>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</si>
  <si>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</si>
  <si>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</si>
  <si>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</si>
  <si>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</si>
  <si>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</si>
  <si>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</si>
  <si>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</si>
  <si>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</si>
  <si>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</si>
  <si>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</si>
  <si>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</si>
  <si>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</si>
  <si>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</si>
  <si>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</si>
  <si>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</si>
  <si>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</si>
  <si>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</si>
  <si>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</si>
  <si>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</si>
  <si>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</si>
  <si>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</si>
  <si>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</si>
  <si>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</si>
  <si>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</si>
  <si>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</si>
  <si>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</si>
  <si>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</si>
  <si>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</si>
  <si>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</si>
  <si>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</si>
  <si>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</si>
  <si>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</si>
  <si>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</si>
  <si>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</si>
  <si>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</si>
  <si>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Име на отчитащото се предприятие: "Албена инвест холдинг"АД</t>
  </si>
  <si>
    <t>ЕИК по БУЛСТАТ 124044376</t>
  </si>
  <si>
    <t>РГ-05-0046</t>
  </si>
  <si>
    <t>Име на отчитащото се предприятие: "Албена инвест холдиниг" АД</t>
  </si>
  <si>
    <t>ЕИК по БУЛСТАТ 124 044 376</t>
  </si>
  <si>
    <t>Име на отчитащото се предприятие:АЛБЕНА ИНВЕСТ ХОЛДИНГ АД</t>
  </si>
  <si>
    <t xml:space="preserve">                     И.Данчева</t>
  </si>
  <si>
    <t xml:space="preserve">                      И.Данчева</t>
  </si>
  <si>
    <t xml:space="preserve"> Ръководител:</t>
  </si>
  <si>
    <t>Ръководител:</t>
  </si>
  <si>
    <t xml:space="preserve">       В.Владимирова</t>
  </si>
  <si>
    <t xml:space="preserve">        В.Владимирова</t>
  </si>
  <si>
    <t xml:space="preserve">Вид на отчета: консолидиран </t>
  </si>
  <si>
    <t xml:space="preserve">Вид на отчета:консолидиран </t>
  </si>
  <si>
    <t xml:space="preserve">                       В.Владимирова</t>
  </si>
  <si>
    <t>Дата на съставяне:20.08.2012г.</t>
  </si>
  <si>
    <t xml:space="preserve">Дата на съставяне: 20.08.2012 г.                                      </t>
  </si>
  <si>
    <t xml:space="preserve">Дата на съставяне:   20.08.2012                          </t>
  </si>
  <si>
    <t xml:space="preserve">                Дата  на съставяне: 20.08.2012г.                                                                                                                                </t>
  </si>
  <si>
    <t xml:space="preserve">Отчетен период: 30.06.2012 г. </t>
  </si>
  <si>
    <t>Отчетен период: 30.06.2012 г.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</si>
</sst>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#,##0.0"/>
    <numFmt numFmtId="195" formatCode="0.0000"/>
    <numFmt numFmtId="196" formatCode="0.000"/>
    <numFmt numFmtId="197" formatCode="_-* #,##0\ _ë_â_-;\-* #,##0\ _ë_â_-;_-* &quot;-&quot;\ _ë_â_-;_-@_-"/>
    <numFmt numFmtId="198" formatCode="0.00000"/>
    <numFmt numFmtId="199" formatCode="_-* #,##0.0\ _л_в_-;\-* #,##0.0\ _л_в_-;_-* &quot;-&quot;\ _л_в_-;_-@_-"/>
    <numFmt numFmtId="200" formatCode="_-* #,##0.00\ _л_в_-;\-* #,##0.00\ _л_в_-;_-* &quot;-&quot;\ _л_в_-;_-@_-"/>
    <numFmt numFmtId="201" formatCode="_-* #,##0.0\ _л_в_-;\-* #,##0.0\ _л_в_-;_-* &quot;-&quot;??\ _л_в_-;_-@_-"/>
    <numFmt numFmtId="202" formatCode="_-* #,##0\ _л_в_-;\-* #,##0\ _л_в_-;_-* &quot;-&quot;??\ _л_в_-;_-@_-"/>
    <numFmt numFmtId="203" formatCode="#,###,###,###"/>
    <numFmt numFmtId="204" formatCode="0.000000"/>
    <numFmt numFmtId="205" formatCode="0.0000000"/>
    <numFmt numFmtId="206" formatCode="0.00000000"/>
    <numFmt numFmtId="207" formatCode="&quot;Ј&quot;#,##0;\-&quot;Ј&quot;#,##0"/>
    <numFmt numFmtId="208" formatCode="&quot;Ј&quot;#,##0;[Red]\-&quot;Ј&quot;#,##0"/>
    <numFmt numFmtId="209" formatCode="&quot;Ј&quot;#,##0.00;\-&quot;Ј&quot;#,##0.00"/>
    <numFmt numFmtId="210" formatCode="&quot;Ј&quot;#,##0.00;[Red]\-&quot;Ј&quot;#,##0.00"/>
    <numFmt numFmtId="211" formatCode="_-&quot;Ј&quot;* #,##0_-;\-&quot;Ј&quot;* #,##0_-;_-&quot;Ј&quot;* &quot;-&quot;_-;_-@_-"/>
    <numFmt numFmtId="212" formatCode="_-* #,##0_-;\-* #,##0_-;_-* &quot;-&quot;_-;_-@_-"/>
    <numFmt numFmtId="213" formatCode="_-&quot;Ј&quot;* #,##0.00_-;\-&quot;Ј&quot;* #,##0.00_-;_-&quot;Ј&quot;* &quot;-&quot;??_-;_-@_-"/>
    <numFmt numFmtId="214" formatCode="_-* #,##0.00_-;\-* #,##0.00_-;_-* &quot;-&quot;??_-;_-@_-"/>
    <numFmt numFmtId="215" formatCode="#,##0.00\ _л_в"/>
  </numFmts>
  <fonts count="4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7" fillId="0" borderId="0" xfId="58" applyFont="1" applyAlignment="1">
      <alignment vertical="top" wrapText="1"/>
      <protection/>
    </xf>
    <xf numFmtId="0" fontId="7" fillId="0" borderId="0" xfId="58" applyFont="1" applyAlignment="1">
      <alignment vertical="top"/>
      <protection/>
    </xf>
    <xf numFmtId="0" fontId="10" fillId="0" borderId="0" xfId="58" applyFont="1" applyBorder="1" applyAlignment="1" applyProtection="1">
      <alignment horizontal="left" vertical="top"/>
      <protection locked="0"/>
    </xf>
    <xf numFmtId="0" fontId="12" fillId="0" borderId="0" xfId="61" applyFont="1" applyAlignment="1">
      <alignment horizontal="centerContinuous"/>
      <protection/>
    </xf>
    <xf numFmtId="0" fontId="13" fillId="0" borderId="0" xfId="61" applyFont="1">
      <alignment/>
      <protection/>
    </xf>
    <xf numFmtId="0" fontId="12" fillId="0" borderId="0" xfId="61" applyFont="1" applyAlignment="1">
      <alignment horizontal="centerContinuous" wrapText="1"/>
      <protection/>
    </xf>
    <xf numFmtId="0" fontId="14" fillId="0" borderId="0" xfId="61" applyFont="1">
      <alignment/>
      <protection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61" applyFont="1" applyAlignment="1" applyProtection="1">
      <alignment/>
      <protection locked="0"/>
    </xf>
    <xf numFmtId="0" fontId="12" fillId="0" borderId="0" xfId="61" applyFont="1" applyAlignment="1">
      <alignment/>
      <protection/>
    </xf>
    <xf numFmtId="0" fontId="14" fillId="0" borderId="0" xfId="61" applyFont="1" applyAlignment="1">
      <alignment/>
      <protection/>
    </xf>
    <xf numFmtId="0" fontId="12" fillId="0" borderId="0" xfId="61" applyFont="1">
      <alignment/>
      <protection/>
    </xf>
    <xf numFmtId="0" fontId="12" fillId="0" borderId="0" xfId="59" applyFont="1" applyAlignment="1">
      <alignment wrapText="1"/>
      <protection/>
    </xf>
    <xf numFmtId="0" fontId="12" fillId="0" borderId="0" xfId="59" applyFont="1" applyAlignment="1">
      <alignment horizontal="right" wrapText="1"/>
      <protection/>
    </xf>
    <xf numFmtId="0" fontId="12" fillId="0" borderId="10" xfId="61" applyFont="1" applyBorder="1" applyAlignment="1">
      <alignment horizontal="center" vertical="center" wrapText="1"/>
      <protection/>
    </xf>
    <xf numFmtId="0" fontId="12" fillId="0" borderId="10" xfId="61" applyFont="1" applyBorder="1" applyAlignment="1">
      <alignment horizontal="centerContinuous" vertical="center" wrapText="1"/>
      <protection/>
    </xf>
    <xf numFmtId="0" fontId="12" fillId="0" borderId="0" xfId="61" applyFont="1" applyBorder="1" applyAlignment="1">
      <alignment horizontal="center" vertical="center" wrapText="1"/>
      <protection/>
    </xf>
    <xf numFmtId="0" fontId="14" fillId="0" borderId="0" xfId="61" applyFont="1" applyAlignment="1">
      <alignment horizontal="center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49" fontId="13" fillId="0" borderId="10" xfId="61" applyNumberFormat="1" applyFont="1" applyFill="1" applyBorder="1" applyAlignment="1">
      <alignment horizontal="center" vertical="center" wrapText="1"/>
      <protection/>
    </xf>
    <xf numFmtId="0" fontId="12" fillId="0" borderId="10" xfId="61" applyFont="1" applyBorder="1" applyAlignment="1">
      <alignment vertical="center" wrapText="1"/>
      <protection/>
    </xf>
    <xf numFmtId="0" fontId="13" fillId="0" borderId="0" xfId="61" applyFont="1" applyBorder="1">
      <alignment/>
      <protection/>
    </xf>
    <xf numFmtId="0" fontId="11" fillId="0" borderId="0" xfId="61" applyFont="1">
      <alignment/>
      <protection/>
    </xf>
    <xf numFmtId="0" fontId="13" fillId="0" borderId="10" xfId="61" applyFont="1" applyBorder="1" applyAlignment="1">
      <alignment vertical="center" wrapText="1"/>
      <protection/>
    </xf>
    <xf numFmtId="0" fontId="13" fillId="0" borderId="10" xfId="61" applyFont="1" applyBorder="1" applyAlignment="1">
      <alignment wrapText="1"/>
      <protection/>
    </xf>
    <xf numFmtId="3" fontId="13" fillId="0" borderId="0" xfId="61" applyNumberFormat="1" applyFont="1" applyBorder="1" applyAlignment="1" applyProtection="1">
      <alignment vertical="center"/>
      <protection locked="0"/>
    </xf>
    <xf numFmtId="0" fontId="12" fillId="0" borderId="0" xfId="61" applyFont="1" applyBorder="1" applyAlignment="1" applyProtection="1">
      <alignment wrapText="1"/>
      <protection locked="0"/>
    </xf>
    <xf numFmtId="0" fontId="12" fillId="0" borderId="0" xfId="61" applyFont="1" applyBorder="1" applyProtection="1">
      <alignment/>
      <protection locked="0"/>
    </xf>
    <xf numFmtId="0" fontId="11" fillId="0" borderId="0" xfId="61" applyFont="1" applyAlignment="1">
      <alignment wrapText="1"/>
      <protection/>
    </xf>
    <xf numFmtId="0" fontId="11" fillId="0" borderId="0" xfId="61" applyFont="1" applyBorder="1">
      <alignment/>
      <protection/>
    </xf>
    <xf numFmtId="0" fontId="11" fillId="0" borderId="0" xfId="60" applyFont="1">
      <alignment/>
      <protection/>
    </xf>
    <xf numFmtId="0" fontId="13" fillId="0" borderId="0" xfId="60" applyFont="1" applyBorder="1" applyAlignment="1" applyProtection="1">
      <alignment horizontal="centerContinuous"/>
      <protection locked="0"/>
    </xf>
    <xf numFmtId="0" fontId="13" fillId="0" borderId="0" xfId="60" applyFont="1" applyBorder="1" applyAlignment="1" applyProtection="1">
      <alignment/>
      <protection locked="0"/>
    </xf>
    <xf numFmtId="0" fontId="13" fillId="0" borderId="0" xfId="60" applyFont="1" applyBorder="1" applyAlignment="1" applyProtection="1">
      <alignment wrapText="1"/>
      <protection locked="0"/>
    </xf>
    <xf numFmtId="0" fontId="13" fillId="0" borderId="0" xfId="58" applyFont="1" applyBorder="1" applyAlignment="1" applyProtection="1">
      <alignment vertical="top" wrapText="1"/>
      <protection locked="0"/>
    </xf>
    <xf numFmtId="0" fontId="11" fillId="0" borderId="0" xfId="60" applyFont="1" applyBorder="1" applyAlignment="1">
      <alignment wrapText="1"/>
      <protection/>
    </xf>
    <xf numFmtId="0" fontId="11" fillId="0" borderId="0" xfId="60" applyFont="1" applyBorder="1">
      <alignment/>
      <protection/>
    </xf>
    <xf numFmtId="0" fontId="20" fillId="0" borderId="0" xfId="60" applyFont="1" applyBorder="1" applyAlignment="1">
      <alignment vertical="center" wrapText="1"/>
      <protection/>
    </xf>
    <xf numFmtId="0" fontId="11" fillId="0" borderId="0" xfId="60" applyFont="1" applyAlignment="1">
      <alignment wrapText="1"/>
      <protection/>
    </xf>
    <xf numFmtId="49" fontId="12" fillId="0" borderId="11" xfId="61" applyNumberFormat="1" applyFont="1" applyBorder="1" applyAlignment="1">
      <alignment horizontal="center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2" fillId="0" borderId="0" xfId="61" applyNumberFormat="1" applyFont="1" applyAlignment="1">
      <alignment horizontal="center" wrapText="1"/>
      <protection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49" fontId="13" fillId="0" borderId="10" xfId="61" applyNumberFormat="1" applyFont="1" applyBorder="1" applyAlignment="1">
      <alignment horizontal="center" wrapText="1"/>
      <protection/>
    </xf>
    <xf numFmtId="49" fontId="12" fillId="0" borderId="0" xfId="61" applyNumberFormat="1" applyFont="1" applyBorder="1" applyAlignment="1" applyProtection="1">
      <alignment horizontal="center" wrapText="1"/>
      <protection locked="0"/>
    </xf>
    <xf numFmtId="49" fontId="11" fillId="0" borderId="0" xfId="61" applyNumberFormat="1" applyFont="1" applyAlignment="1">
      <alignment horizontal="center" wrapText="1"/>
      <protection/>
    </xf>
    <xf numFmtId="49" fontId="13" fillId="24" borderId="10" xfId="61" applyNumberFormat="1" applyFont="1" applyFill="1" applyBorder="1" applyAlignment="1">
      <alignment horizontal="center" vertical="center" wrapText="1"/>
      <protection/>
    </xf>
    <xf numFmtId="49" fontId="12" fillId="0" borderId="12" xfId="61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" borderId="10" xfId="60" applyNumberFormat="1" applyFont="1" applyFill="1" applyBorder="1" applyAlignment="1" applyProtection="1">
      <alignment vertical="center"/>
      <protection locked="0"/>
    </xf>
    <xf numFmtId="1" fontId="13" fillId="22" borderId="10" xfId="60" applyNumberFormat="1" applyFont="1" applyFill="1" applyBorder="1" applyAlignment="1" applyProtection="1">
      <alignment vertical="center"/>
      <protection locked="0"/>
    </xf>
    <xf numFmtId="1" fontId="13" fillId="25" borderId="10" xfId="60" applyNumberFormat="1" applyFont="1" applyFill="1" applyBorder="1" applyAlignment="1" applyProtection="1">
      <alignment vertical="center"/>
      <protection locked="0"/>
    </xf>
    <xf numFmtId="3" fontId="13" fillId="0" borderId="10" xfId="60" applyNumberFormat="1" applyFont="1" applyBorder="1" applyAlignment="1" applyProtection="1">
      <alignment vertical="center"/>
      <protection/>
    </xf>
    <xf numFmtId="3" fontId="13" fillId="0" borderId="10" xfId="60" applyNumberFormat="1" applyFont="1" applyFill="1" applyBorder="1" applyAlignment="1" applyProtection="1">
      <alignment vertical="center"/>
      <protection/>
    </xf>
    <xf numFmtId="1" fontId="12" fillId="4" borderId="10" xfId="60" applyNumberFormat="1" applyFont="1" applyFill="1" applyBorder="1" applyAlignment="1" applyProtection="1">
      <alignment vertical="center"/>
      <protection locked="0"/>
    </xf>
    <xf numFmtId="3" fontId="12" fillId="0" borderId="13" xfId="60" applyNumberFormat="1" applyFont="1" applyBorder="1" applyAlignment="1" applyProtection="1">
      <alignment vertical="center"/>
      <protection/>
    </xf>
    <xf numFmtId="3" fontId="12" fillId="0" borderId="10" xfId="60" applyNumberFormat="1" applyFont="1" applyBorder="1" applyAlignment="1" applyProtection="1">
      <alignment vertical="center"/>
      <protection/>
    </xf>
    <xf numFmtId="3" fontId="13" fillId="0" borderId="10" xfId="60" applyNumberFormat="1" applyFont="1" applyBorder="1" applyProtection="1">
      <alignment/>
      <protection/>
    </xf>
    <xf numFmtId="1" fontId="11" fillId="4" borderId="10" xfId="60" applyNumberFormat="1" applyFont="1" applyFill="1" applyBorder="1" applyProtection="1">
      <alignment/>
      <protection locked="0"/>
    </xf>
    <xf numFmtId="0" fontId="11" fillId="0" borderId="10" xfId="60" applyFont="1" applyBorder="1" applyProtection="1">
      <alignment/>
      <protection/>
    </xf>
    <xf numFmtId="1" fontId="11" fillId="25" borderId="10" xfId="60" applyNumberFormat="1" applyFont="1" applyFill="1" applyBorder="1" applyProtection="1">
      <alignment/>
      <protection locked="0"/>
    </xf>
    <xf numFmtId="3" fontId="11" fillId="0" borderId="10" xfId="60" applyNumberFormat="1" applyFont="1" applyBorder="1" applyProtection="1">
      <alignment/>
      <protection/>
    </xf>
    <xf numFmtId="3" fontId="11" fillId="0" borderId="10" xfId="60" applyNumberFormat="1" applyFont="1" applyFill="1" applyBorder="1" applyProtection="1">
      <alignment/>
      <protection/>
    </xf>
    <xf numFmtId="1" fontId="13" fillId="22" borderId="10" xfId="59" applyNumberFormat="1" applyFont="1" applyFill="1" applyBorder="1" applyAlignment="1" applyProtection="1">
      <alignment wrapText="1"/>
      <protection locked="0"/>
    </xf>
    <xf numFmtId="3" fontId="13" fillId="0" borderId="10" xfId="59" applyNumberFormat="1" applyFont="1" applyFill="1" applyBorder="1" applyAlignment="1" applyProtection="1">
      <alignment wrapText="1"/>
      <protection/>
    </xf>
    <xf numFmtId="1" fontId="13" fillId="25" borderId="10" xfId="59" applyNumberFormat="1" applyFont="1" applyFill="1" applyBorder="1" applyAlignment="1" applyProtection="1">
      <alignment wrapText="1"/>
      <protection locked="0"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3" fontId="13" fillId="0" borderId="10" xfId="61" applyNumberFormat="1" applyFont="1" applyFill="1" applyBorder="1" applyAlignment="1" applyProtection="1">
      <alignment vertical="center"/>
      <protection/>
    </xf>
    <xf numFmtId="3" fontId="13" fillId="0" borderId="10" xfId="61" applyNumberFormat="1" applyFont="1" applyBorder="1" applyAlignment="1" applyProtection="1">
      <alignment vertical="center"/>
      <protection/>
    </xf>
    <xf numFmtId="1" fontId="13" fillId="22" borderId="10" xfId="61" applyNumberFormat="1" applyFont="1" applyFill="1" applyBorder="1" applyAlignment="1" applyProtection="1">
      <alignment vertical="center"/>
      <protection locked="0"/>
    </xf>
    <xf numFmtId="3" fontId="13" fillId="0" borderId="14" xfId="61" applyNumberFormat="1" applyFont="1" applyBorder="1" applyAlignment="1" applyProtection="1">
      <alignment vertical="center"/>
      <protection/>
    </xf>
    <xf numFmtId="3" fontId="13" fillId="0" borderId="11" xfId="61" applyNumberFormat="1" applyFont="1" applyBorder="1" applyAlignment="1" applyProtection="1">
      <alignment vertical="center"/>
      <protection/>
    </xf>
    <xf numFmtId="1" fontId="12" fillId="4" borderId="13" xfId="60" applyNumberFormat="1" applyFont="1" applyFill="1" applyBorder="1" applyAlignment="1" applyProtection="1">
      <alignment vertical="center"/>
      <protection locked="0"/>
    </xf>
    <xf numFmtId="0" fontId="12" fillId="0" borderId="10" xfId="60" applyFont="1" applyBorder="1" applyAlignment="1" applyProtection="1">
      <alignment vertical="center" wrapText="1"/>
      <protection/>
    </xf>
    <xf numFmtId="49" fontId="14" fillId="0" borderId="10" xfId="60" applyNumberFormat="1" applyFont="1" applyBorder="1" applyAlignment="1" applyProtection="1">
      <alignment horizontal="centerContinuous" wrapText="1"/>
      <protection/>
    </xf>
    <xf numFmtId="0" fontId="11" fillId="0" borderId="0" xfId="60" applyFont="1" applyProtection="1">
      <alignment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3" fillId="0" borderId="0" xfId="59" applyFont="1" applyBorder="1" applyAlignment="1" applyProtection="1">
      <alignment wrapText="1"/>
      <protection/>
    </xf>
    <xf numFmtId="0" fontId="13" fillId="0" borderId="0" xfId="59" applyFont="1" applyAlignment="1" applyProtection="1">
      <alignment wrapText="1"/>
      <protection/>
    </xf>
    <xf numFmtId="1" fontId="13" fillId="4" borderId="10" xfId="59" applyNumberFormat="1" applyFont="1" applyFill="1" applyBorder="1" applyAlignment="1" applyProtection="1">
      <alignment wrapText="1"/>
      <protection locked="0"/>
    </xf>
    <xf numFmtId="1" fontId="13" fillId="0" borderId="0" xfId="59" applyNumberFormat="1" applyFont="1" applyAlignment="1" applyProtection="1">
      <alignment wrapText="1"/>
      <protection/>
    </xf>
    <xf numFmtId="0" fontId="13" fillId="0" borderId="0" xfId="61" applyFont="1" applyBorder="1" applyProtection="1">
      <alignment/>
      <protection/>
    </xf>
    <xf numFmtId="0" fontId="11" fillId="0" borderId="0" xfId="61" applyFont="1" applyProtection="1">
      <alignment/>
      <protection/>
    </xf>
    <xf numFmtId="0" fontId="12" fillId="0" borderId="0" xfId="61" applyFont="1" applyBorder="1" applyAlignment="1">
      <alignment horizontal="centerContinuous" vertical="center" wrapText="1"/>
      <protection/>
    </xf>
    <xf numFmtId="0" fontId="12" fillId="0" borderId="0" xfId="61" applyFont="1" applyBorder="1" applyAlignment="1" applyProtection="1">
      <alignment horizontal="left" vertical="center" wrapText="1"/>
      <protection/>
    </xf>
    <xf numFmtId="0" fontId="12" fillId="0" borderId="0" xfId="61" applyFont="1" applyBorder="1" applyAlignment="1">
      <alignment horizontal="left" vertical="top" wrapText="1"/>
      <protection/>
    </xf>
    <xf numFmtId="0" fontId="10" fillId="0" borderId="0" xfId="58" applyFont="1" applyAlignment="1">
      <alignment horizontal="left" vertical="top" wrapText="1"/>
      <protection/>
    </xf>
    <xf numFmtId="0" fontId="10" fillId="0" borderId="0" xfId="58" applyFont="1" applyAlignment="1">
      <alignment vertical="top" wrapText="1"/>
      <protection/>
    </xf>
    <xf numFmtId="0" fontId="10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8" fillId="0" borderId="0" xfId="58" applyFont="1" applyBorder="1" applyAlignment="1" applyProtection="1">
      <alignment vertical="top" wrapText="1"/>
      <protection locked="0"/>
    </xf>
    <xf numFmtId="1" fontId="10" fillId="4" borderId="12" xfId="58" applyNumberFormat="1" applyFont="1" applyFill="1" applyBorder="1" applyAlignment="1" applyProtection="1">
      <alignment vertical="top" wrapText="1"/>
      <protection locked="0"/>
    </xf>
    <xf numFmtId="1" fontId="10" fillId="4" borderId="15" xfId="58" applyNumberFormat="1" applyFont="1" applyFill="1" applyBorder="1" applyAlignment="1" applyProtection="1">
      <alignment vertical="top" wrapText="1"/>
      <protection locked="0"/>
    </xf>
    <xf numFmtId="1" fontId="10" fillId="25" borderId="15" xfId="58" applyNumberFormat="1" applyFont="1" applyFill="1" applyBorder="1" applyAlignment="1" applyProtection="1">
      <alignment vertical="top" wrapText="1"/>
      <protection locked="0"/>
    </xf>
    <xf numFmtId="1" fontId="10" fillId="0" borderId="15" xfId="58" applyNumberFormat="1" applyFont="1" applyBorder="1" applyAlignment="1" applyProtection="1">
      <alignment vertical="top" wrapText="1"/>
      <protection/>
    </xf>
    <xf numFmtId="1" fontId="10" fillId="0" borderId="12" xfId="58" applyNumberFormat="1" applyFont="1" applyBorder="1" applyAlignment="1" applyProtection="1">
      <alignment vertical="top" wrapText="1"/>
      <protection/>
    </xf>
    <xf numFmtId="1" fontId="10" fillId="0" borderId="15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10" fillId="22" borderId="15" xfId="58" applyNumberFormat="1" applyFont="1" applyFill="1" applyBorder="1" applyAlignment="1" applyProtection="1">
      <alignment vertical="top" wrapText="1"/>
      <protection locked="0"/>
    </xf>
    <xf numFmtId="1" fontId="10" fillId="0" borderId="16" xfId="58" applyNumberFormat="1" applyFont="1" applyBorder="1" applyAlignment="1" applyProtection="1">
      <alignment vertical="top" wrapText="1"/>
      <protection/>
    </xf>
    <xf numFmtId="1" fontId="10" fillId="25" borderId="17" xfId="58" applyNumberFormat="1" applyFont="1" applyFill="1" applyBorder="1" applyAlignment="1" applyProtection="1">
      <alignment vertical="top" wrapText="1"/>
      <protection locked="0"/>
    </xf>
    <xf numFmtId="1" fontId="10" fillId="0" borderId="18" xfId="58" applyNumberFormat="1" applyFont="1" applyBorder="1" applyAlignment="1" applyProtection="1">
      <alignment vertical="top" wrapText="1"/>
      <protection/>
    </xf>
    <xf numFmtId="1" fontId="8" fillId="0" borderId="15" xfId="58" applyNumberFormat="1" applyFont="1" applyBorder="1" applyAlignment="1" applyProtection="1">
      <alignment vertical="top" wrapText="1"/>
      <protection/>
    </xf>
    <xf numFmtId="1" fontId="22" fillId="26" borderId="10" xfId="0" applyNumberFormat="1" applyFont="1" applyFill="1" applyBorder="1" applyAlignment="1" applyProtection="1">
      <alignment vertical="top"/>
      <protection/>
    </xf>
    <xf numFmtId="1" fontId="8" fillId="0" borderId="19" xfId="58" applyNumberFormat="1" applyFont="1" applyBorder="1" applyAlignment="1" applyProtection="1">
      <alignment vertical="top" wrapText="1"/>
      <protection/>
    </xf>
    <xf numFmtId="1" fontId="10" fillId="0" borderId="20" xfId="58" applyNumberFormat="1" applyFont="1" applyBorder="1" applyAlignment="1" applyProtection="1">
      <alignment vertical="top" wrapText="1"/>
      <protection/>
    </xf>
    <xf numFmtId="0" fontId="8" fillId="0" borderId="0" xfId="58" applyFont="1" applyBorder="1" applyAlignment="1">
      <alignment vertical="top" wrapText="1"/>
      <protection/>
    </xf>
    <xf numFmtId="49" fontId="8" fillId="0" borderId="0" xfId="58" applyNumberFormat="1" applyFont="1" applyBorder="1" applyAlignment="1">
      <alignment vertical="top" wrapText="1"/>
      <protection/>
    </xf>
    <xf numFmtId="1" fontId="10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horizontal="left" vertical="top" wrapText="1"/>
      <protection locked="0"/>
    </xf>
    <xf numFmtId="0" fontId="10" fillId="0" borderId="0" xfId="58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2" fillId="0" borderId="14" xfId="61" applyFont="1" applyBorder="1" applyAlignment="1">
      <alignment horizontal="centerContinuous" vertical="center" wrapText="1"/>
      <protection/>
    </xf>
    <xf numFmtId="0" fontId="12" fillId="0" borderId="21" xfId="61" applyFont="1" applyBorder="1" applyAlignment="1">
      <alignment horizontal="centerContinuous" vertical="center" wrapText="1"/>
      <protection/>
    </xf>
    <xf numFmtId="0" fontId="12" fillId="0" borderId="11" xfId="61" applyFont="1" applyBorder="1" applyAlignment="1">
      <alignment horizontal="centerContinuous" vertical="center" wrapText="1"/>
      <protection/>
    </xf>
    <xf numFmtId="0" fontId="12" fillId="24" borderId="14" xfId="61" applyFont="1" applyFill="1" applyBorder="1" applyAlignment="1">
      <alignment horizontal="centerContinuous" vertical="center" wrapText="1"/>
      <protection/>
    </xf>
    <xf numFmtId="0" fontId="12" fillId="24" borderId="11" xfId="61" applyFont="1" applyFill="1" applyBorder="1" applyAlignment="1">
      <alignment horizontal="centerContinuous" vertical="center" wrapText="1"/>
      <protection/>
    </xf>
    <xf numFmtId="1" fontId="13" fillId="24" borderId="12" xfId="61" applyNumberFormat="1" applyFont="1" applyFill="1" applyBorder="1" applyAlignment="1" applyProtection="1">
      <alignment vertical="center"/>
      <protection locked="0"/>
    </xf>
    <xf numFmtId="1" fontId="13" fillId="24" borderId="22" xfId="61" applyNumberFormat="1" applyFont="1" applyFill="1" applyBorder="1" applyAlignment="1" applyProtection="1">
      <alignment vertical="center"/>
      <protection locked="0"/>
    </xf>
    <xf numFmtId="1" fontId="13" fillId="24" borderId="13" xfId="61" applyNumberFormat="1" applyFont="1" applyFill="1" applyBorder="1" applyAlignment="1" applyProtection="1">
      <alignment vertical="center"/>
      <protection locked="0"/>
    </xf>
    <xf numFmtId="1" fontId="13" fillId="4" borderId="10" xfId="61" applyNumberFormat="1" applyFont="1" applyFill="1" applyBorder="1" applyAlignment="1" applyProtection="1">
      <alignment vertical="center"/>
      <protection locked="0"/>
    </xf>
    <xf numFmtId="0" fontId="12" fillId="0" borderId="14" xfId="61" applyFont="1" applyBorder="1" applyAlignment="1">
      <alignment horizontal="left" vertical="center" wrapText="1"/>
      <protection/>
    </xf>
    <xf numFmtId="1" fontId="13" fillId="0" borderId="12" xfId="61" applyNumberFormat="1" applyFont="1" applyFill="1" applyBorder="1" applyAlignment="1" applyProtection="1">
      <alignment vertical="center"/>
      <protection locked="0"/>
    </xf>
    <xf numFmtId="3" fontId="13" fillId="0" borderId="0" xfId="61" applyNumberFormat="1" applyFont="1" applyBorder="1" applyProtection="1">
      <alignment/>
      <protection/>
    </xf>
    <xf numFmtId="0" fontId="12" fillId="0" borderId="12" xfId="61" applyFont="1" applyBorder="1" applyAlignment="1">
      <alignment horizontal="centerContinuous" vertical="center" wrapText="1"/>
      <protection/>
    </xf>
    <xf numFmtId="0" fontId="12" fillId="0" borderId="13" xfId="61" applyFont="1" applyBorder="1" applyAlignment="1">
      <alignment horizontal="centerContinuous" vertical="center" wrapText="1"/>
      <protection/>
    </xf>
    <xf numFmtId="0" fontId="12" fillId="0" borderId="16" xfId="61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1" applyFont="1" applyBorder="1" applyAlignment="1">
      <alignment horizontal="center" vertical="center" wrapText="1"/>
      <protection/>
    </xf>
    <xf numFmtId="0" fontId="12" fillId="0" borderId="11" xfId="61" applyFont="1" applyFill="1" applyBorder="1" applyAlignment="1">
      <alignment horizontal="center" vertical="center" wrapText="1"/>
      <protection/>
    </xf>
    <xf numFmtId="0" fontId="12" fillId="0" borderId="23" xfId="61" applyFont="1" applyBorder="1" applyAlignment="1">
      <alignment horizontal="centerContinuous" vertical="center" wrapText="1"/>
      <protection/>
    </xf>
    <xf numFmtId="0" fontId="12" fillId="24" borderId="21" xfId="61" applyFont="1" applyFill="1" applyBorder="1" applyAlignment="1">
      <alignment horizontal="center" vertical="center" wrapText="1"/>
      <protection/>
    </xf>
    <xf numFmtId="0" fontId="12" fillId="0" borderId="16" xfId="61" applyFont="1" applyBorder="1" applyAlignment="1">
      <alignment horizontal="centerContinuous" vertical="center" wrapText="1"/>
      <protection/>
    </xf>
    <xf numFmtId="0" fontId="12" fillId="0" borderId="17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Continuous" vertical="center" wrapText="1"/>
      <protection/>
    </xf>
    <xf numFmtId="0" fontId="12" fillId="0" borderId="25" xfId="61" applyFont="1" applyBorder="1" applyAlignment="1">
      <alignment horizontal="centerContinuous" vertical="center" wrapText="1"/>
      <protection/>
    </xf>
    <xf numFmtId="49" fontId="12" fillId="0" borderId="16" xfId="61" applyNumberFormat="1" applyFont="1" applyBorder="1" applyAlignment="1">
      <alignment horizontal="centerContinuous" vertical="center" wrapText="1"/>
      <protection/>
    </xf>
    <xf numFmtId="49" fontId="12" fillId="0" borderId="17" xfId="61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58" applyFont="1" applyBorder="1" applyAlignment="1" applyProtection="1">
      <alignment horizontal="left" vertical="top" wrapText="1"/>
      <protection locked="0"/>
    </xf>
    <xf numFmtId="0" fontId="8" fillId="0" borderId="0" xfId="58" applyFont="1" applyBorder="1" applyAlignment="1" applyProtection="1">
      <alignment horizontal="centerContinuous" vertical="top" wrapText="1"/>
      <protection locked="0"/>
    </xf>
    <xf numFmtId="0" fontId="8" fillId="0" borderId="0" xfId="58" applyFont="1" applyAlignment="1" applyProtection="1">
      <alignment horizontal="left" vertical="top" wrapText="1"/>
      <protection locked="0"/>
    </xf>
    <xf numFmtId="0" fontId="10" fillId="0" borderId="0" xfId="58" applyFont="1" applyBorder="1" applyAlignment="1" applyProtection="1">
      <alignment horizontal="centerContinuous" vertical="top" wrapText="1"/>
      <protection locked="0"/>
    </xf>
    <xf numFmtId="0" fontId="8" fillId="0" borderId="0" xfId="58" applyFont="1" applyAlignment="1" applyProtection="1">
      <alignment horizontal="center" vertical="top" wrapText="1"/>
      <protection locked="0"/>
    </xf>
    <xf numFmtId="0" fontId="8" fillId="0" borderId="0" xfId="58" applyFont="1" applyBorder="1" applyAlignment="1" applyProtection="1">
      <alignment horizontal="centerContinuous" vertical="top"/>
      <protection locked="0"/>
    </xf>
    <xf numFmtId="0" fontId="10" fillId="0" borderId="0" xfId="58" applyFont="1" applyAlignment="1" applyProtection="1">
      <alignment horizontal="left" vertical="top"/>
      <protection locked="0"/>
    </xf>
    <xf numFmtId="0" fontId="8" fillId="0" borderId="0" xfId="58" applyFont="1" applyBorder="1" applyAlignment="1" applyProtection="1">
      <alignment horizontal="center" vertical="top"/>
      <protection locked="0"/>
    </xf>
    <xf numFmtId="0" fontId="8" fillId="0" borderId="0" xfId="59" applyFont="1" applyAlignment="1" applyProtection="1">
      <alignment wrapText="1"/>
      <protection locked="0"/>
    </xf>
    <xf numFmtId="0" fontId="8" fillId="0" borderId="26" xfId="58" applyFont="1" applyBorder="1" applyAlignment="1" applyProtection="1">
      <alignment horizontal="center" vertical="center"/>
      <protection/>
    </xf>
    <xf numFmtId="0" fontId="8" fillId="0" borderId="27" xfId="58" applyFont="1" applyBorder="1" applyAlignment="1" applyProtection="1">
      <alignment horizontal="center" vertical="top" wrapText="1"/>
      <protection/>
    </xf>
    <xf numFmtId="14" fontId="8" fillId="0" borderId="27" xfId="58" applyNumberFormat="1" applyFont="1" applyBorder="1" applyAlignment="1" applyProtection="1">
      <alignment horizontal="center" vertical="top" wrapText="1"/>
      <protection/>
    </xf>
    <xf numFmtId="49" fontId="8" fillId="0" borderId="27" xfId="58" applyNumberFormat="1" applyFont="1" applyBorder="1" applyAlignment="1" applyProtection="1">
      <alignment horizontal="center" vertical="center" wrapText="1"/>
      <protection/>
    </xf>
    <xf numFmtId="14" fontId="8" fillId="0" borderId="28" xfId="58" applyNumberFormat="1" applyFont="1" applyBorder="1" applyAlignment="1" applyProtection="1">
      <alignment horizontal="center" vertical="top" wrapText="1"/>
      <protection/>
    </xf>
    <xf numFmtId="0" fontId="8" fillId="0" borderId="29" xfId="58" applyFont="1" applyBorder="1" applyAlignment="1" applyProtection="1">
      <alignment horizontal="center" vertical="center" wrapText="1"/>
      <protection/>
    </xf>
    <xf numFmtId="0" fontId="8" fillId="0" borderId="10" xfId="58" applyFont="1" applyBorder="1" applyAlignment="1" applyProtection="1">
      <alignment horizontal="center" vertical="top" wrapText="1"/>
      <protection/>
    </xf>
    <xf numFmtId="49" fontId="8" fillId="0" borderId="10" xfId="58" applyNumberFormat="1" applyFont="1" applyBorder="1" applyAlignment="1" applyProtection="1">
      <alignment horizontal="center" vertical="center" wrapText="1"/>
      <protection/>
    </xf>
    <xf numFmtId="0" fontId="8" fillId="0" borderId="15" xfId="58" applyFont="1" applyBorder="1" applyAlignment="1" applyProtection="1">
      <alignment horizontal="center" vertical="top" wrapText="1"/>
      <protection/>
    </xf>
    <xf numFmtId="0" fontId="21" fillId="26" borderId="30" xfId="58" applyFont="1" applyFill="1" applyBorder="1" applyAlignment="1" applyProtection="1">
      <alignment horizontal="center" vertical="top" wrapText="1"/>
      <protection/>
    </xf>
    <xf numFmtId="49" fontId="8" fillId="0" borderId="10" xfId="58" applyNumberFormat="1" applyFont="1" applyBorder="1" applyAlignment="1" applyProtection="1">
      <alignment horizontal="right" vertical="top" wrapText="1"/>
      <protection/>
    </xf>
    <xf numFmtId="0" fontId="10" fillId="0" borderId="10" xfId="58" applyFont="1" applyBorder="1" applyAlignment="1" applyProtection="1">
      <alignment vertical="top" wrapText="1"/>
      <protection/>
    </xf>
    <xf numFmtId="0" fontId="10" fillId="0" borderId="12" xfId="58" applyFont="1" applyBorder="1" applyAlignment="1" applyProtection="1">
      <alignment vertical="top" wrapText="1"/>
      <protection/>
    </xf>
    <xf numFmtId="0" fontId="21" fillId="26" borderId="10" xfId="58" applyFont="1" applyFill="1" applyBorder="1" applyAlignment="1" applyProtection="1">
      <alignment horizontal="center" vertical="top" wrapText="1"/>
      <protection/>
    </xf>
    <xf numFmtId="49" fontId="8" fillId="24" borderId="16" xfId="58" applyNumberFormat="1" applyFont="1" applyFill="1" applyBorder="1" applyAlignment="1" applyProtection="1">
      <alignment horizontal="right" vertical="top" wrapText="1"/>
      <protection/>
    </xf>
    <xf numFmtId="0" fontId="5" fillId="24" borderId="31" xfId="0" applyFont="1" applyFill="1" applyBorder="1" applyAlignment="1" applyProtection="1">
      <alignment vertical="top" wrapText="1"/>
      <protection/>
    </xf>
    <xf numFmtId="0" fontId="5" fillId="24" borderId="32" xfId="0" applyFont="1" applyFill="1" applyBorder="1" applyAlignment="1" applyProtection="1">
      <alignment vertical="top" wrapText="1"/>
      <protection/>
    </xf>
    <xf numFmtId="0" fontId="22" fillId="26" borderId="29" xfId="58" applyFont="1" applyFill="1" applyBorder="1" applyAlignment="1" applyProtection="1">
      <alignment vertical="top" wrapText="1"/>
      <protection/>
    </xf>
    <xf numFmtId="0" fontId="10" fillId="0" borderId="10" xfId="58" applyFont="1" applyBorder="1" applyAlignment="1" applyProtection="1">
      <alignment horizontal="right" vertical="top" wrapText="1"/>
      <protection/>
    </xf>
    <xf numFmtId="0" fontId="22" fillId="26" borderId="10" xfId="58" applyFont="1" applyFill="1" applyBorder="1" applyAlignment="1" applyProtection="1">
      <alignment vertical="top" wrapText="1"/>
      <protection/>
    </xf>
    <xf numFmtId="0" fontId="5" fillId="24" borderId="23" xfId="0" applyFont="1" applyFill="1" applyBorder="1" applyAlignment="1" applyProtection="1">
      <alignment vertical="top" wrapText="1"/>
      <protection/>
    </xf>
    <xf numFmtId="0" fontId="5" fillId="24" borderId="33" xfId="0" applyFont="1" applyFill="1" applyBorder="1" applyAlignment="1" applyProtection="1">
      <alignment vertical="top" wrapText="1"/>
      <protection/>
    </xf>
    <xf numFmtId="0" fontId="5" fillId="24" borderId="34" xfId="0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22" fillId="26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9" fillId="0" borderId="12" xfId="58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22" fillId="26" borderId="10" xfId="58" applyNumberFormat="1" applyFont="1" applyFill="1" applyBorder="1" applyAlignment="1" applyProtection="1">
      <alignment vertical="top" wrapText="1"/>
      <protection/>
    </xf>
    <xf numFmtId="1" fontId="10" fillId="0" borderId="10" xfId="58" applyNumberFormat="1" applyFont="1" applyBorder="1" applyAlignment="1" applyProtection="1">
      <alignment vertical="top" wrapText="1"/>
      <protection/>
    </xf>
    <xf numFmtId="1" fontId="22" fillId="26" borderId="10" xfId="58" applyNumberFormat="1" applyFont="1" applyFill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22" fillId="26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8" fillId="0" borderId="16" xfId="58" applyNumberFormat="1" applyFont="1" applyBorder="1" applyAlignment="1" applyProtection="1">
      <alignment horizontal="right" vertical="top" wrapText="1"/>
      <protection/>
    </xf>
    <xf numFmtId="0" fontId="22" fillId="26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6" xfId="0" applyNumberFormat="1" applyFont="1" applyBorder="1" applyAlignment="1" applyProtection="1">
      <alignment vertical="top" wrapText="1"/>
      <protection/>
    </xf>
    <xf numFmtId="49" fontId="22" fillId="26" borderId="10" xfId="58" applyNumberFormat="1" applyFont="1" applyFill="1" applyBorder="1" applyAlignment="1" applyProtection="1">
      <alignment vertical="top"/>
      <protection/>
    </xf>
    <xf numFmtId="0" fontId="22" fillId="26" borderId="29" xfId="58" applyNumberFormat="1" applyFont="1" applyFill="1" applyBorder="1" applyAlignment="1" applyProtection="1">
      <alignment vertical="top" wrapText="1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8" fillId="0" borderId="10" xfId="58" applyNumberFormat="1" applyFont="1" applyBorder="1" applyAlignment="1" applyProtection="1">
      <alignment horizontal="right" vertical="top" wrapText="1"/>
      <protection/>
    </xf>
    <xf numFmtId="1" fontId="10" fillId="0" borderId="10" xfId="58" applyNumberFormat="1" applyFont="1" applyBorder="1" applyAlignment="1" applyProtection="1">
      <alignment horizontal="right" vertical="top" wrapText="1"/>
      <protection/>
    </xf>
    <xf numFmtId="1" fontId="6" fillId="0" borderId="14" xfId="58" applyNumberFormat="1" applyFont="1" applyBorder="1" applyAlignment="1" applyProtection="1">
      <alignment horizontal="right" vertical="top" wrapText="1"/>
      <protection/>
    </xf>
    <xf numFmtId="1" fontId="5" fillId="0" borderId="16" xfId="58" applyNumberFormat="1" applyFont="1" applyBorder="1" applyAlignment="1" applyProtection="1">
      <alignment horizontal="right" vertical="top" wrapText="1"/>
      <protection/>
    </xf>
    <xf numFmtId="1" fontId="10" fillId="0" borderId="31" xfId="58" applyNumberFormat="1" applyFont="1" applyBorder="1" applyAlignment="1" applyProtection="1">
      <alignment vertical="top" wrapText="1"/>
      <protection/>
    </xf>
    <xf numFmtId="1" fontId="10" fillId="0" borderId="32" xfId="58" applyNumberFormat="1" applyFont="1" applyBorder="1" applyAlignment="1" applyProtection="1">
      <alignment vertical="top" wrapText="1"/>
      <protection/>
    </xf>
    <xf numFmtId="1" fontId="5" fillId="0" borderId="23" xfId="58" applyNumberFormat="1" applyFont="1" applyBorder="1" applyAlignment="1" applyProtection="1">
      <alignment horizontal="right" vertical="top" wrapText="1"/>
      <protection/>
    </xf>
    <xf numFmtId="1" fontId="10" fillId="0" borderId="33" xfId="58" applyNumberFormat="1" applyFont="1" applyBorder="1" applyAlignment="1" applyProtection="1">
      <alignment vertical="top" wrapText="1"/>
      <protection/>
    </xf>
    <xf numFmtId="1" fontId="10" fillId="0" borderId="34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24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24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0" fontId="22" fillId="26" borderId="37" xfId="58" applyFont="1" applyFill="1" applyBorder="1" applyAlignment="1" applyProtection="1">
      <alignment vertical="top" wrapText="1"/>
      <protection/>
    </xf>
    <xf numFmtId="49" fontId="4" fillId="0" borderId="38" xfId="58" applyNumberFormat="1" applyFont="1" applyBorder="1" applyAlignment="1" applyProtection="1">
      <alignment horizontal="right" vertical="top" wrapText="1"/>
      <protection/>
    </xf>
    <xf numFmtId="49" fontId="22" fillId="26" borderId="38" xfId="58" applyNumberFormat="1" applyFont="1" applyFill="1" applyBorder="1" applyAlignment="1" applyProtection="1">
      <alignment vertical="center" wrapText="1"/>
      <protection/>
    </xf>
    <xf numFmtId="1" fontId="4" fillId="0" borderId="38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2" fillId="0" borderId="0" xfId="60" applyFont="1" applyBorder="1" applyAlignment="1" applyProtection="1">
      <alignment horizontal="centerContinuous" vertical="center" wrapText="1"/>
      <protection locked="0"/>
    </xf>
    <xf numFmtId="0" fontId="13" fillId="0" borderId="36" xfId="60" applyFont="1" applyBorder="1" applyAlignment="1" applyProtection="1">
      <alignment horizontal="centerContinuous"/>
      <protection locked="0"/>
    </xf>
    <xf numFmtId="0" fontId="13" fillId="0" borderId="0" xfId="60" applyFont="1" applyAlignment="1" applyProtection="1">
      <alignment horizontal="centerContinuous" wrapText="1"/>
      <protection locked="0"/>
    </xf>
    <xf numFmtId="0" fontId="11" fillId="0" borderId="0" xfId="60" applyFont="1" applyAlignment="1" applyProtection="1">
      <alignment horizontal="centerContinuous" wrapText="1"/>
      <protection locked="0"/>
    </xf>
    <xf numFmtId="0" fontId="11" fillId="0" borderId="0" xfId="60" applyFont="1" applyProtection="1">
      <alignment/>
      <protection locked="0"/>
    </xf>
    <xf numFmtId="0" fontId="12" fillId="0" borderId="0" xfId="60" applyFont="1" applyBorder="1" applyAlignment="1" applyProtection="1">
      <alignment horizontal="center" vertical="center" wrapText="1"/>
      <protection locked="0"/>
    </xf>
    <xf numFmtId="0" fontId="16" fillId="0" borderId="0" xfId="60" applyFont="1" applyFill="1" applyBorder="1" applyAlignment="1" applyProtection="1">
      <alignment vertical="center" wrapText="1"/>
      <protection locked="0"/>
    </xf>
    <xf numFmtId="0" fontId="7" fillId="0" borderId="0" xfId="58" applyFont="1" applyAlignment="1" applyProtection="1">
      <alignment vertical="top"/>
      <protection locked="0"/>
    </xf>
    <xf numFmtId="0" fontId="12" fillId="0" borderId="0" xfId="60" applyFont="1" applyBorder="1" applyAlignment="1" applyProtection="1">
      <alignment horizontal="centerContinuous"/>
      <protection locked="0"/>
    </xf>
    <xf numFmtId="0" fontId="7" fillId="0" borderId="0" xfId="58" applyFont="1" applyAlignment="1" applyProtection="1">
      <alignment vertical="top" wrapText="1"/>
      <protection locked="0"/>
    </xf>
    <xf numFmtId="0" fontId="13" fillId="0" borderId="0" xfId="60" applyFont="1" applyBorder="1" applyProtection="1">
      <alignment/>
      <protection locked="0"/>
    </xf>
    <xf numFmtId="0" fontId="14" fillId="0" borderId="0" xfId="60" applyFont="1" applyAlignment="1" applyProtection="1">
      <alignment horizontal="right"/>
      <protection locked="0"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0" fontId="12" fillId="0" borderId="12" xfId="60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wrapText="1"/>
      <protection/>
    </xf>
    <xf numFmtId="0" fontId="15" fillId="0" borderId="10" xfId="60" applyFont="1" applyBorder="1" applyAlignment="1" applyProtection="1">
      <alignment vertical="center" wrapText="1"/>
      <protection/>
    </xf>
    <xf numFmtId="0" fontId="13" fillId="0" borderId="10" xfId="60" applyFont="1" applyFill="1" applyBorder="1" applyProtection="1">
      <alignment/>
      <protection/>
    </xf>
    <xf numFmtId="0" fontId="13" fillId="0" borderId="10" xfId="60" applyFont="1" applyBorder="1" applyAlignment="1" applyProtection="1">
      <alignment vertical="center" wrapText="1"/>
      <protection/>
    </xf>
    <xf numFmtId="3" fontId="13" fillId="0" borderId="10" xfId="60" applyNumberFormat="1" applyFont="1" applyBorder="1" applyAlignment="1" applyProtection="1">
      <alignment horizontal="center" vertical="center"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7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0" fontId="17" fillId="0" borderId="10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3" fontId="15" fillId="0" borderId="10" xfId="60" applyNumberFormat="1" applyFont="1" applyBorder="1" applyAlignment="1" applyProtection="1">
      <alignment horizontal="center" vertical="center"/>
      <protection/>
    </xf>
    <xf numFmtId="0" fontId="13" fillId="0" borderId="10" xfId="60" applyFont="1" applyBorder="1" applyAlignment="1" applyProtection="1">
      <alignment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0" fontId="13" fillId="0" borderId="13" xfId="60" applyFont="1" applyBorder="1" applyAlignment="1" applyProtection="1">
      <alignment horizontal="center" vertical="center" wrapText="1"/>
      <protection/>
    </xf>
    <xf numFmtId="0" fontId="15" fillId="0" borderId="13" xfId="60" applyFont="1" applyBorder="1" applyAlignment="1" applyProtection="1">
      <alignment horizontal="center" vertical="center" wrapText="1"/>
      <protection/>
    </xf>
    <xf numFmtId="0" fontId="17" fillId="0" borderId="10" xfId="60" applyFont="1" applyBorder="1" applyAlignment="1" applyProtection="1">
      <alignment horizontal="left" vertical="center" wrapText="1"/>
      <protection/>
    </xf>
    <xf numFmtId="0" fontId="15" fillId="0" borderId="13" xfId="60" applyFont="1" applyBorder="1" applyAlignment="1" applyProtection="1">
      <alignment horizontal="center" wrapText="1"/>
      <protection/>
    </xf>
    <xf numFmtId="0" fontId="14" fillId="0" borderId="10" xfId="60" applyFont="1" applyBorder="1" applyAlignment="1" applyProtection="1">
      <alignment horizontal="left" vertical="center" wrapText="1"/>
      <protection/>
    </xf>
    <xf numFmtId="0" fontId="18" fillId="0" borderId="10" xfId="60" applyFont="1" applyBorder="1" applyAlignment="1" applyProtection="1">
      <alignment vertical="center" wrapText="1"/>
      <protection/>
    </xf>
    <xf numFmtId="0" fontId="13" fillId="0" borderId="29" xfId="60" applyFont="1" applyBorder="1" applyAlignment="1" applyProtection="1">
      <alignment vertical="center" wrapText="1"/>
      <protection/>
    </xf>
    <xf numFmtId="49" fontId="13" fillId="0" borderId="13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0" fontId="13" fillId="0" borderId="22" xfId="60" applyFont="1" applyBorder="1" applyAlignment="1" applyProtection="1">
      <alignment vertical="center" wrapText="1"/>
      <protection/>
    </xf>
    <xf numFmtId="0" fontId="12" fillId="0" borderId="12" xfId="60" applyFont="1" applyBorder="1" applyAlignment="1" applyProtection="1">
      <alignment vertical="center" wrapText="1"/>
      <protection/>
    </xf>
    <xf numFmtId="0" fontId="19" fillId="0" borderId="10" xfId="60" applyFont="1" applyBorder="1" applyAlignment="1" applyProtection="1">
      <alignment vertical="center" wrapText="1"/>
      <protection/>
    </xf>
    <xf numFmtId="0" fontId="13" fillId="0" borderId="0" xfId="6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0" applyNumberFormat="1" applyFont="1" applyBorder="1" applyAlignment="1" applyProtection="1">
      <alignment vertical="center"/>
      <protection/>
    </xf>
    <xf numFmtId="1" fontId="11" fillId="0" borderId="10" xfId="60" applyNumberFormat="1" applyFont="1" applyBorder="1" applyProtection="1">
      <alignment/>
      <protection/>
    </xf>
    <xf numFmtId="1" fontId="10" fillId="7" borderId="15" xfId="58" applyNumberFormat="1" applyFont="1" applyFill="1" applyBorder="1" applyAlignment="1" applyProtection="1">
      <alignment vertical="top" wrapText="1"/>
      <protection locked="0"/>
    </xf>
    <xf numFmtId="1" fontId="10" fillId="7" borderId="12" xfId="58" applyNumberFormat="1" applyFont="1" applyFill="1" applyBorder="1" applyAlignment="1" applyProtection="1">
      <alignment vertical="top" wrapText="1"/>
      <protection locked="0"/>
    </xf>
    <xf numFmtId="0" fontId="13" fillId="0" borderId="0" xfId="59" applyFont="1" applyAlignment="1" applyProtection="1">
      <alignment wrapText="1"/>
      <protection locked="0"/>
    </xf>
    <xf numFmtId="0" fontId="13" fillId="0" borderId="0" xfId="59" applyFont="1" applyFill="1" applyAlignment="1" applyProtection="1">
      <alignment wrapText="1"/>
      <protection locked="0"/>
    </xf>
    <xf numFmtId="0" fontId="12" fillId="0" borderId="0" xfId="59" applyFont="1" applyBorder="1" applyAlignment="1" applyProtection="1">
      <alignment horizontal="centerContinuous" vertical="center" wrapText="1"/>
      <protection locked="0"/>
    </xf>
    <xf numFmtId="0" fontId="12" fillId="0" borderId="0" xfId="59" applyFont="1" applyFill="1" applyBorder="1" applyAlignment="1" applyProtection="1">
      <alignment horizontal="centerContinuous" vertical="center" wrapText="1"/>
      <protection locked="0"/>
    </xf>
    <xf numFmtId="1" fontId="13" fillId="0" borderId="0" xfId="59" applyNumberFormat="1" applyFont="1" applyBorder="1" applyAlignment="1" applyProtection="1">
      <alignment wrapText="1"/>
      <protection/>
    </xf>
    <xf numFmtId="0" fontId="13" fillId="0" borderId="0" xfId="59" applyFont="1" applyAlignment="1" applyProtection="1">
      <alignment horizontal="centerContinuous" wrapText="1"/>
      <protection/>
    </xf>
    <xf numFmtId="0" fontId="13" fillId="0" borderId="0" xfId="59" applyFont="1" applyAlignment="1" applyProtection="1">
      <alignment horizontal="center" wrapText="1"/>
      <protection/>
    </xf>
    <xf numFmtId="0" fontId="12" fillId="0" borderId="0" xfId="59" applyFont="1" applyAlignment="1" applyProtection="1">
      <alignment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14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wrapText="1"/>
      <protection/>
    </xf>
    <xf numFmtId="49" fontId="15" fillId="0" borderId="10" xfId="59" applyNumberFormat="1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wrapText="1"/>
      <protection/>
    </xf>
    <xf numFmtId="49" fontId="13" fillId="0" borderId="10" xfId="59" applyNumberFormat="1" applyFont="1" applyBorder="1" applyAlignment="1" applyProtection="1">
      <alignment horizontal="center" wrapText="1"/>
      <protection/>
    </xf>
    <xf numFmtId="0" fontId="13" fillId="0" borderId="10" xfId="59" applyFont="1" applyFill="1" applyBorder="1" applyAlignment="1" applyProtection="1">
      <alignment wrapText="1"/>
      <protection/>
    </xf>
    <xf numFmtId="49" fontId="13" fillId="0" borderId="10" xfId="59" applyNumberFormat="1" applyFont="1" applyFill="1" applyBorder="1" applyAlignment="1" applyProtection="1">
      <alignment horizontal="center" wrapText="1"/>
      <protection/>
    </xf>
    <xf numFmtId="0" fontId="12" fillId="0" borderId="10" xfId="59" applyFont="1" applyBorder="1" applyAlignment="1" applyProtection="1">
      <alignment horizontal="right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49" fontId="15" fillId="0" borderId="10" xfId="59" applyNumberFormat="1" applyFont="1" applyBorder="1" applyAlignment="1" applyProtection="1">
      <alignment horizontal="center" wrapText="1"/>
      <protection/>
    </xf>
    <xf numFmtId="1" fontId="13" fillId="0" borderId="10" xfId="59" applyNumberFormat="1" applyFont="1" applyFill="1" applyBorder="1" applyAlignment="1" applyProtection="1">
      <alignment wrapText="1"/>
      <protection/>
    </xf>
    <xf numFmtId="0" fontId="12" fillId="0" borderId="10" xfId="59" applyFont="1" applyBorder="1" applyAlignment="1" applyProtection="1">
      <alignment wrapText="1"/>
      <protection/>
    </xf>
    <xf numFmtId="49" fontId="13" fillId="0" borderId="0" xfId="59" applyNumberFormat="1" applyFont="1" applyBorder="1" applyAlignment="1" applyProtection="1">
      <alignment wrapText="1"/>
      <protection/>
    </xf>
    <xf numFmtId="1" fontId="13" fillId="0" borderId="0" xfId="59" applyNumberFormat="1" applyFont="1" applyFill="1" applyBorder="1" applyAlignment="1" applyProtection="1">
      <alignment wrapText="1"/>
      <protection/>
    </xf>
    <xf numFmtId="0" fontId="12" fillId="0" borderId="0" xfId="59" applyFont="1" applyAlignment="1" applyProtection="1">
      <alignment horizontal="center"/>
      <protection/>
    </xf>
    <xf numFmtId="1" fontId="13" fillId="0" borderId="10" xfId="61" applyNumberFormat="1" applyFont="1" applyFill="1" applyBorder="1" applyAlignment="1" applyProtection="1">
      <alignment vertical="center"/>
      <protection/>
    </xf>
    <xf numFmtId="1" fontId="13" fillId="0" borderId="12" xfId="61" applyNumberFormat="1" applyFont="1" applyFill="1" applyBorder="1" applyAlignment="1" applyProtection="1">
      <alignment vertical="center"/>
      <protection/>
    </xf>
    <xf numFmtId="0" fontId="12" fillId="0" borderId="0" xfId="61" applyFont="1" applyBorder="1" applyAlignment="1" applyProtection="1">
      <alignment vertical="center" wrapText="1"/>
      <protection locked="0"/>
    </xf>
    <xf numFmtId="49" fontId="12" fillId="0" borderId="0" xfId="61" applyNumberFormat="1" applyFont="1" applyBorder="1" applyAlignment="1" applyProtection="1">
      <alignment horizontal="center" vertical="center" wrapText="1"/>
      <protection locked="0"/>
    </xf>
    <xf numFmtId="0" fontId="13" fillId="0" borderId="0" xfId="61" applyFont="1" applyBorder="1" applyProtection="1">
      <alignment/>
      <protection locked="0"/>
    </xf>
    <xf numFmtId="3" fontId="13" fillId="0" borderId="0" xfId="61" applyNumberFormat="1" applyFont="1" applyBorder="1" applyProtection="1">
      <alignment/>
      <protection locked="0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Border="1" applyProtection="1">
      <alignment/>
      <protection locked="0"/>
    </xf>
    <xf numFmtId="0" fontId="12" fillId="0" borderId="0" xfId="60" applyFont="1" applyBorder="1" applyAlignment="1" applyProtection="1">
      <alignment wrapText="1"/>
      <protection locked="0"/>
    </xf>
    <xf numFmtId="1" fontId="13" fillId="0" borderId="0" xfId="60" applyNumberFormat="1" applyFont="1" applyBorder="1" applyProtection="1">
      <alignment/>
      <protection locked="0"/>
    </xf>
    <xf numFmtId="0" fontId="12" fillId="0" borderId="0" xfId="60" applyFont="1" applyBorder="1" applyAlignment="1" applyProtection="1">
      <alignment horizontal="right" vertical="center" wrapText="1"/>
      <protection locked="0"/>
    </xf>
    <xf numFmtId="0" fontId="11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58" applyFont="1" applyBorder="1" applyAlignment="1" applyProtection="1">
      <alignment horizontal="left" vertical="top" wrapText="1"/>
      <protection locked="0"/>
    </xf>
    <xf numFmtId="1" fontId="11" fillId="0" borderId="0" xfId="60" applyNumberFormat="1" applyFont="1" applyProtection="1">
      <alignment/>
      <protection locked="0"/>
    </xf>
    <xf numFmtId="0" fontId="20" fillId="0" borderId="0" xfId="60" applyFont="1" applyBorder="1" applyAlignment="1" applyProtection="1">
      <alignment vertical="center" wrapText="1"/>
      <protection locked="0"/>
    </xf>
    <xf numFmtId="1" fontId="12" fillId="22" borderId="10" xfId="60" applyNumberFormat="1" applyFont="1" applyFill="1" applyBorder="1" applyAlignment="1" applyProtection="1">
      <alignment vertical="center"/>
      <protection locked="0"/>
    </xf>
    <xf numFmtId="0" fontId="12" fillId="0" borderId="0" xfId="59" applyFont="1" applyBorder="1" applyAlignment="1" applyProtection="1">
      <alignment horizontal="centerContinuous" vertical="center" wrapText="1"/>
      <protection/>
    </xf>
    <xf numFmtId="0" fontId="12" fillId="0" borderId="0" xfId="59" applyFont="1" applyFill="1" applyBorder="1" applyAlignment="1" applyProtection="1">
      <alignment horizontal="centerContinuous" vertical="center" wrapText="1"/>
      <protection/>
    </xf>
    <xf numFmtId="0" fontId="12" fillId="0" borderId="0" xfId="58" applyFont="1" applyBorder="1" applyAlignment="1" applyProtection="1">
      <alignment horizontal="left" vertical="top"/>
      <protection/>
    </xf>
    <xf numFmtId="0" fontId="10" fillId="0" borderId="0" xfId="58" applyFont="1" applyFill="1" applyAlignment="1" applyProtection="1">
      <alignment vertical="top"/>
      <protection/>
    </xf>
    <xf numFmtId="0" fontId="10" fillId="0" borderId="0" xfId="58" applyFont="1" applyFill="1" applyAlignment="1" applyProtection="1">
      <alignment horizontal="right" vertical="top" wrapText="1"/>
      <protection/>
    </xf>
    <xf numFmtId="0" fontId="12" fillId="0" borderId="0" xfId="58" applyFont="1" applyBorder="1" applyAlignment="1" applyProtection="1">
      <alignment vertical="top"/>
      <protection/>
    </xf>
    <xf numFmtId="192" fontId="12" fillId="0" borderId="0" xfId="58" applyNumberFormat="1" applyFont="1" applyBorder="1" applyAlignment="1" applyProtection="1">
      <alignment horizontal="left" vertical="top"/>
      <protection/>
    </xf>
    <xf numFmtId="0" fontId="12" fillId="0" borderId="0" xfId="58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3" fillId="0" borderId="0" xfId="59" applyFont="1" applyFill="1" applyAlignment="1" applyProtection="1">
      <alignment wrapText="1"/>
      <protection/>
    </xf>
    <xf numFmtId="0" fontId="12" fillId="0" borderId="0" xfId="59" applyFont="1" applyFill="1" applyBorder="1" applyAlignment="1" applyProtection="1">
      <alignment horizontal="right" vertical="center" wrapText="1"/>
      <protection/>
    </xf>
    <xf numFmtId="0" fontId="12" fillId="0" borderId="0" xfId="58" applyFont="1" applyFill="1" applyAlignment="1" applyProtection="1">
      <alignment horizontal="right" vertical="top" wrapText="1"/>
      <protection locked="0"/>
    </xf>
    <xf numFmtId="3" fontId="13" fillId="0" borderId="10" xfId="61" applyNumberFormat="1" applyFont="1" applyFill="1" applyBorder="1" applyAlignment="1" applyProtection="1">
      <alignment vertical="center"/>
      <protection locked="0"/>
    </xf>
    <xf numFmtId="1" fontId="41" fillId="22" borderId="10" xfId="59" applyNumberFormat="1" applyFont="1" applyFill="1" applyBorder="1" applyAlignment="1" applyProtection="1">
      <alignment wrapText="1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0" fontId="13" fillId="0" borderId="0" xfId="59" applyFont="1" applyFill="1" applyAlignment="1" applyProtection="1">
      <alignment horizontal="center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li\Local%20Settings\Temporary%20Internet%20Files\Content.IE5\O8UA49SV\POLY's%20Library\Excel%20Documents\Mezdinni_FO_9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  <cell r="H3" t="str">
            <v> </v>
          </cell>
        </row>
        <row r="4">
          <cell r="E4" t="str">
            <v> </v>
          </cell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183"/>
  <sheetViews>
    <sheetView tabSelected="1" zoomScalePageLayoutView="0" workbookViewId="0" topLeftCell="B82">
      <selection activeCell="G70" sqref="G70"/>
    </sheetView>
  </sheetViews>
  <sheetFormatPr defaultColWidth="9.25390625" defaultRowHeight="12.75"/>
  <cols>
    <col min="1" max="1" width="43.75390625" style="113" customWidth="1"/>
    <col min="2" max="2" width="9.875" style="113" customWidth="1"/>
    <col min="3" max="3" width="11.125" style="113" customWidth="1"/>
    <col min="4" max="4" width="14.00390625" style="113" customWidth="1"/>
    <col min="5" max="5" width="70.75390625" style="113" customWidth="1"/>
    <col min="6" max="6" width="9.375" style="118" customWidth="1"/>
    <col min="7" max="7" width="12.75390625" style="113" customWidth="1"/>
    <col min="8" max="8" width="14.75390625" style="119" customWidth="1"/>
    <col min="9" max="9" width="3.375" style="93" customWidth="1"/>
    <col min="10" max="16384" width="9.25390625" style="93" customWidth="1"/>
  </cols>
  <sheetData>
    <row r="1" spans="1:8" ht="15">
      <c r="A1" s="148" t="s">
        <v>0</v>
      </c>
      <c r="B1" s="149"/>
      <c r="C1" s="150"/>
      <c r="D1" s="150"/>
      <c r="E1" s="150"/>
      <c r="F1" s="114"/>
      <c r="G1" s="115"/>
      <c r="H1" s="116"/>
    </row>
    <row r="2" spans="1:8" ht="15">
      <c r="A2" s="151"/>
      <c r="B2" s="151"/>
      <c r="C2" s="152"/>
      <c r="D2" s="152"/>
      <c r="E2" s="152"/>
      <c r="F2" s="114"/>
      <c r="G2" s="115"/>
      <c r="H2" s="116"/>
    </row>
    <row r="3" spans="1:8" ht="28.5">
      <c r="A3" s="94" t="s">
        <v>517</v>
      </c>
      <c r="B3" s="94"/>
      <c r="C3" s="153"/>
      <c r="D3" s="153"/>
      <c r="E3" s="153"/>
      <c r="F3" s="154" t="s">
        <v>521</v>
      </c>
      <c r="G3" s="116"/>
      <c r="H3" s="116"/>
    </row>
    <row r="4" spans="1:8" ht="30">
      <c r="A4" s="94" t="s">
        <v>529</v>
      </c>
      <c r="B4" s="94"/>
      <c r="C4" s="155"/>
      <c r="D4" s="155"/>
      <c r="E4" s="155"/>
      <c r="F4" s="114" t="s">
        <v>519</v>
      </c>
      <c r="G4" s="115"/>
      <c r="H4" s="116"/>
    </row>
    <row r="5" spans="1:8" ht="15">
      <c r="A5" s="94" t="s">
        <v>537</v>
      </c>
      <c r="B5" s="94"/>
      <c r="C5" s="155"/>
      <c r="D5" s="156"/>
      <c r="E5" s="156"/>
      <c r="F5" s="114"/>
      <c r="G5" s="115"/>
      <c r="H5" s="156" t="s">
        <v>3</v>
      </c>
    </row>
    <row r="6" spans="1:8" ht="15.75" thickBot="1">
      <c r="A6" s="94"/>
      <c r="B6" s="94"/>
      <c r="C6" s="155"/>
      <c r="D6" s="156"/>
      <c r="E6" s="156"/>
      <c r="F6" s="114"/>
      <c r="G6" s="115"/>
      <c r="H6" s="156"/>
    </row>
    <row r="7" spans="1:8" ht="28.5">
      <c r="A7" s="157" t="s">
        <v>4</v>
      </c>
      <c r="B7" s="158" t="s">
        <v>5</v>
      </c>
      <c r="C7" s="159" t="s">
        <v>6</v>
      </c>
      <c r="D7" s="159" t="s">
        <v>7</v>
      </c>
      <c r="E7" s="160" t="s">
        <v>8</v>
      </c>
      <c r="F7" s="158" t="s">
        <v>5</v>
      </c>
      <c r="G7" s="159" t="s">
        <v>9</v>
      </c>
      <c r="H7" s="161" t="s">
        <v>10</v>
      </c>
    </row>
    <row r="8" spans="1:8" ht="14.25">
      <c r="A8" s="162" t="s">
        <v>11</v>
      </c>
      <c r="B8" s="163" t="s">
        <v>12</v>
      </c>
      <c r="C8" s="163">
        <v>1</v>
      </c>
      <c r="D8" s="163">
        <v>2</v>
      </c>
      <c r="E8" s="164" t="s">
        <v>11</v>
      </c>
      <c r="F8" s="163" t="s">
        <v>12</v>
      </c>
      <c r="G8" s="163">
        <v>1</v>
      </c>
      <c r="H8" s="165">
        <v>2</v>
      </c>
    </row>
    <row r="9" spans="1:8" ht="15">
      <c r="A9" s="166" t="s">
        <v>13</v>
      </c>
      <c r="B9" s="167"/>
      <c r="C9" s="168"/>
      <c r="D9" s="169"/>
      <c r="E9" s="170" t="s">
        <v>14</v>
      </c>
      <c r="F9" s="171"/>
      <c r="G9" s="172"/>
      <c r="H9" s="173"/>
    </row>
    <row r="10" spans="1:8" ht="15">
      <c r="A10" s="174" t="s">
        <v>15</v>
      </c>
      <c r="B10" s="175"/>
      <c r="C10" s="168"/>
      <c r="D10" s="169"/>
      <c r="E10" s="176" t="s">
        <v>16</v>
      </c>
      <c r="F10" s="177"/>
      <c r="G10" s="178"/>
      <c r="H10" s="179"/>
    </row>
    <row r="11" spans="1:8" ht="15">
      <c r="A11" s="174" t="s">
        <v>17</v>
      </c>
      <c r="B11" s="180" t="s">
        <v>18</v>
      </c>
      <c r="C11" s="95">
        <v>17128</v>
      </c>
      <c r="D11" s="95">
        <v>17125</v>
      </c>
      <c r="E11" s="176" t="s">
        <v>19</v>
      </c>
      <c r="F11" s="181" t="s">
        <v>20</v>
      </c>
      <c r="G11" s="96">
        <v>5500</v>
      </c>
      <c r="H11" s="96">
        <v>5500</v>
      </c>
    </row>
    <row r="12" spans="1:8" ht="15">
      <c r="A12" s="174" t="s">
        <v>21</v>
      </c>
      <c r="B12" s="180" t="s">
        <v>22</v>
      </c>
      <c r="C12" s="95">
        <v>5545</v>
      </c>
      <c r="D12" s="95">
        <v>5620</v>
      </c>
      <c r="E12" s="176" t="s">
        <v>23</v>
      </c>
      <c r="F12" s="181" t="s">
        <v>24</v>
      </c>
      <c r="G12" s="97"/>
      <c r="H12" s="97"/>
    </row>
    <row r="13" spans="1:8" ht="15">
      <c r="A13" s="174" t="s">
        <v>25</v>
      </c>
      <c r="B13" s="180" t="s">
        <v>26</v>
      </c>
      <c r="C13" s="95">
        <v>391</v>
      </c>
      <c r="D13" s="95">
        <v>431</v>
      </c>
      <c r="E13" s="176" t="s">
        <v>27</v>
      </c>
      <c r="F13" s="181" t="s">
        <v>28</v>
      </c>
      <c r="G13" s="97"/>
      <c r="H13" s="97"/>
    </row>
    <row r="14" spans="1:8" ht="15">
      <c r="A14" s="174" t="s">
        <v>29</v>
      </c>
      <c r="B14" s="180" t="s">
        <v>30</v>
      </c>
      <c r="C14" s="95">
        <v>3</v>
      </c>
      <c r="D14" s="95">
        <v>3</v>
      </c>
      <c r="E14" s="182" t="s">
        <v>31</v>
      </c>
      <c r="F14" s="181" t="s">
        <v>32</v>
      </c>
      <c r="G14" s="280"/>
      <c r="H14" s="280"/>
    </row>
    <row r="15" spans="1:8" ht="15">
      <c r="A15" s="174" t="s">
        <v>33</v>
      </c>
      <c r="B15" s="180" t="s">
        <v>34</v>
      </c>
      <c r="C15" s="95">
        <v>6249</v>
      </c>
      <c r="D15" s="95">
        <v>6507</v>
      </c>
      <c r="E15" s="182" t="s">
        <v>35</v>
      </c>
      <c r="F15" s="181" t="s">
        <v>36</v>
      </c>
      <c r="G15" s="280"/>
      <c r="H15" s="280"/>
    </row>
    <row r="16" spans="1:8" ht="15">
      <c r="A16" s="174" t="s">
        <v>37</v>
      </c>
      <c r="B16" s="183" t="s">
        <v>38</v>
      </c>
      <c r="C16" s="95">
        <v>175</v>
      </c>
      <c r="D16" s="95">
        <v>283</v>
      </c>
      <c r="E16" s="182" t="s">
        <v>39</v>
      </c>
      <c r="F16" s="181" t="s">
        <v>40</v>
      </c>
      <c r="G16" s="280"/>
      <c r="H16" s="280"/>
    </row>
    <row r="17" spans="1:18" ht="25.5">
      <c r="A17" s="174" t="s">
        <v>41</v>
      </c>
      <c r="B17" s="180" t="s">
        <v>42</v>
      </c>
      <c r="C17" s="95">
        <v>916</v>
      </c>
      <c r="D17" s="95">
        <v>879</v>
      </c>
      <c r="E17" s="182" t="s">
        <v>43</v>
      </c>
      <c r="F17" s="184" t="s">
        <v>44</v>
      </c>
      <c r="G17" s="98">
        <f>G11+G14+G15+G16</f>
        <v>5500</v>
      </c>
      <c r="H17" s="98">
        <f>H11+H14+H15+H16</f>
        <v>5500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</row>
    <row r="18" spans="1:8" ht="15">
      <c r="A18" s="174" t="s">
        <v>45</v>
      </c>
      <c r="B18" s="180" t="s">
        <v>46</v>
      </c>
      <c r="C18" s="95">
        <v>531</v>
      </c>
      <c r="D18" s="95">
        <v>432</v>
      </c>
      <c r="E18" s="176" t="s">
        <v>47</v>
      </c>
      <c r="F18" s="185"/>
      <c r="G18" s="186"/>
      <c r="H18" s="187"/>
    </row>
    <row r="19" spans="1:15" ht="15">
      <c r="A19" s="174" t="s">
        <v>48</v>
      </c>
      <c r="B19" s="188" t="s">
        <v>49</v>
      </c>
      <c r="C19" s="99">
        <f>SUM(C11:C18)</f>
        <v>30938</v>
      </c>
      <c r="D19" s="99">
        <f>SUM(D11:D18)</f>
        <v>31280</v>
      </c>
      <c r="E19" s="176" t="s">
        <v>50</v>
      </c>
      <c r="F19" s="181" t="s">
        <v>51</v>
      </c>
      <c r="G19" s="96"/>
      <c r="H19" s="96"/>
      <c r="I19" s="231"/>
      <c r="J19" s="231"/>
      <c r="K19" s="231"/>
      <c r="L19" s="231"/>
      <c r="M19" s="231"/>
      <c r="N19" s="231"/>
      <c r="O19" s="231"/>
    </row>
    <row r="20" spans="1:8" ht="15">
      <c r="A20" s="174" t="s">
        <v>52</v>
      </c>
      <c r="B20" s="188" t="s">
        <v>53</v>
      </c>
      <c r="C20" s="95">
        <v>12829</v>
      </c>
      <c r="D20" s="95">
        <v>12814</v>
      </c>
      <c r="E20" s="176" t="s">
        <v>54</v>
      </c>
      <c r="F20" s="181" t="s">
        <v>55</v>
      </c>
      <c r="G20" s="96">
        <v>53502</v>
      </c>
      <c r="H20" s="96">
        <v>53502</v>
      </c>
    </row>
    <row r="21" spans="1:18" ht="15">
      <c r="A21" s="174" t="s">
        <v>56</v>
      </c>
      <c r="B21" s="189" t="s">
        <v>57</v>
      </c>
      <c r="C21" s="95"/>
      <c r="D21" s="95"/>
      <c r="E21" s="190" t="s">
        <v>58</v>
      </c>
      <c r="F21" s="181" t="s">
        <v>59</v>
      </c>
      <c r="G21" s="100">
        <f>SUM(G22:G24)</f>
        <v>25666</v>
      </c>
      <c r="H21" s="100">
        <f>SUM(H22:H24)</f>
        <v>25689</v>
      </c>
      <c r="I21" s="231"/>
      <c r="J21" s="231"/>
      <c r="K21" s="231"/>
      <c r="L21" s="231"/>
      <c r="M21" s="232"/>
      <c r="N21" s="231"/>
      <c r="O21" s="231"/>
      <c r="P21" s="231"/>
      <c r="Q21" s="231"/>
      <c r="R21" s="231"/>
    </row>
    <row r="22" spans="1:8" ht="15">
      <c r="A22" s="174" t="s">
        <v>60</v>
      </c>
      <c r="B22" s="180"/>
      <c r="C22" s="191"/>
      <c r="D22" s="99"/>
      <c r="E22" s="182" t="s">
        <v>61</v>
      </c>
      <c r="F22" s="181" t="s">
        <v>62</v>
      </c>
      <c r="G22" s="96">
        <v>550</v>
      </c>
      <c r="H22" s="96">
        <v>550</v>
      </c>
    </row>
    <row r="23" spans="1:13" ht="15">
      <c r="A23" s="174" t="s">
        <v>63</v>
      </c>
      <c r="B23" s="180" t="s">
        <v>64</v>
      </c>
      <c r="C23" s="95"/>
      <c r="D23" s="95"/>
      <c r="E23" s="192" t="s">
        <v>65</v>
      </c>
      <c r="F23" s="181" t="s">
        <v>66</v>
      </c>
      <c r="G23" s="96"/>
      <c r="H23" s="96"/>
      <c r="M23" s="101"/>
    </row>
    <row r="24" spans="1:8" ht="15">
      <c r="A24" s="174" t="s">
        <v>67</v>
      </c>
      <c r="B24" s="180" t="s">
        <v>68</v>
      </c>
      <c r="C24" s="95">
        <v>4</v>
      </c>
      <c r="D24" s="95">
        <v>5</v>
      </c>
      <c r="E24" s="176" t="s">
        <v>69</v>
      </c>
      <c r="F24" s="181" t="s">
        <v>70</v>
      </c>
      <c r="G24" s="96">
        <v>25116</v>
      </c>
      <c r="H24" s="96">
        <v>25139</v>
      </c>
    </row>
    <row r="25" spans="1:18" ht="15">
      <c r="A25" s="174" t="s">
        <v>71</v>
      </c>
      <c r="B25" s="180" t="s">
        <v>72</v>
      </c>
      <c r="C25" s="95"/>
      <c r="D25" s="95"/>
      <c r="E25" s="192" t="s">
        <v>73</v>
      </c>
      <c r="F25" s="184" t="s">
        <v>74</v>
      </c>
      <c r="G25" s="98">
        <f>G19+G20+G21</f>
        <v>79168</v>
      </c>
      <c r="H25" s="98">
        <f>H19+H20+H21</f>
        <v>79191</v>
      </c>
      <c r="I25" s="231"/>
      <c r="J25" s="231"/>
      <c r="K25" s="231"/>
      <c r="L25" s="231"/>
      <c r="M25" s="232"/>
      <c r="N25" s="231"/>
      <c r="O25" s="231"/>
      <c r="P25" s="231"/>
      <c r="Q25" s="231"/>
      <c r="R25" s="231"/>
    </row>
    <row r="26" spans="1:8" ht="15">
      <c r="A26" s="174" t="s">
        <v>75</v>
      </c>
      <c r="B26" s="180" t="s">
        <v>76</v>
      </c>
      <c r="C26" s="95">
        <v>1</v>
      </c>
      <c r="D26" s="95">
        <v>1</v>
      </c>
      <c r="E26" s="176" t="s">
        <v>77</v>
      </c>
      <c r="F26" s="185"/>
      <c r="G26" s="186"/>
      <c r="H26" s="187"/>
    </row>
    <row r="27" spans="1:18" ht="15">
      <c r="A27" s="174" t="s">
        <v>78</v>
      </c>
      <c r="B27" s="189" t="s">
        <v>79</v>
      </c>
      <c r="C27" s="99">
        <f>SUM(C23:C26)</f>
        <v>5</v>
      </c>
      <c r="D27" s="99">
        <f>SUM(D23:D26)</f>
        <v>6</v>
      </c>
      <c r="E27" s="192" t="s">
        <v>80</v>
      </c>
      <c r="F27" s="181" t="s">
        <v>81</v>
      </c>
      <c r="G27" s="98">
        <f>SUM(G28:G30)</f>
        <v>19030</v>
      </c>
      <c r="H27" s="98">
        <f>SUM(H28:H30)</f>
        <v>19900</v>
      </c>
      <c r="I27" s="231"/>
      <c r="J27" s="231"/>
      <c r="K27" s="231"/>
      <c r="L27" s="231"/>
      <c r="M27" s="232"/>
      <c r="N27" s="231"/>
      <c r="O27" s="231"/>
      <c r="P27" s="231"/>
      <c r="Q27" s="231"/>
      <c r="R27" s="231"/>
    </row>
    <row r="28" spans="1:8" ht="15">
      <c r="A28" s="174"/>
      <c r="B28" s="180"/>
      <c r="C28" s="191"/>
      <c r="D28" s="99"/>
      <c r="E28" s="176" t="s">
        <v>82</v>
      </c>
      <c r="F28" s="181" t="s">
        <v>83</v>
      </c>
      <c r="G28" s="96">
        <v>19758</v>
      </c>
      <c r="H28" s="96">
        <v>20628</v>
      </c>
    </row>
    <row r="29" spans="1:13" ht="15">
      <c r="A29" s="174" t="s">
        <v>84</v>
      </c>
      <c r="B29" s="180"/>
      <c r="C29" s="191"/>
      <c r="D29" s="99"/>
      <c r="E29" s="190" t="s">
        <v>85</v>
      </c>
      <c r="F29" s="181" t="s">
        <v>86</v>
      </c>
      <c r="G29" s="280">
        <v>-728</v>
      </c>
      <c r="H29" s="280">
        <v>-728</v>
      </c>
      <c r="M29" s="101"/>
    </row>
    <row r="30" spans="1:8" ht="15">
      <c r="A30" s="174" t="s">
        <v>87</v>
      </c>
      <c r="B30" s="180" t="s">
        <v>88</v>
      </c>
      <c r="C30" s="95"/>
      <c r="D30" s="95"/>
      <c r="E30" s="176" t="s">
        <v>89</v>
      </c>
      <c r="F30" s="181" t="s">
        <v>90</v>
      </c>
      <c r="G30" s="102"/>
      <c r="H30" s="102"/>
    </row>
    <row r="31" spans="1:13" ht="15">
      <c r="A31" s="174" t="s">
        <v>91</v>
      </c>
      <c r="B31" s="180" t="s">
        <v>92</v>
      </c>
      <c r="C31" s="281"/>
      <c r="D31" s="281"/>
      <c r="E31" s="192" t="s">
        <v>93</v>
      </c>
      <c r="F31" s="181" t="s">
        <v>94</v>
      </c>
      <c r="G31" s="96">
        <v>1672</v>
      </c>
      <c r="H31" s="96">
        <v>661</v>
      </c>
      <c r="M31" s="101"/>
    </row>
    <row r="32" spans="1:15" ht="15">
      <c r="A32" s="174" t="s">
        <v>95</v>
      </c>
      <c r="B32" s="189" t="s">
        <v>96</v>
      </c>
      <c r="C32" s="99">
        <f>C30+C31</f>
        <v>0</v>
      </c>
      <c r="D32" s="99">
        <f>D30+D31</f>
        <v>0</v>
      </c>
      <c r="E32" s="182" t="s">
        <v>97</v>
      </c>
      <c r="F32" s="181" t="s">
        <v>98</v>
      </c>
      <c r="G32" s="280"/>
      <c r="H32" s="280"/>
      <c r="I32" s="231"/>
      <c r="J32" s="231"/>
      <c r="K32" s="231"/>
      <c r="L32" s="231"/>
      <c r="M32" s="231"/>
      <c r="N32" s="231"/>
      <c r="O32" s="231"/>
    </row>
    <row r="33" spans="1:18" ht="15">
      <c r="A33" s="174" t="s">
        <v>99</v>
      </c>
      <c r="B33" s="183"/>
      <c r="C33" s="191"/>
      <c r="D33" s="99"/>
      <c r="E33" s="192" t="s">
        <v>100</v>
      </c>
      <c r="F33" s="184" t="s">
        <v>101</v>
      </c>
      <c r="G33" s="98">
        <f>G27+G31+G32</f>
        <v>20702</v>
      </c>
      <c r="H33" s="98">
        <f>H27+H31+H32</f>
        <v>20561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</row>
    <row r="34" spans="1:14" ht="25.5">
      <c r="A34" s="174" t="s">
        <v>102</v>
      </c>
      <c r="B34" s="183" t="s">
        <v>103</v>
      </c>
      <c r="C34" s="99">
        <f>SUM(C35:C38)</f>
        <v>56250</v>
      </c>
      <c r="D34" s="99">
        <f>SUM(D35:D38)</f>
        <v>56250</v>
      </c>
      <c r="E34" s="176"/>
      <c r="F34" s="193"/>
      <c r="G34" s="194"/>
      <c r="H34" s="195"/>
      <c r="I34" s="231"/>
      <c r="J34" s="231"/>
      <c r="K34" s="231"/>
      <c r="L34" s="231"/>
      <c r="M34" s="231"/>
      <c r="N34" s="231"/>
    </row>
    <row r="35" spans="1:8" ht="15">
      <c r="A35" s="174" t="s">
        <v>104</v>
      </c>
      <c r="B35" s="180" t="s">
        <v>105</v>
      </c>
      <c r="C35" s="95"/>
      <c r="D35" s="95"/>
      <c r="E35" s="196"/>
      <c r="F35" s="197"/>
      <c r="G35" s="198"/>
      <c r="H35" s="199"/>
    </row>
    <row r="36" spans="1:18" ht="15">
      <c r="A36" s="174" t="s">
        <v>106</v>
      </c>
      <c r="B36" s="180" t="s">
        <v>107</v>
      </c>
      <c r="C36" s="95"/>
      <c r="D36" s="95"/>
      <c r="E36" s="176" t="s">
        <v>108</v>
      </c>
      <c r="F36" s="200" t="s">
        <v>109</v>
      </c>
      <c r="G36" s="98">
        <f>G25+G17+G33</f>
        <v>105370</v>
      </c>
      <c r="H36" s="98">
        <f>H25+H17+H33</f>
        <v>105252</v>
      </c>
      <c r="I36" s="231"/>
      <c r="J36" s="231"/>
      <c r="K36" s="231"/>
      <c r="L36" s="231"/>
      <c r="M36" s="231"/>
      <c r="N36" s="231"/>
      <c r="O36" s="231"/>
      <c r="P36" s="231"/>
      <c r="Q36" s="231"/>
      <c r="R36" s="231"/>
    </row>
    <row r="37" spans="1:13" ht="15">
      <c r="A37" s="174" t="s">
        <v>110</v>
      </c>
      <c r="B37" s="180" t="s">
        <v>111</v>
      </c>
      <c r="C37" s="95">
        <v>4305</v>
      </c>
      <c r="D37" s="95">
        <v>4305</v>
      </c>
      <c r="E37" s="176"/>
      <c r="F37" s="201"/>
      <c r="G37" s="194"/>
      <c r="H37" s="195"/>
      <c r="M37" s="101"/>
    </row>
    <row r="38" spans="1:8" ht="15">
      <c r="A38" s="174" t="s">
        <v>112</v>
      </c>
      <c r="B38" s="180" t="s">
        <v>113</v>
      </c>
      <c r="C38" s="95">
        <v>51945</v>
      </c>
      <c r="D38" s="95">
        <v>51945</v>
      </c>
      <c r="E38" s="202"/>
      <c r="F38" s="197"/>
      <c r="G38" s="198"/>
      <c r="H38" s="199"/>
    </row>
    <row r="39" spans="1:15" ht="15">
      <c r="A39" s="174" t="s">
        <v>114</v>
      </c>
      <c r="B39" s="203" t="s">
        <v>115</v>
      </c>
      <c r="C39" s="103">
        <f>C40+C41+C43</f>
        <v>377</v>
      </c>
      <c r="D39" s="103">
        <f>D40+D41+D43</f>
        <v>377</v>
      </c>
      <c r="E39" s="190" t="s">
        <v>116</v>
      </c>
      <c r="F39" s="200" t="s">
        <v>117</v>
      </c>
      <c r="G39" s="96">
        <v>2180</v>
      </c>
      <c r="H39" s="96">
        <v>2211</v>
      </c>
      <c r="I39" s="231"/>
      <c r="J39" s="231"/>
      <c r="K39" s="231"/>
      <c r="L39" s="231"/>
      <c r="M39" s="232"/>
      <c r="N39" s="231"/>
      <c r="O39" s="231"/>
    </row>
    <row r="40" spans="1:8" ht="15">
      <c r="A40" s="174" t="s">
        <v>118</v>
      </c>
      <c r="B40" s="203" t="s">
        <v>119</v>
      </c>
      <c r="C40" s="95">
        <v>377</v>
      </c>
      <c r="D40" s="95">
        <v>377</v>
      </c>
      <c r="E40" s="182"/>
      <c r="F40" s="201"/>
      <c r="G40" s="194"/>
      <c r="H40" s="195"/>
    </row>
    <row r="41" spans="1:8" ht="15">
      <c r="A41" s="174" t="s">
        <v>120</v>
      </c>
      <c r="B41" s="203" t="s">
        <v>121</v>
      </c>
      <c r="C41" s="95">
        <v>0</v>
      </c>
      <c r="D41" s="95">
        <v>0</v>
      </c>
      <c r="E41" s="190" t="s">
        <v>122</v>
      </c>
      <c r="F41" s="204"/>
      <c r="G41" s="205"/>
      <c r="H41" s="206"/>
    </row>
    <row r="42" spans="1:8" ht="15">
      <c r="A42" s="174" t="s">
        <v>123</v>
      </c>
      <c r="B42" s="203" t="s">
        <v>124</v>
      </c>
      <c r="C42" s="104">
        <v>0</v>
      </c>
      <c r="D42" s="104">
        <v>0</v>
      </c>
      <c r="E42" s="176" t="s">
        <v>125</v>
      </c>
      <c r="F42" s="197"/>
      <c r="G42" s="198"/>
      <c r="H42" s="199"/>
    </row>
    <row r="43" spans="1:13" ht="15">
      <c r="A43" s="174" t="s">
        <v>126</v>
      </c>
      <c r="B43" s="203" t="s">
        <v>127</v>
      </c>
      <c r="C43" s="95"/>
      <c r="D43" s="95"/>
      <c r="E43" s="182" t="s">
        <v>128</v>
      </c>
      <c r="F43" s="181" t="s">
        <v>129</v>
      </c>
      <c r="G43" s="96"/>
      <c r="H43" s="96"/>
      <c r="M43" s="101"/>
    </row>
    <row r="44" spans="1:8" ht="15">
      <c r="A44" s="174" t="s">
        <v>130</v>
      </c>
      <c r="B44" s="203" t="s">
        <v>131</v>
      </c>
      <c r="C44" s="95"/>
      <c r="D44" s="95"/>
      <c r="E44" s="207" t="s">
        <v>132</v>
      </c>
      <c r="F44" s="181" t="s">
        <v>133</v>
      </c>
      <c r="G44" s="96"/>
      <c r="H44" s="96"/>
    </row>
    <row r="45" spans="1:15" ht="15">
      <c r="A45" s="174" t="s">
        <v>134</v>
      </c>
      <c r="B45" s="188" t="s">
        <v>135</v>
      </c>
      <c r="C45" s="99">
        <f>C34+C39+C44</f>
        <v>56627</v>
      </c>
      <c r="D45" s="99">
        <f>D34+D39+D44</f>
        <v>56627</v>
      </c>
      <c r="E45" s="190" t="s">
        <v>136</v>
      </c>
      <c r="F45" s="181" t="s">
        <v>137</v>
      </c>
      <c r="G45" s="96"/>
      <c r="H45" s="96"/>
      <c r="I45" s="231"/>
      <c r="J45" s="231"/>
      <c r="K45" s="231"/>
      <c r="L45" s="231"/>
      <c r="M45" s="232"/>
      <c r="N45" s="231"/>
      <c r="O45" s="231"/>
    </row>
    <row r="46" spans="1:8" ht="15">
      <c r="A46" s="174" t="s">
        <v>138</v>
      </c>
      <c r="B46" s="180"/>
      <c r="C46" s="191"/>
      <c r="D46" s="99"/>
      <c r="E46" s="176" t="s">
        <v>139</v>
      </c>
      <c r="F46" s="181" t="s">
        <v>140</v>
      </c>
      <c r="G46" s="96"/>
      <c r="H46" s="96"/>
    </row>
    <row r="47" spans="1:13" ht="15">
      <c r="A47" s="174" t="s">
        <v>141</v>
      </c>
      <c r="B47" s="180" t="s">
        <v>142</v>
      </c>
      <c r="C47" s="95"/>
      <c r="D47" s="95">
        <v>9931</v>
      </c>
      <c r="E47" s="190" t="s">
        <v>143</v>
      </c>
      <c r="F47" s="181" t="s">
        <v>144</v>
      </c>
      <c r="G47" s="96"/>
      <c r="H47" s="96"/>
      <c r="M47" s="101"/>
    </row>
    <row r="48" spans="1:8" ht="15">
      <c r="A48" s="174" t="s">
        <v>145</v>
      </c>
      <c r="B48" s="183" t="s">
        <v>146</v>
      </c>
      <c r="C48" s="95"/>
      <c r="D48" s="95"/>
      <c r="E48" s="176" t="s">
        <v>147</v>
      </c>
      <c r="F48" s="181" t="s">
        <v>148</v>
      </c>
      <c r="G48" s="96"/>
      <c r="H48" s="96"/>
    </row>
    <row r="49" spans="1:18" ht="15">
      <c r="A49" s="174" t="s">
        <v>149</v>
      </c>
      <c r="B49" s="180" t="s">
        <v>150</v>
      </c>
      <c r="C49" s="95"/>
      <c r="D49" s="95"/>
      <c r="E49" s="190" t="s">
        <v>48</v>
      </c>
      <c r="F49" s="184" t="s">
        <v>151</v>
      </c>
      <c r="G49" s="98">
        <f>SUM(G43:G48)</f>
        <v>0</v>
      </c>
      <c r="H49" s="98">
        <f>SUM(H43:H48)</f>
        <v>0</v>
      </c>
      <c r="I49" s="231"/>
      <c r="J49" s="231"/>
      <c r="K49" s="231"/>
      <c r="L49" s="231"/>
      <c r="M49" s="231"/>
      <c r="N49" s="231"/>
      <c r="O49" s="231"/>
      <c r="P49" s="231"/>
      <c r="Q49" s="231"/>
      <c r="R49" s="231"/>
    </row>
    <row r="50" spans="1:8" ht="15">
      <c r="A50" s="174" t="s">
        <v>75</v>
      </c>
      <c r="B50" s="180" t="s">
        <v>152</v>
      </c>
      <c r="C50" s="95">
        <v>9931</v>
      </c>
      <c r="D50" s="95"/>
      <c r="E50" s="176"/>
      <c r="F50" s="181"/>
      <c r="G50" s="191"/>
      <c r="H50" s="98"/>
    </row>
    <row r="51" spans="1:15" ht="15">
      <c r="A51" s="174" t="s">
        <v>153</v>
      </c>
      <c r="B51" s="188" t="s">
        <v>154</v>
      </c>
      <c r="C51" s="99">
        <f>SUM(C47:C50)</f>
        <v>9931</v>
      </c>
      <c r="D51" s="99">
        <f>SUM(D47:D50)</f>
        <v>9931</v>
      </c>
      <c r="E51" s="190" t="s">
        <v>155</v>
      </c>
      <c r="F51" s="184" t="s">
        <v>156</v>
      </c>
      <c r="G51" s="96"/>
      <c r="H51" s="96"/>
      <c r="I51" s="231"/>
      <c r="J51" s="231"/>
      <c r="K51" s="231"/>
      <c r="L51" s="231"/>
      <c r="M51" s="231"/>
      <c r="N51" s="231"/>
      <c r="O51" s="231"/>
    </row>
    <row r="52" spans="1:8" ht="15">
      <c r="A52" s="174" t="s">
        <v>157</v>
      </c>
      <c r="B52" s="188"/>
      <c r="C52" s="191"/>
      <c r="D52" s="99"/>
      <c r="E52" s="176" t="s">
        <v>158</v>
      </c>
      <c r="F52" s="184" t="s">
        <v>159</v>
      </c>
      <c r="G52" s="96"/>
      <c r="H52" s="96"/>
    </row>
    <row r="53" spans="1:8" ht="15">
      <c r="A53" s="174" t="s">
        <v>160</v>
      </c>
      <c r="B53" s="188" t="s">
        <v>161</v>
      </c>
      <c r="C53" s="95"/>
      <c r="D53" s="95"/>
      <c r="E53" s="176" t="s">
        <v>162</v>
      </c>
      <c r="F53" s="184" t="s">
        <v>163</v>
      </c>
      <c r="G53" s="96">
        <v>6073</v>
      </c>
      <c r="H53" s="96">
        <v>6073</v>
      </c>
    </row>
    <row r="54" spans="1:8" ht="15">
      <c r="A54" s="174" t="s">
        <v>164</v>
      </c>
      <c r="B54" s="188" t="s">
        <v>165</v>
      </c>
      <c r="C54" s="95">
        <v>342</v>
      </c>
      <c r="D54" s="95">
        <v>342</v>
      </c>
      <c r="E54" s="176" t="s">
        <v>166</v>
      </c>
      <c r="F54" s="184" t="s">
        <v>167</v>
      </c>
      <c r="G54" s="96">
        <v>67</v>
      </c>
      <c r="H54" s="96">
        <v>67</v>
      </c>
    </row>
    <row r="55" spans="1:18" ht="25.5">
      <c r="A55" s="208" t="s">
        <v>168</v>
      </c>
      <c r="B55" s="209" t="s">
        <v>169</v>
      </c>
      <c r="C55" s="99">
        <f>C19+C20+C21+C27+C32+C45+C51+C53+C54</f>
        <v>110672</v>
      </c>
      <c r="D55" s="99">
        <f>D19+D20+D21+D27+D32+D45+D51+D53+D54</f>
        <v>111000</v>
      </c>
      <c r="E55" s="176" t="s">
        <v>170</v>
      </c>
      <c r="F55" s="200" t="s">
        <v>171</v>
      </c>
      <c r="G55" s="98">
        <f>G49+G51+G52+G53+G54</f>
        <v>6140</v>
      </c>
      <c r="H55" s="98">
        <f>H49+H51+H52+H53+H54</f>
        <v>6140</v>
      </c>
      <c r="I55" s="231"/>
      <c r="J55" s="231"/>
      <c r="K55" s="231"/>
      <c r="L55" s="231"/>
      <c r="M55" s="232"/>
      <c r="N55" s="231"/>
      <c r="O55" s="231"/>
      <c r="P55" s="231"/>
      <c r="Q55" s="231"/>
      <c r="R55" s="231"/>
    </row>
    <row r="56" spans="1:8" ht="15">
      <c r="A56" s="174" t="s">
        <v>172</v>
      </c>
      <c r="B56" s="183"/>
      <c r="C56" s="191"/>
      <c r="D56" s="99"/>
      <c r="E56" s="176"/>
      <c r="F56" s="210"/>
      <c r="G56" s="191"/>
      <c r="H56" s="98"/>
    </row>
    <row r="57" spans="1:13" ht="15">
      <c r="A57" s="174" t="s">
        <v>173</v>
      </c>
      <c r="B57" s="180"/>
      <c r="C57" s="191"/>
      <c r="D57" s="99"/>
      <c r="E57" s="176" t="s">
        <v>174</v>
      </c>
      <c r="F57" s="210"/>
      <c r="G57" s="191"/>
      <c r="H57" s="98"/>
      <c r="M57" s="101"/>
    </row>
    <row r="58" spans="1:8" ht="15">
      <c r="A58" s="174" t="s">
        <v>175</v>
      </c>
      <c r="B58" s="180" t="s">
        <v>176</v>
      </c>
      <c r="C58" s="95">
        <v>652</v>
      </c>
      <c r="D58" s="95">
        <v>646</v>
      </c>
      <c r="E58" s="176" t="s">
        <v>125</v>
      </c>
      <c r="F58" s="211"/>
      <c r="G58" s="191"/>
      <c r="H58" s="98"/>
    </row>
    <row r="59" spans="1:13" ht="15">
      <c r="A59" s="174" t="s">
        <v>177</v>
      </c>
      <c r="B59" s="180" t="s">
        <v>178</v>
      </c>
      <c r="C59" s="95">
        <v>43</v>
      </c>
      <c r="D59" s="95">
        <v>71</v>
      </c>
      <c r="E59" s="190" t="s">
        <v>179</v>
      </c>
      <c r="F59" s="181" t="s">
        <v>180</v>
      </c>
      <c r="G59" s="96">
        <v>345</v>
      </c>
      <c r="H59" s="96">
        <v>341</v>
      </c>
      <c r="M59" s="101"/>
    </row>
    <row r="60" spans="1:8" ht="15">
      <c r="A60" s="174" t="s">
        <v>181</v>
      </c>
      <c r="B60" s="180" t="s">
        <v>182</v>
      </c>
      <c r="C60" s="95">
        <v>89</v>
      </c>
      <c r="D60" s="95">
        <v>99</v>
      </c>
      <c r="E60" s="176" t="s">
        <v>183</v>
      </c>
      <c r="F60" s="181" t="s">
        <v>184</v>
      </c>
      <c r="G60" s="96"/>
      <c r="H60" s="96"/>
    </row>
    <row r="61" spans="1:18" ht="15">
      <c r="A61" s="174" t="s">
        <v>185</v>
      </c>
      <c r="B61" s="183" t="s">
        <v>186</v>
      </c>
      <c r="C61" s="95">
        <v>15</v>
      </c>
      <c r="D61" s="95">
        <v>15</v>
      </c>
      <c r="E61" s="182" t="s">
        <v>187</v>
      </c>
      <c r="F61" s="211" t="s">
        <v>188</v>
      </c>
      <c r="G61" s="98">
        <f>SUM(G62:G68)</f>
        <v>725</v>
      </c>
      <c r="H61" s="98">
        <f>SUM(H62:H68)</f>
        <v>453</v>
      </c>
      <c r="I61" s="231"/>
      <c r="J61" s="231"/>
      <c r="K61" s="231"/>
      <c r="L61" s="231"/>
      <c r="M61" s="232"/>
      <c r="N61" s="231"/>
      <c r="O61" s="231"/>
      <c r="P61" s="231"/>
      <c r="Q61" s="231"/>
      <c r="R61" s="231"/>
    </row>
    <row r="62" spans="1:8" ht="15">
      <c r="A62" s="174" t="s">
        <v>189</v>
      </c>
      <c r="B62" s="183" t="s">
        <v>190</v>
      </c>
      <c r="C62" s="95"/>
      <c r="D62" s="95"/>
      <c r="E62" s="182" t="s">
        <v>191</v>
      </c>
      <c r="F62" s="181" t="s">
        <v>192</v>
      </c>
      <c r="G62" s="96">
        <v>0</v>
      </c>
      <c r="H62" s="96"/>
    </row>
    <row r="63" spans="1:13" ht="15">
      <c r="A63" s="174" t="s">
        <v>193</v>
      </c>
      <c r="B63" s="180" t="s">
        <v>194</v>
      </c>
      <c r="C63" s="95"/>
      <c r="D63" s="95"/>
      <c r="E63" s="176" t="s">
        <v>195</v>
      </c>
      <c r="F63" s="181" t="s">
        <v>196</v>
      </c>
      <c r="G63" s="96"/>
      <c r="H63" s="96"/>
      <c r="M63" s="101"/>
    </row>
    <row r="64" spans="1:15" ht="15">
      <c r="A64" s="174" t="s">
        <v>48</v>
      </c>
      <c r="B64" s="188" t="s">
        <v>197</v>
      </c>
      <c r="C64" s="99">
        <f>SUM(C58:C63)</f>
        <v>799</v>
      </c>
      <c r="D64" s="99">
        <f>SUM(D58:D63)</f>
        <v>831</v>
      </c>
      <c r="E64" s="176" t="s">
        <v>198</v>
      </c>
      <c r="F64" s="181" t="s">
        <v>199</v>
      </c>
      <c r="G64" s="96">
        <v>299</v>
      </c>
      <c r="H64" s="96">
        <v>204</v>
      </c>
      <c r="I64" s="231"/>
      <c r="J64" s="231"/>
      <c r="K64" s="231"/>
      <c r="L64" s="231"/>
      <c r="M64" s="231"/>
      <c r="N64" s="231"/>
      <c r="O64" s="231"/>
    </row>
    <row r="65" spans="1:8" ht="15">
      <c r="A65" s="174"/>
      <c r="B65" s="188"/>
      <c r="C65" s="191"/>
      <c r="D65" s="99"/>
      <c r="E65" s="176" t="s">
        <v>200</v>
      </c>
      <c r="F65" s="181" t="s">
        <v>201</v>
      </c>
      <c r="G65" s="96">
        <v>120</v>
      </c>
      <c r="H65" s="96">
        <v>14</v>
      </c>
    </row>
    <row r="66" spans="1:8" ht="15">
      <c r="A66" s="174" t="s">
        <v>202</v>
      </c>
      <c r="B66" s="180"/>
      <c r="C66" s="191"/>
      <c r="D66" s="99"/>
      <c r="E66" s="176" t="s">
        <v>203</v>
      </c>
      <c r="F66" s="181" t="s">
        <v>204</v>
      </c>
      <c r="G66" s="96">
        <v>143</v>
      </c>
      <c r="H66" s="96">
        <v>76</v>
      </c>
    </row>
    <row r="67" spans="1:8" ht="15">
      <c r="A67" s="174" t="s">
        <v>205</v>
      </c>
      <c r="B67" s="180" t="s">
        <v>206</v>
      </c>
      <c r="C67" s="95"/>
      <c r="D67" s="95"/>
      <c r="E67" s="176" t="s">
        <v>207</v>
      </c>
      <c r="F67" s="181" t="s">
        <v>208</v>
      </c>
      <c r="G67" s="96">
        <v>31</v>
      </c>
      <c r="H67" s="96">
        <v>23</v>
      </c>
    </row>
    <row r="68" spans="1:8" ht="15">
      <c r="A68" s="174" t="s">
        <v>209</v>
      </c>
      <c r="B68" s="180" t="s">
        <v>210</v>
      </c>
      <c r="C68" s="95">
        <v>559</v>
      </c>
      <c r="D68" s="95">
        <v>429</v>
      </c>
      <c r="E68" s="176" t="s">
        <v>211</v>
      </c>
      <c r="F68" s="181" t="s">
        <v>212</v>
      </c>
      <c r="G68" s="96">
        <v>132</v>
      </c>
      <c r="H68" s="96">
        <v>136</v>
      </c>
    </row>
    <row r="69" spans="1:8" ht="15">
      <c r="A69" s="174" t="s">
        <v>213</v>
      </c>
      <c r="B69" s="180" t="s">
        <v>214</v>
      </c>
      <c r="C69" s="95">
        <v>16</v>
      </c>
      <c r="D69" s="95"/>
      <c r="E69" s="190" t="s">
        <v>75</v>
      </c>
      <c r="F69" s="181" t="s">
        <v>215</v>
      </c>
      <c r="G69" s="96">
        <v>2346</v>
      </c>
      <c r="H69" s="96">
        <v>2823</v>
      </c>
    </row>
    <row r="70" spans="1:8" ht="15">
      <c r="A70" s="174" t="s">
        <v>216</v>
      </c>
      <c r="B70" s="180" t="s">
        <v>217</v>
      </c>
      <c r="C70" s="95"/>
      <c r="D70" s="95"/>
      <c r="E70" s="176" t="s">
        <v>218</v>
      </c>
      <c r="F70" s="181" t="s">
        <v>219</v>
      </c>
      <c r="G70" s="96"/>
      <c r="H70" s="96"/>
    </row>
    <row r="71" spans="1:18" ht="15">
      <c r="A71" s="174" t="s">
        <v>220</v>
      </c>
      <c r="B71" s="180" t="s">
        <v>221</v>
      </c>
      <c r="C71" s="95">
        <v>213</v>
      </c>
      <c r="D71" s="95">
        <v>239</v>
      </c>
      <c r="E71" s="192" t="s">
        <v>43</v>
      </c>
      <c r="F71" s="212" t="s">
        <v>222</v>
      </c>
      <c r="G71" s="105">
        <f>G59+G60+G61+G69+G70</f>
        <v>3416</v>
      </c>
      <c r="H71" s="105">
        <f>H59+H60+H61+H69+H70</f>
        <v>3617</v>
      </c>
      <c r="I71" s="231"/>
      <c r="J71" s="231"/>
      <c r="K71" s="231"/>
      <c r="L71" s="231"/>
      <c r="M71" s="231"/>
      <c r="N71" s="231"/>
      <c r="O71" s="231"/>
      <c r="P71" s="231"/>
      <c r="Q71" s="231"/>
      <c r="R71" s="231"/>
    </row>
    <row r="72" spans="1:8" ht="15">
      <c r="A72" s="174" t="s">
        <v>223</v>
      </c>
      <c r="B72" s="180" t="s">
        <v>224</v>
      </c>
      <c r="C72" s="95">
        <v>93</v>
      </c>
      <c r="D72" s="95">
        <v>85</v>
      </c>
      <c r="E72" s="182"/>
      <c r="F72" s="213"/>
      <c r="G72" s="214"/>
      <c r="H72" s="215"/>
    </row>
    <row r="73" spans="1:8" ht="15">
      <c r="A73" s="174" t="s">
        <v>225</v>
      </c>
      <c r="B73" s="180" t="s">
        <v>226</v>
      </c>
      <c r="C73" s="95"/>
      <c r="D73" s="95"/>
      <c r="E73" s="107"/>
      <c r="F73" s="216"/>
      <c r="G73" s="217"/>
      <c r="H73" s="218"/>
    </row>
    <row r="74" spans="1:8" ht="15">
      <c r="A74" s="174" t="s">
        <v>227</v>
      </c>
      <c r="B74" s="180" t="s">
        <v>228</v>
      </c>
      <c r="C74" s="95">
        <v>299</v>
      </c>
      <c r="D74" s="95">
        <v>585</v>
      </c>
      <c r="E74" s="176" t="s">
        <v>229</v>
      </c>
      <c r="F74" s="219" t="s">
        <v>230</v>
      </c>
      <c r="G74" s="96"/>
      <c r="H74" s="96"/>
    </row>
    <row r="75" spans="1:15" ht="15">
      <c r="A75" s="174" t="s">
        <v>73</v>
      </c>
      <c r="B75" s="188" t="s">
        <v>231</v>
      </c>
      <c r="C75" s="99">
        <f>SUM(C67:C74)</f>
        <v>1180</v>
      </c>
      <c r="D75" s="99">
        <f>SUM(D67:D74)</f>
        <v>1338</v>
      </c>
      <c r="E75" s="190" t="s">
        <v>158</v>
      </c>
      <c r="F75" s="184" t="s">
        <v>232</v>
      </c>
      <c r="G75" s="96"/>
      <c r="H75" s="96"/>
      <c r="I75" s="231"/>
      <c r="J75" s="231"/>
      <c r="K75" s="231"/>
      <c r="L75" s="231"/>
      <c r="M75" s="231"/>
      <c r="N75" s="231"/>
      <c r="O75" s="231"/>
    </row>
    <row r="76" spans="1:8" ht="15">
      <c r="A76" s="174"/>
      <c r="B76" s="180"/>
      <c r="C76" s="191"/>
      <c r="D76" s="99"/>
      <c r="E76" s="176" t="s">
        <v>233</v>
      </c>
      <c r="F76" s="184" t="s">
        <v>234</v>
      </c>
      <c r="G76" s="96">
        <v>3</v>
      </c>
      <c r="H76" s="96">
        <v>5</v>
      </c>
    </row>
    <row r="77" spans="1:13" ht="15">
      <c r="A77" s="174" t="s">
        <v>235</v>
      </c>
      <c r="B77" s="180"/>
      <c r="C77" s="191"/>
      <c r="D77" s="99"/>
      <c r="E77" s="176"/>
      <c r="F77" s="220"/>
      <c r="G77" s="221"/>
      <c r="H77" s="222"/>
      <c r="M77" s="101"/>
    </row>
    <row r="78" spans="1:14" ht="15">
      <c r="A78" s="174" t="s">
        <v>236</v>
      </c>
      <c r="B78" s="180" t="s">
        <v>237</v>
      </c>
      <c r="C78" s="99">
        <f>SUM(C79:C81)</f>
        <v>0</v>
      </c>
      <c r="D78" s="99">
        <f>SUM(D79:D81)</f>
        <v>0</v>
      </c>
      <c r="E78" s="176"/>
      <c r="F78" s="221"/>
      <c r="G78" s="221"/>
      <c r="H78" s="222"/>
      <c r="I78" s="231"/>
      <c r="J78" s="231"/>
      <c r="K78" s="231"/>
      <c r="L78" s="231"/>
      <c r="M78" s="231"/>
      <c r="N78" s="231"/>
    </row>
    <row r="79" spans="1:18" ht="15">
      <c r="A79" s="174" t="s">
        <v>238</v>
      </c>
      <c r="B79" s="180" t="s">
        <v>239</v>
      </c>
      <c r="C79" s="95"/>
      <c r="D79" s="95"/>
      <c r="E79" s="190" t="s">
        <v>240</v>
      </c>
      <c r="F79" s="200" t="s">
        <v>241</v>
      </c>
      <c r="G79" s="106">
        <f>G71+G74+G75+G76</f>
        <v>3419</v>
      </c>
      <c r="H79" s="106">
        <f>H71+H74+H75+H76</f>
        <v>3622</v>
      </c>
      <c r="I79" s="231"/>
      <c r="J79" s="231"/>
      <c r="K79" s="231"/>
      <c r="L79" s="231"/>
      <c r="M79" s="231"/>
      <c r="N79" s="231"/>
      <c r="O79" s="231"/>
      <c r="P79" s="231"/>
      <c r="Q79" s="231"/>
      <c r="R79" s="231"/>
    </row>
    <row r="80" spans="1:8" ht="15">
      <c r="A80" s="174" t="s">
        <v>242</v>
      </c>
      <c r="B80" s="180" t="s">
        <v>243</v>
      </c>
      <c r="C80" s="95"/>
      <c r="D80" s="95"/>
      <c r="E80" s="176"/>
      <c r="F80" s="223"/>
      <c r="G80" s="224"/>
      <c r="H80" s="225"/>
    </row>
    <row r="81" spans="1:8" ht="15">
      <c r="A81" s="174" t="s">
        <v>244</v>
      </c>
      <c r="B81" s="180" t="s">
        <v>245</v>
      </c>
      <c r="C81" s="95"/>
      <c r="D81" s="95"/>
      <c r="E81" s="107"/>
      <c r="F81" s="224"/>
      <c r="G81" s="224"/>
      <c r="H81" s="225"/>
    </row>
    <row r="82" spans="1:8" ht="15">
      <c r="A82" s="174" t="s">
        <v>246</v>
      </c>
      <c r="B82" s="180" t="s">
        <v>247</v>
      </c>
      <c r="C82" s="95">
        <v>172</v>
      </c>
      <c r="D82" s="95">
        <v>172</v>
      </c>
      <c r="E82" s="202"/>
      <c r="F82" s="224"/>
      <c r="G82" s="224"/>
      <c r="H82" s="225"/>
    </row>
    <row r="83" spans="1:8" ht="15">
      <c r="A83" s="174" t="s">
        <v>130</v>
      </c>
      <c r="B83" s="180" t="s">
        <v>248</v>
      </c>
      <c r="C83" s="95"/>
      <c r="D83" s="95"/>
      <c r="E83" s="107"/>
      <c r="F83" s="224"/>
      <c r="G83" s="224"/>
      <c r="H83" s="225"/>
    </row>
    <row r="84" spans="1:14" ht="15">
      <c r="A84" s="174" t="s">
        <v>249</v>
      </c>
      <c r="B84" s="188" t="s">
        <v>250</v>
      </c>
      <c r="C84" s="99">
        <f>C83+C82+C78</f>
        <v>172</v>
      </c>
      <c r="D84" s="99">
        <f>D83+D82+D78</f>
        <v>172</v>
      </c>
      <c r="E84" s="202"/>
      <c r="F84" s="224"/>
      <c r="G84" s="224"/>
      <c r="H84" s="225"/>
      <c r="I84" s="231"/>
      <c r="J84" s="231"/>
      <c r="K84" s="231"/>
      <c r="L84" s="231"/>
      <c r="M84" s="231"/>
      <c r="N84" s="231"/>
    </row>
    <row r="85" spans="1:13" ht="15">
      <c r="A85" s="174"/>
      <c r="B85" s="188"/>
      <c r="C85" s="191"/>
      <c r="D85" s="99"/>
      <c r="E85" s="107"/>
      <c r="F85" s="224"/>
      <c r="G85" s="224"/>
      <c r="H85" s="225"/>
      <c r="M85" s="101"/>
    </row>
    <row r="86" spans="1:8" ht="15">
      <c r="A86" s="174" t="s">
        <v>251</v>
      </c>
      <c r="B86" s="180"/>
      <c r="C86" s="191"/>
      <c r="D86" s="99"/>
      <c r="E86" s="202"/>
      <c r="F86" s="224"/>
      <c r="G86" s="224"/>
      <c r="H86" s="225"/>
    </row>
    <row r="87" spans="1:13" ht="15">
      <c r="A87" s="174" t="s">
        <v>252</v>
      </c>
      <c r="B87" s="180" t="s">
        <v>253</v>
      </c>
      <c r="C87" s="95">
        <v>45</v>
      </c>
      <c r="D87" s="95">
        <v>52</v>
      </c>
      <c r="E87" s="107"/>
      <c r="F87" s="224"/>
      <c r="G87" s="224"/>
      <c r="H87" s="225"/>
      <c r="M87" s="101"/>
    </row>
    <row r="88" spans="1:8" ht="15">
      <c r="A88" s="174" t="s">
        <v>254</v>
      </c>
      <c r="B88" s="180" t="s">
        <v>255</v>
      </c>
      <c r="C88" s="95">
        <v>454</v>
      </c>
      <c r="D88" s="95">
        <v>537</v>
      </c>
      <c r="E88" s="202"/>
      <c r="F88" s="224"/>
      <c r="G88" s="224"/>
      <c r="H88" s="225"/>
    </row>
    <row r="89" spans="1:13" ht="15">
      <c r="A89" s="174" t="s">
        <v>256</v>
      </c>
      <c r="B89" s="180" t="s">
        <v>257</v>
      </c>
      <c r="C89" s="95">
        <v>3660</v>
      </c>
      <c r="D89" s="95">
        <v>3265</v>
      </c>
      <c r="E89" s="202"/>
      <c r="F89" s="224"/>
      <c r="G89" s="224"/>
      <c r="H89" s="225"/>
      <c r="M89" s="101"/>
    </row>
    <row r="90" spans="1:8" ht="15">
      <c r="A90" s="174" t="s">
        <v>258</v>
      </c>
      <c r="B90" s="180" t="s">
        <v>259</v>
      </c>
      <c r="C90" s="95"/>
      <c r="D90" s="95"/>
      <c r="E90" s="202"/>
      <c r="F90" s="224"/>
      <c r="G90" s="224"/>
      <c r="H90" s="225"/>
    </row>
    <row r="91" spans="1:14" ht="15">
      <c r="A91" s="174" t="s">
        <v>260</v>
      </c>
      <c r="B91" s="188" t="s">
        <v>261</v>
      </c>
      <c r="C91" s="99">
        <f>SUM(C87:C90)</f>
        <v>4159</v>
      </c>
      <c r="D91" s="99">
        <f>SUM(D87:D90)</f>
        <v>3854</v>
      </c>
      <c r="E91" s="202"/>
      <c r="F91" s="224"/>
      <c r="G91" s="224"/>
      <c r="H91" s="225"/>
      <c r="I91" s="231"/>
      <c r="J91" s="231"/>
      <c r="K91" s="231"/>
      <c r="L91" s="231"/>
      <c r="M91" s="232"/>
      <c r="N91" s="231"/>
    </row>
    <row r="92" spans="1:8" ht="15">
      <c r="A92" s="174" t="s">
        <v>262</v>
      </c>
      <c r="B92" s="188" t="s">
        <v>263</v>
      </c>
      <c r="C92" s="95">
        <v>127</v>
      </c>
      <c r="D92" s="95">
        <v>30</v>
      </c>
      <c r="E92" s="202"/>
      <c r="F92" s="224"/>
      <c r="G92" s="224"/>
      <c r="H92" s="225"/>
    </row>
    <row r="93" spans="1:14" ht="15">
      <c r="A93" s="174" t="s">
        <v>264</v>
      </c>
      <c r="B93" s="226" t="s">
        <v>265</v>
      </c>
      <c r="C93" s="99">
        <f>C64+C75+C84+C91+C92</f>
        <v>6437</v>
      </c>
      <c r="D93" s="99">
        <f>D64+D75+D84+D91+D92</f>
        <v>6225</v>
      </c>
      <c r="E93" s="107"/>
      <c r="F93" s="224"/>
      <c r="G93" s="224"/>
      <c r="H93" s="225"/>
      <c r="I93" s="231"/>
      <c r="J93" s="231"/>
      <c r="K93" s="231"/>
      <c r="L93" s="231"/>
      <c r="M93" s="232"/>
      <c r="N93" s="231"/>
    </row>
    <row r="94" spans="1:18" ht="15.75" thickBot="1">
      <c r="A94" s="227" t="s">
        <v>266</v>
      </c>
      <c r="B94" s="228" t="s">
        <v>267</v>
      </c>
      <c r="C94" s="108">
        <f>C93+C55</f>
        <v>117109</v>
      </c>
      <c r="D94" s="108">
        <f>D93+D55</f>
        <v>117225</v>
      </c>
      <c r="E94" s="229" t="s">
        <v>268</v>
      </c>
      <c r="F94" s="230" t="s">
        <v>269</v>
      </c>
      <c r="G94" s="109">
        <f>G36+G39+G55+G79</f>
        <v>117109</v>
      </c>
      <c r="H94" s="109">
        <f>H36+H39+H55+H79</f>
        <v>117225</v>
      </c>
      <c r="I94" s="231"/>
      <c r="J94" s="231"/>
      <c r="K94" s="231"/>
      <c r="L94" s="231"/>
      <c r="M94" s="231"/>
      <c r="N94" s="231"/>
      <c r="O94" s="231"/>
      <c r="P94" s="231"/>
      <c r="Q94" s="231"/>
      <c r="R94" s="231"/>
    </row>
    <row r="95" spans="1:13" ht="15">
      <c r="A95" s="110"/>
      <c r="B95" s="111"/>
      <c r="C95" s="110"/>
      <c r="D95" s="110"/>
      <c r="E95" s="112"/>
      <c r="F95" s="90"/>
      <c r="G95" s="91"/>
      <c r="H95" s="92"/>
      <c r="M95" s="101"/>
    </row>
    <row r="96" spans="1:8" ht="15">
      <c r="A96" s="49" t="s">
        <v>532</v>
      </c>
      <c r="C96" s="49" t="s">
        <v>379</v>
      </c>
      <c r="D96" s="3"/>
      <c r="E96" s="49" t="s">
        <v>526</v>
      </c>
      <c r="F96" s="114"/>
      <c r="G96" s="115"/>
      <c r="H96" s="116"/>
    </row>
    <row r="97" spans="1:5" ht="24">
      <c r="A97" s="117"/>
      <c r="B97" s="117"/>
      <c r="C97" s="117"/>
      <c r="D97" s="282" t="s">
        <v>528</v>
      </c>
      <c r="E97" s="282" t="s">
        <v>524</v>
      </c>
    </row>
    <row r="98" ht="12.75">
      <c r="E98" s="282"/>
    </row>
    <row r="99" ht="12.75">
      <c r="E99" s="120"/>
    </row>
    <row r="101" ht="12.75">
      <c r="M101" s="101"/>
    </row>
    <row r="103" ht="12.75">
      <c r="M103" s="101"/>
    </row>
    <row r="105" spans="5:13" ht="12.75">
      <c r="E105" s="120"/>
      <c r="M105" s="101"/>
    </row>
    <row r="107" spans="5:13" ht="12.75">
      <c r="E107" s="120"/>
      <c r="M107" s="101"/>
    </row>
    <row r="115" ht="12.75">
      <c r="E115" s="120"/>
    </row>
    <row r="117" spans="5:13" ht="12.75">
      <c r="E117" s="120"/>
      <c r="M117" s="101"/>
    </row>
    <row r="119" spans="5:13" ht="12.75">
      <c r="E119" s="120"/>
      <c r="M119" s="101"/>
    </row>
    <row r="121" ht="12.75">
      <c r="E121" s="120"/>
    </row>
    <row r="123" spans="5:13" ht="12.75">
      <c r="E123" s="120"/>
      <c r="M123" s="101"/>
    </row>
    <row r="125" spans="5:13" ht="12.75">
      <c r="E125" s="120"/>
      <c r="M125" s="101"/>
    </row>
    <row r="127" ht="12.75">
      <c r="M127" s="101"/>
    </row>
    <row r="129" ht="12.75">
      <c r="M129" s="101"/>
    </row>
    <row r="131" ht="12.75">
      <c r="M131" s="101"/>
    </row>
    <row r="133" spans="5:13" ht="12.75">
      <c r="E133" s="120"/>
      <c r="M133" s="101"/>
    </row>
    <row r="135" spans="5:13" ht="12.75">
      <c r="E135" s="120"/>
      <c r="M135" s="101"/>
    </row>
    <row r="137" spans="5:13" ht="12.75">
      <c r="E137" s="120"/>
      <c r="M137" s="101"/>
    </row>
    <row r="139" spans="5:13" ht="12.75">
      <c r="E139" s="120"/>
      <c r="M139" s="101"/>
    </row>
    <row r="141" ht="12.75">
      <c r="E141" s="120"/>
    </row>
    <row r="143" ht="12.75">
      <c r="E143" s="120"/>
    </row>
    <row r="145" ht="12.75">
      <c r="E145" s="120"/>
    </row>
    <row r="147" spans="5:13" ht="12.75">
      <c r="E147" s="120"/>
      <c r="M147" s="101"/>
    </row>
    <row r="149" ht="12.75">
      <c r="M149" s="101"/>
    </row>
    <row r="151" ht="12.75">
      <c r="M151" s="101"/>
    </row>
    <row r="157" ht="12.75">
      <c r="E157" s="120"/>
    </row>
    <row r="159" ht="12.75">
      <c r="E159" s="120"/>
    </row>
    <row r="161" ht="12.75">
      <c r="E161" s="120"/>
    </row>
    <row r="163" ht="12.75">
      <c r="E163" s="120"/>
    </row>
    <row r="165" ht="12.75">
      <c r="E165" s="120"/>
    </row>
    <row r="173" ht="12.75">
      <c r="E173" s="120"/>
    </row>
    <row r="175" ht="12.75">
      <c r="E175" s="120"/>
    </row>
    <row r="177" ht="12.75">
      <c r="E177" s="120"/>
    </row>
    <row r="179" ht="12.75">
      <c r="E179" s="120"/>
    </row>
    <row r="183" ht="12.75">
      <c r="E183" s="120"/>
    </row>
  </sheetData>
  <sheetProtection password="CF7A" sheet="1" objects="1" scenarios="1"/>
  <dataValidations count="135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D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: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7:D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: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9:D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0:D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:D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: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: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: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: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: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0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4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5:H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6:H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7:H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8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4:H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5:H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6:H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7:H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8:H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9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6">
      <formula1>0</formula1>
      <formula2>9999999999999990</formula2>
    </dataValidation>
  </dataValidations>
  <printOptions horizontalCentered="1"/>
  <pageMargins left="0.03937007874015748" right="0.03937007874015748" top="0.17" bottom="0.5118110236220472" header="0.17" footer="0.511811023622047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  <rowBreaks count="1" manualBreakCount="1">
    <brk id="100" max="7" man="1"/>
  </rowBreaks>
  <colBreaks count="1" manualBreakCount="1">
    <brk id="8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362"/>
  <sheetViews>
    <sheetView zoomScalePageLayoutView="0" workbookViewId="0" topLeftCell="A1">
      <selection activeCell="G13" sqref="G13"/>
    </sheetView>
  </sheetViews>
  <sheetFormatPr defaultColWidth="9.25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233" t="s">
        <v>270</v>
      </c>
      <c r="B1" s="233"/>
      <c r="C1" s="32"/>
      <c r="D1" s="234"/>
      <c r="E1" s="235"/>
      <c r="F1" s="236"/>
      <c r="G1" s="237"/>
      <c r="H1" s="237"/>
    </row>
    <row r="2" spans="1:8" ht="24">
      <c r="A2" s="8" t="s">
        <v>517</v>
      </c>
      <c r="B2" s="8"/>
      <c r="C2" s="238"/>
      <c r="D2" s="32"/>
      <c r="E2" s="239"/>
      <c r="F2" s="236"/>
      <c r="G2" s="240" t="s">
        <v>518</v>
      </c>
      <c r="H2" s="240"/>
    </row>
    <row r="3" spans="1:8" ht="30">
      <c r="A3" s="344" t="s">
        <v>529</v>
      </c>
      <c r="B3" s="8"/>
      <c r="C3" s="241"/>
      <c r="D3" s="33"/>
      <c r="E3" s="34"/>
      <c r="F3" s="236"/>
      <c r="G3" s="242" t="s">
        <v>519</v>
      </c>
      <c r="H3" s="242"/>
    </row>
    <row r="4" spans="1:8" ht="17.25" customHeight="1">
      <c r="A4" s="8" t="s">
        <v>536</v>
      </c>
      <c r="B4" s="35"/>
      <c r="C4" s="243"/>
      <c r="D4" s="243"/>
      <c r="E4" s="34"/>
      <c r="F4" s="236"/>
      <c r="G4" s="237"/>
      <c r="H4" s="244" t="s">
        <v>271</v>
      </c>
    </row>
    <row r="5" spans="1:8" ht="24">
      <c r="A5" s="245" t="s">
        <v>272</v>
      </c>
      <c r="B5" s="246" t="s">
        <v>5</v>
      </c>
      <c r="C5" s="245" t="s">
        <v>6</v>
      </c>
      <c r="D5" s="247" t="s">
        <v>10</v>
      </c>
      <c r="E5" s="245" t="s">
        <v>273</v>
      </c>
      <c r="F5" s="246" t="s">
        <v>5</v>
      </c>
      <c r="G5" s="245" t="s">
        <v>6</v>
      </c>
      <c r="H5" s="245" t="s">
        <v>10</v>
      </c>
    </row>
    <row r="6" spans="1:8" ht="12">
      <c r="A6" s="248" t="s">
        <v>11</v>
      </c>
      <c r="B6" s="248" t="s">
        <v>12</v>
      </c>
      <c r="C6" s="248">
        <v>1</v>
      </c>
      <c r="D6" s="248">
        <v>2</v>
      </c>
      <c r="E6" s="248" t="s">
        <v>11</v>
      </c>
      <c r="F6" s="245" t="s">
        <v>12</v>
      </c>
      <c r="G6" s="245">
        <v>1</v>
      </c>
      <c r="H6" s="245">
        <v>2</v>
      </c>
    </row>
    <row r="7" spans="1:8" ht="12">
      <c r="A7" s="74" t="s">
        <v>274</v>
      </c>
      <c r="B7" s="74"/>
      <c r="C7" s="57"/>
      <c r="D7" s="57"/>
      <c r="E7" s="74" t="s">
        <v>275</v>
      </c>
      <c r="F7" s="249"/>
      <c r="G7" s="60"/>
      <c r="H7" s="60"/>
    </row>
    <row r="8" spans="1:8" ht="12">
      <c r="A8" s="250" t="s">
        <v>276</v>
      </c>
      <c r="B8" s="250"/>
      <c r="C8" s="251"/>
      <c r="D8" s="54"/>
      <c r="E8" s="250" t="s">
        <v>277</v>
      </c>
      <c r="F8" s="249"/>
      <c r="G8" s="60"/>
      <c r="H8" s="60"/>
    </row>
    <row r="9" spans="1:8" ht="12">
      <c r="A9" s="252" t="s">
        <v>278</v>
      </c>
      <c r="B9" s="253" t="s">
        <v>279</v>
      </c>
      <c r="C9" s="50">
        <v>642</v>
      </c>
      <c r="D9" s="50">
        <v>619</v>
      </c>
      <c r="E9" s="252" t="s">
        <v>280</v>
      </c>
      <c r="F9" s="254" t="s">
        <v>281</v>
      </c>
      <c r="G9" s="59">
        <v>6</v>
      </c>
      <c r="H9" s="59">
        <v>13</v>
      </c>
    </row>
    <row r="10" spans="1:8" ht="12">
      <c r="A10" s="252" t="s">
        <v>282</v>
      </c>
      <c r="B10" s="253" t="s">
        <v>283</v>
      </c>
      <c r="C10" s="50">
        <v>482</v>
      </c>
      <c r="D10" s="50">
        <v>778</v>
      </c>
      <c r="E10" s="252" t="s">
        <v>284</v>
      </c>
      <c r="F10" s="254" t="s">
        <v>285</v>
      </c>
      <c r="G10" s="59">
        <v>573</v>
      </c>
      <c r="H10" s="59">
        <v>378</v>
      </c>
    </row>
    <row r="11" spans="1:8" ht="12">
      <c r="A11" s="252" t="s">
        <v>286</v>
      </c>
      <c r="B11" s="253" t="s">
        <v>287</v>
      </c>
      <c r="C11" s="50">
        <v>409</v>
      </c>
      <c r="D11" s="50">
        <v>474</v>
      </c>
      <c r="E11" s="255" t="s">
        <v>288</v>
      </c>
      <c r="F11" s="254" t="s">
        <v>289</v>
      </c>
      <c r="G11" s="59">
        <v>1638</v>
      </c>
      <c r="H11" s="59">
        <v>1822</v>
      </c>
    </row>
    <row r="12" spans="1:8" ht="12">
      <c r="A12" s="252" t="s">
        <v>290</v>
      </c>
      <c r="B12" s="253" t="s">
        <v>291</v>
      </c>
      <c r="C12" s="50">
        <v>624</v>
      </c>
      <c r="D12" s="50">
        <v>597</v>
      </c>
      <c r="E12" s="255" t="s">
        <v>75</v>
      </c>
      <c r="F12" s="254" t="s">
        <v>292</v>
      </c>
      <c r="G12" s="59">
        <v>1464</v>
      </c>
      <c r="H12" s="59">
        <v>1393</v>
      </c>
    </row>
    <row r="13" spans="1:18" ht="12">
      <c r="A13" s="252" t="s">
        <v>293</v>
      </c>
      <c r="B13" s="253" t="s">
        <v>294</v>
      </c>
      <c r="C13" s="50">
        <v>105</v>
      </c>
      <c r="D13" s="50">
        <v>108</v>
      </c>
      <c r="E13" s="256" t="s">
        <v>48</v>
      </c>
      <c r="F13" s="257" t="s">
        <v>295</v>
      </c>
      <c r="G13" s="60">
        <f>SUM(G9:G12)</f>
        <v>3681</v>
      </c>
      <c r="H13" s="60">
        <f>SUM(H9:H12)</f>
        <v>3606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1:8" ht="12">
      <c r="A14" s="252" t="s">
        <v>296</v>
      </c>
      <c r="B14" s="253" t="s">
        <v>297</v>
      </c>
      <c r="C14" s="50">
        <v>112</v>
      </c>
      <c r="D14" s="50">
        <v>597</v>
      </c>
      <c r="E14" s="255"/>
      <c r="F14" s="258"/>
      <c r="G14" s="279"/>
      <c r="H14" s="279"/>
    </row>
    <row r="15" spans="1:8" ht="24">
      <c r="A15" s="252" t="s">
        <v>298</v>
      </c>
      <c r="B15" s="253" t="s">
        <v>299</v>
      </c>
      <c r="C15" s="51">
        <v>28</v>
      </c>
      <c r="D15" s="51">
        <v>32</v>
      </c>
      <c r="E15" s="250" t="s">
        <v>300</v>
      </c>
      <c r="F15" s="259" t="s">
        <v>301</v>
      </c>
      <c r="G15" s="59">
        <v>3</v>
      </c>
      <c r="H15" s="59">
        <v>3</v>
      </c>
    </row>
    <row r="16" spans="1:8" ht="12">
      <c r="A16" s="252" t="s">
        <v>302</v>
      </c>
      <c r="B16" s="253" t="s">
        <v>303</v>
      </c>
      <c r="C16" s="51">
        <v>73</v>
      </c>
      <c r="D16" s="51">
        <v>95</v>
      </c>
      <c r="E16" s="252" t="s">
        <v>304</v>
      </c>
      <c r="F16" s="258" t="s">
        <v>305</v>
      </c>
      <c r="G16" s="61">
        <v>3</v>
      </c>
      <c r="H16" s="61">
        <v>3</v>
      </c>
    </row>
    <row r="17" spans="1:8" ht="12">
      <c r="A17" s="260" t="s">
        <v>306</v>
      </c>
      <c r="B17" s="253" t="s">
        <v>307</v>
      </c>
      <c r="C17" s="52"/>
      <c r="D17" s="52"/>
      <c r="E17" s="250"/>
      <c r="F17" s="249"/>
      <c r="G17" s="279"/>
      <c r="H17" s="279"/>
    </row>
    <row r="18" spans="1:8" ht="12">
      <c r="A18" s="260" t="s">
        <v>308</v>
      </c>
      <c r="B18" s="253" t="s">
        <v>309</v>
      </c>
      <c r="C18" s="52"/>
      <c r="D18" s="52"/>
      <c r="E18" s="250" t="s">
        <v>310</v>
      </c>
      <c r="F18" s="249"/>
      <c r="G18" s="279"/>
      <c r="H18" s="279"/>
    </row>
    <row r="19" spans="1:15" ht="12">
      <c r="A19" s="256" t="s">
        <v>48</v>
      </c>
      <c r="B19" s="261" t="s">
        <v>311</v>
      </c>
      <c r="C19" s="53">
        <f>SUM(C9:C15)+C16</f>
        <v>2475</v>
      </c>
      <c r="D19" s="53">
        <f>SUM(D9:D15)+D16</f>
        <v>3300</v>
      </c>
      <c r="E19" s="262" t="s">
        <v>312</v>
      </c>
      <c r="F19" s="258" t="s">
        <v>313</v>
      </c>
      <c r="G19" s="59">
        <v>182</v>
      </c>
      <c r="H19" s="59">
        <v>171</v>
      </c>
      <c r="I19" s="76"/>
      <c r="J19" s="76"/>
      <c r="K19" s="76"/>
      <c r="L19" s="76"/>
      <c r="M19" s="76"/>
      <c r="N19" s="76"/>
      <c r="O19" s="76"/>
    </row>
    <row r="20" spans="1:8" ht="12">
      <c r="A20" s="250"/>
      <c r="B20" s="253"/>
      <c r="C20" s="278"/>
      <c r="D20" s="278"/>
      <c r="E20" s="263" t="s">
        <v>314</v>
      </c>
      <c r="F20" s="258" t="s">
        <v>315</v>
      </c>
      <c r="G20" s="59">
        <v>261</v>
      </c>
      <c r="H20" s="59">
        <v>347</v>
      </c>
    </row>
    <row r="21" spans="1:8" ht="24">
      <c r="A21" s="250" t="s">
        <v>316</v>
      </c>
      <c r="B21" s="264"/>
      <c r="C21" s="278"/>
      <c r="D21" s="278"/>
      <c r="E21" s="252" t="s">
        <v>317</v>
      </c>
      <c r="F21" s="258" t="s">
        <v>318</v>
      </c>
      <c r="G21" s="59">
        <v>0</v>
      </c>
      <c r="H21" s="59">
        <v>15</v>
      </c>
    </row>
    <row r="22" spans="1:8" ht="24">
      <c r="A22" s="249" t="s">
        <v>319</v>
      </c>
      <c r="B22" s="264" t="s">
        <v>320</v>
      </c>
      <c r="C22" s="50">
        <v>8</v>
      </c>
      <c r="D22" s="50">
        <v>12</v>
      </c>
      <c r="E22" s="262" t="s">
        <v>321</v>
      </c>
      <c r="F22" s="258" t="s">
        <v>322</v>
      </c>
      <c r="G22" s="59">
        <v>0</v>
      </c>
      <c r="H22" s="59">
        <v>0</v>
      </c>
    </row>
    <row r="23" spans="1:8" ht="24">
      <c r="A23" s="252" t="s">
        <v>323</v>
      </c>
      <c r="B23" s="264" t="s">
        <v>324</v>
      </c>
      <c r="C23" s="50"/>
      <c r="D23" s="50">
        <v>5</v>
      </c>
      <c r="E23" s="252" t="s">
        <v>325</v>
      </c>
      <c r="F23" s="258" t="s">
        <v>326</v>
      </c>
      <c r="G23" s="59">
        <v>1</v>
      </c>
      <c r="H23" s="59">
        <v>0</v>
      </c>
    </row>
    <row r="24" spans="1:18" ht="12">
      <c r="A24" s="252" t="s">
        <v>327</v>
      </c>
      <c r="B24" s="264" t="s">
        <v>328</v>
      </c>
      <c r="C24" s="50"/>
      <c r="D24" s="50"/>
      <c r="E24" s="256" t="s">
        <v>100</v>
      </c>
      <c r="F24" s="259" t="s">
        <v>329</v>
      </c>
      <c r="G24" s="60">
        <f>SUM(G19:G23)</f>
        <v>444</v>
      </c>
      <c r="H24" s="60">
        <f>SUM(H19:H23)</f>
        <v>533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8" ht="12">
      <c r="A25" s="252" t="s">
        <v>75</v>
      </c>
      <c r="B25" s="264" t="s">
        <v>330</v>
      </c>
      <c r="C25" s="50">
        <v>4</v>
      </c>
      <c r="D25" s="50">
        <v>10</v>
      </c>
      <c r="E25" s="263"/>
      <c r="F25" s="249"/>
      <c r="G25" s="279"/>
      <c r="H25" s="279"/>
    </row>
    <row r="26" spans="1:14" ht="12">
      <c r="A26" s="256" t="s">
        <v>73</v>
      </c>
      <c r="B26" s="265" t="s">
        <v>331</v>
      </c>
      <c r="C26" s="53">
        <f>SUM(C22:C25)</f>
        <v>12</v>
      </c>
      <c r="D26" s="53">
        <f>SUM(D22:D25)</f>
        <v>27</v>
      </c>
      <c r="E26" s="252"/>
      <c r="F26" s="249"/>
      <c r="G26" s="279"/>
      <c r="H26" s="279"/>
      <c r="I26" s="76"/>
      <c r="J26" s="76"/>
      <c r="K26" s="76"/>
      <c r="L26" s="76"/>
      <c r="M26" s="76"/>
      <c r="N26" s="76"/>
    </row>
    <row r="27" spans="1:8" ht="12">
      <c r="A27" s="256"/>
      <c r="B27" s="265"/>
      <c r="C27" s="278"/>
      <c r="D27" s="278"/>
      <c r="E27" s="252"/>
      <c r="F27" s="249"/>
      <c r="G27" s="279"/>
      <c r="H27" s="279"/>
    </row>
    <row r="28" spans="1:18" ht="12">
      <c r="A28" s="74" t="s">
        <v>332</v>
      </c>
      <c r="B28" s="246" t="s">
        <v>333</v>
      </c>
      <c r="C28" s="54">
        <f>C26+C19</f>
        <v>2487</v>
      </c>
      <c r="D28" s="54">
        <f>D26+D19</f>
        <v>3327</v>
      </c>
      <c r="E28" s="74" t="s">
        <v>334</v>
      </c>
      <c r="F28" s="259" t="s">
        <v>335</v>
      </c>
      <c r="G28" s="60">
        <f>G13+G15+G24</f>
        <v>4128</v>
      </c>
      <c r="H28" s="60">
        <f>H13+H15+H24</f>
        <v>4142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8" ht="12">
      <c r="A29" s="74"/>
      <c r="B29" s="246"/>
      <c r="C29" s="278"/>
      <c r="D29" s="278"/>
      <c r="E29" s="74"/>
      <c r="F29" s="258"/>
      <c r="G29" s="279"/>
      <c r="H29" s="279"/>
    </row>
    <row r="30" spans="1:18" ht="12">
      <c r="A30" s="74" t="s">
        <v>336</v>
      </c>
      <c r="B30" s="246" t="s">
        <v>337</v>
      </c>
      <c r="C30" s="54">
        <f>IF((G28-C28)&gt;0,G28-C28,IF((G28-C28)=0,0,0))</f>
        <v>1641</v>
      </c>
      <c r="D30" s="54">
        <f>IF((H28-D28)&gt;0,H28-D28,IF((H28-D28)=0,0,0))</f>
        <v>815</v>
      </c>
      <c r="E30" s="74" t="s">
        <v>338</v>
      </c>
      <c r="F30" s="259" t="s">
        <v>339</v>
      </c>
      <c r="G30" s="62">
        <f>IF((C28-G28)&gt;0,C28-G28,IF((C28-G28)=0,0,0))</f>
        <v>0</v>
      </c>
      <c r="H30" s="62">
        <f>IF((D28-H28)&gt;0,D28-H28,IF((D28-H28)=0,0,0))</f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8" ht="36">
      <c r="A31" s="266" t="s">
        <v>340</v>
      </c>
      <c r="B31" s="265" t="s">
        <v>341</v>
      </c>
      <c r="C31" s="50"/>
      <c r="D31" s="50"/>
      <c r="E31" s="250" t="s">
        <v>342</v>
      </c>
      <c r="F31" s="258" t="s">
        <v>343</v>
      </c>
      <c r="G31" s="59"/>
      <c r="H31" s="59"/>
    </row>
    <row r="32" spans="1:8" ht="12">
      <c r="A32" s="250" t="s">
        <v>344</v>
      </c>
      <c r="B32" s="267" t="s">
        <v>345</v>
      </c>
      <c r="C32" s="50"/>
      <c r="D32" s="50"/>
      <c r="E32" s="250" t="s">
        <v>346</v>
      </c>
      <c r="F32" s="258" t="s">
        <v>347</v>
      </c>
      <c r="G32" s="59"/>
      <c r="H32" s="59"/>
    </row>
    <row r="33" spans="1:18" ht="12">
      <c r="A33" s="268" t="s">
        <v>348</v>
      </c>
      <c r="B33" s="265" t="s">
        <v>349</v>
      </c>
      <c r="C33" s="53">
        <f>C28+C31+C32</f>
        <v>2487</v>
      </c>
      <c r="D33" s="53">
        <f>D28+D31+D32</f>
        <v>3327</v>
      </c>
      <c r="E33" s="74" t="s">
        <v>350</v>
      </c>
      <c r="F33" s="259" t="s">
        <v>351</v>
      </c>
      <c r="G33" s="62">
        <f>G32+G31+G28</f>
        <v>4128</v>
      </c>
      <c r="H33" s="62">
        <f>H32+H31+H28</f>
        <v>4142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ht="12">
      <c r="A34" s="268" t="s">
        <v>352</v>
      </c>
      <c r="B34" s="246" t="s">
        <v>353</v>
      </c>
      <c r="C34" s="54">
        <f>IF((G33-C33)&gt;0,G33-C33,0)</f>
        <v>1641</v>
      </c>
      <c r="D34" s="54">
        <f>IF((H33-D33)&gt;0,H33-D33,0)</f>
        <v>815</v>
      </c>
      <c r="E34" s="268" t="s">
        <v>354</v>
      </c>
      <c r="F34" s="259" t="s">
        <v>355</v>
      </c>
      <c r="G34" s="60">
        <f>IF((C33-G33)&gt;0,C33-G33,0)</f>
        <v>0</v>
      </c>
      <c r="H34" s="60">
        <f>IF((D33-H33)&gt;0,D33-H33,0)</f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4" ht="12">
      <c r="A35" s="250" t="s">
        <v>356</v>
      </c>
      <c r="B35" s="265" t="s">
        <v>357</v>
      </c>
      <c r="C35" s="53"/>
      <c r="D35" s="53"/>
      <c r="E35" s="269"/>
      <c r="F35" s="249"/>
      <c r="G35" s="279"/>
      <c r="H35" s="279"/>
      <c r="I35" s="76"/>
      <c r="J35" s="76"/>
      <c r="K35" s="76"/>
      <c r="L35" s="76"/>
      <c r="M35" s="76"/>
      <c r="N35" s="76"/>
    </row>
    <row r="36" spans="1:8" ht="12">
      <c r="A36" s="270" t="s">
        <v>358</v>
      </c>
      <c r="B36" s="264" t="s">
        <v>359</v>
      </c>
      <c r="C36" s="50"/>
      <c r="D36" s="50"/>
      <c r="E36" s="269"/>
      <c r="F36" s="249"/>
      <c r="G36" s="279"/>
      <c r="H36" s="279"/>
    </row>
    <row r="37" spans="1:8" ht="24">
      <c r="A37" s="270" t="s">
        <v>360</v>
      </c>
      <c r="B37" s="271" t="s">
        <v>361</v>
      </c>
      <c r="C37" s="328"/>
      <c r="D37" s="328"/>
      <c r="E37" s="269"/>
      <c r="F37" s="272"/>
      <c r="G37" s="279"/>
      <c r="H37" s="279"/>
    </row>
    <row r="38" spans="1:8" ht="12">
      <c r="A38" s="273" t="s">
        <v>362</v>
      </c>
      <c r="B38" s="271" t="s">
        <v>363</v>
      </c>
      <c r="C38" s="73"/>
      <c r="D38" s="73"/>
      <c r="E38" s="269"/>
      <c r="F38" s="272"/>
      <c r="G38" s="279"/>
      <c r="H38" s="279"/>
    </row>
    <row r="39" spans="1:18" ht="12">
      <c r="A39" s="274" t="s">
        <v>364</v>
      </c>
      <c r="B39" s="78" t="s">
        <v>365</v>
      </c>
      <c r="C39" s="56">
        <f>IF((C34-C35)&gt;0,C34-C35,0)</f>
        <v>1641</v>
      </c>
      <c r="D39" s="56">
        <f>IF((D34-D35)&gt;0,D34-D35,0)</f>
        <v>815</v>
      </c>
      <c r="E39" s="275" t="s">
        <v>366</v>
      </c>
      <c r="F39" s="75" t="s">
        <v>367</v>
      </c>
      <c r="G39" s="63">
        <f>IF(C39&gt;0,0,G34+C35)</f>
        <v>0</v>
      </c>
      <c r="H39" s="63"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8" ht="12">
      <c r="A40" s="74" t="s">
        <v>368</v>
      </c>
      <c r="B40" s="248" t="s">
        <v>369</v>
      </c>
      <c r="C40" s="55"/>
      <c r="D40" s="55"/>
      <c r="E40" s="74" t="s">
        <v>368</v>
      </c>
      <c r="F40" s="75" t="s">
        <v>370</v>
      </c>
      <c r="G40" s="59">
        <v>31</v>
      </c>
      <c r="H40" s="59">
        <v>61</v>
      </c>
    </row>
    <row r="41" spans="1:18" ht="12">
      <c r="A41" s="74" t="s">
        <v>371</v>
      </c>
      <c r="B41" s="245" t="s">
        <v>372</v>
      </c>
      <c r="C41" s="57">
        <v>1641</v>
      </c>
      <c r="D41" s="57">
        <f>D39-D40</f>
        <v>815</v>
      </c>
      <c r="E41" s="74" t="s">
        <v>373</v>
      </c>
      <c r="F41" s="75" t="s">
        <v>374</v>
      </c>
      <c r="G41" s="62">
        <f>G39-G40</f>
        <v>-31</v>
      </c>
      <c r="H41" s="62">
        <f>H39-H40</f>
        <v>-61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</row>
    <row r="42" spans="1:18" ht="12">
      <c r="A42" s="77" t="s">
        <v>375</v>
      </c>
      <c r="B42" s="245" t="s">
        <v>376</v>
      </c>
      <c r="C42" s="58">
        <f>C33+C35+C39</f>
        <v>4128</v>
      </c>
      <c r="D42" s="58">
        <f>D33+D35+D39</f>
        <v>4142</v>
      </c>
      <c r="E42" s="77" t="s">
        <v>377</v>
      </c>
      <c r="F42" s="78" t="s">
        <v>378</v>
      </c>
      <c r="G42" s="62">
        <f>G39+G33</f>
        <v>4128</v>
      </c>
      <c r="H42" s="62">
        <f>H39+H33</f>
        <v>4142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pans="1:8" ht="12">
      <c r="A43" s="276"/>
      <c r="B43" s="318"/>
      <c r="C43" s="319"/>
      <c r="D43" s="319"/>
      <c r="E43" s="320"/>
      <c r="F43" s="321"/>
      <c r="G43" s="322"/>
      <c r="H43" s="322"/>
    </row>
    <row r="44" spans="1:15" ht="12">
      <c r="A44" s="277" t="s">
        <v>533</v>
      </c>
      <c r="B44" s="323"/>
      <c r="C44" s="324" t="s">
        <v>379</v>
      </c>
      <c r="D44" s="324"/>
      <c r="E44" s="325" t="s">
        <v>526</v>
      </c>
      <c r="F44" s="321"/>
      <c r="G44" s="326"/>
      <c r="H44" s="326"/>
      <c r="I44" s="76"/>
      <c r="J44" s="76"/>
      <c r="K44" s="76"/>
      <c r="L44" s="76"/>
      <c r="M44" s="76"/>
      <c r="N44" s="76"/>
      <c r="O44" s="76"/>
    </row>
    <row r="45" spans="1:8" ht="24">
      <c r="A45" s="38"/>
      <c r="B45" s="327"/>
      <c r="C45" s="322"/>
      <c r="D45" s="282" t="s">
        <v>527</v>
      </c>
      <c r="E45" s="282" t="s">
        <v>523</v>
      </c>
      <c r="F45" s="321"/>
      <c r="G45" s="326"/>
      <c r="H45" s="326"/>
    </row>
    <row r="46" spans="1:8" ht="12">
      <c r="A46" s="38"/>
      <c r="B46" s="327"/>
      <c r="C46" s="322"/>
      <c r="D46" s="322"/>
      <c r="E46" s="82"/>
      <c r="F46" s="321"/>
      <c r="G46" s="326"/>
      <c r="H46" s="326"/>
    </row>
    <row r="47" spans="1:8" ht="12">
      <c r="A47" s="36"/>
      <c r="B47" s="321"/>
      <c r="C47" s="322"/>
      <c r="D47" s="322"/>
      <c r="E47" s="321"/>
      <c r="F47" s="321"/>
      <c r="G47" s="326"/>
      <c r="H47" s="326"/>
    </row>
    <row r="48" spans="1:8" ht="12">
      <c r="A48" s="36"/>
      <c r="B48" s="321"/>
      <c r="C48" s="322"/>
      <c r="D48" s="322"/>
      <c r="E48" s="321"/>
      <c r="F48" s="321"/>
      <c r="G48" s="326"/>
      <c r="H48" s="326"/>
    </row>
    <row r="49" spans="1:8" ht="12">
      <c r="A49" s="36"/>
      <c r="B49" s="321"/>
      <c r="C49" s="322"/>
      <c r="D49" s="322"/>
      <c r="E49" s="321"/>
      <c r="F49" s="321"/>
      <c r="G49" s="326"/>
      <c r="H49" s="326"/>
    </row>
    <row r="50" spans="1:8" ht="12">
      <c r="A50" s="36"/>
      <c r="B50" s="36"/>
      <c r="C50" s="79"/>
      <c r="D50" s="79"/>
      <c r="E50" s="36"/>
      <c r="F50" s="36"/>
      <c r="G50" s="80"/>
      <c r="H50" s="80"/>
    </row>
    <row r="51" spans="1:8" ht="12">
      <c r="A51" s="36"/>
      <c r="B51" s="36"/>
      <c r="C51" s="79"/>
      <c r="D51" s="79"/>
      <c r="E51" s="36"/>
      <c r="F51" s="36"/>
      <c r="G51" s="80"/>
      <c r="H51" s="80"/>
    </row>
    <row r="52" spans="1:8" ht="12">
      <c r="A52" s="36"/>
      <c r="B52" s="36"/>
      <c r="C52" s="79"/>
      <c r="D52" s="79"/>
      <c r="E52" s="36"/>
      <c r="F52" s="36"/>
      <c r="G52" s="80"/>
      <c r="H52" s="80"/>
    </row>
    <row r="53" spans="1:8" ht="12">
      <c r="A53" s="36"/>
      <c r="B53" s="36"/>
      <c r="C53" s="79"/>
      <c r="D53" s="79"/>
      <c r="E53" s="36"/>
      <c r="F53" s="36"/>
      <c r="G53" s="80"/>
      <c r="H53" s="80"/>
    </row>
    <row r="54" spans="1:8" ht="12">
      <c r="A54" s="36"/>
      <c r="B54" s="36"/>
      <c r="C54" s="79"/>
      <c r="D54" s="79"/>
      <c r="E54" s="36"/>
      <c r="F54" s="36"/>
      <c r="G54" s="80"/>
      <c r="H54" s="80"/>
    </row>
    <row r="55" spans="1:8" ht="12">
      <c r="A55" s="36"/>
      <c r="B55" s="36"/>
      <c r="C55" s="79"/>
      <c r="D55" s="79"/>
      <c r="E55" s="36"/>
      <c r="F55" s="36"/>
      <c r="G55" s="80"/>
      <c r="H55" s="80"/>
    </row>
    <row r="56" spans="1:8" ht="12">
      <c r="A56" s="36"/>
      <c r="B56" s="36"/>
      <c r="C56" s="79"/>
      <c r="D56" s="79"/>
      <c r="E56" s="36"/>
      <c r="F56" s="36"/>
      <c r="G56" s="80"/>
      <c r="H56" s="80"/>
    </row>
    <row r="57" spans="1:8" ht="12">
      <c r="A57" s="36"/>
      <c r="B57" s="36"/>
      <c r="C57" s="79"/>
      <c r="D57" s="79"/>
      <c r="E57" s="36"/>
      <c r="F57" s="36"/>
      <c r="G57" s="80"/>
      <c r="H57" s="80"/>
    </row>
    <row r="58" spans="1:8" ht="12">
      <c r="A58" s="36"/>
      <c r="B58" s="36"/>
      <c r="C58" s="79"/>
      <c r="D58" s="79"/>
      <c r="E58" s="36"/>
      <c r="F58" s="36"/>
      <c r="G58" s="80"/>
      <c r="H58" s="80"/>
    </row>
    <row r="59" spans="1:8" ht="12">
      <c r="A59" s="36"/>
      <c r="B59" s="36"/>
      <c r="C59" s="79"/>
      <c r="D59" s="79"/>
      <c r="E59" s="36"/>
      <c r="F59" s="36"/>
      <c r="G59" s="80"/>
      <c r="H59" s="80"/>
    </row>
    <row r="60" spans="1:8" ht="12">
      <c r="A60" s="36"/>
      <c r="B60" s="36"/>
      <c r="C60" s="79"/>
      <c r="D60" s="79"/>
      <c r="E60" s="36"/>
      <c r="F60" s="36"/>
      <c r="G60" s="80"/>
      <c r="H60" s="80"/>
    </row>
    <row r="61" spans="1:8" ht="12">
      <c r="A61" s="36"/>
      <c r="B61" s="36"/>
      <c r="C61" s="79"/>
      <c r="D61" s="79"/>
      <c r="E61" s="36"/>
      <c r="F61" s="36"/>
      <c r="G61" s="80"/>
      <c r="H61" s="80"/>
    </row>
    <row r="62" spans="1:8" ht="12">
      <c r="A62" s="36"/>
      <c r="B62" s="36"/>
      <c r="C62" s="79"/>
      <c r="D62" s="79"/>
      <c r="E62" s="36"/>
      <c r="F62" s="36"/>
      <c r="G62" s="80"/>
      <c r="H62" s="80"/>
    </row>
    <row r="63" spans="1:8" ht="12">
      <c r="A63" s="36"/>
      <c r="B63" s="36"/>
      <c r="C63" s="79"/>
      <c r="D63" s="79"/>
      <c r="E63" s="36"/>
      <c r="F63" s="36"/>
      <c r="G63" s="80"/>
      <c r="H63" s="80"/>
    </row>
    <row r="64" spans="1:8" ht="12">
      <c r="A64" s="36"/>
      <c r="B64" s="36"/>
      <c r="C64" s="79"/>
      <c r="D64" s="79"/>
      <c r="E64" s="36"/>
      <c r="F64" s="36"/>
      <c r="G64" s="80"/>
      <c r="H64" s="80"/>
    </row>
    <row r="65" spans="1:8" ht="12">
      <c r="A65" s="36"/>
      <c r="B65" s="36"/>
      <c r="C65" s="79"/>
      <c r="D65" s="79"/>
      <c r="E65" s="36"/>
      <c r="F65" s="36"/>
      <c r="G65" s="80"/>
      <c r="H65" s="80"/>
    </row>
    <row r="66" spans="1:8" ht="12">
      <c r="A66" s="36"/>
      <c r="B66" s="36"/>
      <c r="C66" s="79"/>
      <c r="D66" s="79"/>
      <c r="E66" s="36"/>
      <c r="F66" s="36"/>
      <c r="G66" s="80"/>
      <c r="H66" s="80"/>
    </row>
    <row r="67" spans="1:8" ht="12">
      <c r="A67" s="36"/>
      <c r="B67" s="36"/>
      <c r="C67" s="79"/>
      <c r="D67" s="79"/>
      <c r="E67" s="36"/>
      <c r="F67" s="36"/>
      <c r="G67" s="80"/>
      <c r="H67" s="80"/>
    </row>
    <row r="68" spans="1:8" ht="12">
      <c r="A68" s="36"/>
      <c r="B68" s="36"/>
      <c r="C68" s="79"/>
      <c r="D68" s="79"/>
      <c r="E68" s="36"/>
      <c r="F68" s="36"/>
      <c r="G68" s="80"/>
      <c r="H68" s="80"/>
    </row>
    <row r="69" spans="1:8" ht="12">
      <c r="A69" s="36"/>
      <c r="B69" s="36"/>
      <c r="C69" s="79"/>
      <c r="D69" s="79"/>
      <c r="E69" s="36"/>
      <c r="F69" s="36"/>
      <c r="G69" s="80"/>
      <c r="H69" s="80"/>
    </row>
    <row r="70" spans="1:8" ht="12">
      <c r="A70" s="36"/>
      <c r="B70" s="36"/>
      <c r="C70" s="79"/>
      <c r="D70" s="79"/>
      <c r="E70" s="36"/>
      <c r="F70" s="36"/>
      <c r="G70" s="80"/>
      <c r="H70" s="80"/>
    </row>
    <row r="71" spans="1:8" ht="12">
      <c r="A71" s="36"/>
      <c r="B71" s="36"/>
      <c r="C71" s="79"/>
      <c r="D71" s="79"/>
      <c r="E71" s="36"/>
      <c r="F71" s="36"/>
      <c r="G71" s="80"/>
      <c r="H71" s="80"/>
    </row>
    <row r="72" spans="1:8" ht="12">
      <c r="A72" s="36"/>
      <c r="B72" s="36"/>
      <c r="C72" s="79"/>
      <c r="D72" s="79"/>
      <c r="E72" s="36"/>
      <c r="F72" s="36"/>
      <c r="G72" s="80"/>
      <c r="H72" s="80"/>
    </row>
    <row r="73" spans="1:8" ht="12">
      <c r="A73" s="36"/>
      <c r="B73" s="36"/>
      <c r="C73" s="79"/>
      <c r="D73" s="79"/>
      <c r="E73" s="36"/>
      <c r="F73" s="36"/>
      <c r="G73" s="80"/>
      <c r="H73" s="80"/>
    </row>
    <row r="74" spans="1:8" ht="12">
      <c r="A74" s="36"/>
      <c r="B74" s="36"/>
      <c r="C74" s="79"/>
      <c r="D74" s="79"/>
      <c r="E74" s="36"/>
      <c r="F74" s="36"/>
      <c r="G74" s="80"/>
      <c r="H74" s="80"/>
    </row>
    <row r="75" spans="1:8" ht="12">
      <c r="A75" s="36"/>
      <c r="B75" s="36"/>
      <c r="C75" s="79"/>
      <c r="D75" s="79"/>
      <c r="E75" s="36"/>
      <c r="F75" s="36"/>
      <c r="G75" s="80"/>
      <c r="H75" s="80"/>
    </row>
    <row r="76" spans="1:8" ht="12">
      <c r="A76" s="36"/>
      <c r="B76" s="36"/>
      <c r="C76" s="79"/>
      <c r="D76" s="79"/>
      <c r="E76" s="36"/>
      <c r="F76" s="36"/>
      <c r="G76" s="80"/>
      <c r="H76" s="80"/>
    </row>
    <row r="77" spans="1:8" ht="12">
      <c r="A77" s="36"/>
      <c r="B77" s="36"/>
      <c r="C77" s="79"/>
      <c r="D77" s="79"/>
      <c r="E77" s="36"/>
      <c r="F77" s="36"/>
      <c r="G77" s="80"/>
      <c r="H77" s="80"/>
    </row>
    <row r="78" spans="1:8" ht="12">
      <c r="A78" s="36"/>
      <c r="B78" s="36"/>
      <c r="C78" s="79"/>
      <c r="D78" s="79"/>
      <c r="E78" s="36"/>
      <c r="F78" s="36"/>
      <c r="G78" s="80"/>
      <c r="H78" s="80"/>
    </row>
    <row r="79" spans="1:8" ht="12">
      <c r="A79" s="36"/>
      <c r="B79" s="36"/>
      <c r="C79" s="79"/>
      <c r="D79" s="79"/>
      <c r="E79" s="36"/>
      <c r="F79" s="36"/>
      <c r="G79" s="80"/>
      <c r="H79" s="80"/>
    </row>
    <row r="80" spans="1:8" ht="12">
      <c r="A80" s="36"/>
      <c r="B80" s="36"/>
      <c r="C80" s="79"/>
      <c r="D80" s="79"/>
      <c r="E80" s="36"/>
      <c r="F80" s="36"/>
      <c r="G80" s="80"/>
      <c r="H80" s="80"/>
    </row>
    <row r="81" spans="1:8" ht="12">
      <c r="A81" s="36"/>
      <c r="B81" s="36"/>
      <c r="C81" s="79"/>
      <c r="D81" s="79"/>
      <c r="E81" s="36"/>
      <c r="F81" s="36"/>
      <c r="G81" s="80"/>
      <c r="H81" s="80"/>
    </row>
    <row r="82" spans="1:8" ht="12">
      <c r="A82" s="36"/>
      <c r="B82" s="36"/>
      <c r="C82" s="79"/>
      <c r="D82" s="79"/>
      <c r="E82" s="36"/>
      <c r="F82" s="36"/>
      <c r="G82" s="80"/>
      <c r="H82" s="80"/>
    </row>
    <row r="83" spans="1:8" ht="12">
      <c r="A83" s="36"/>
      <c r="B83" s="36"/>
      <c r="C83" s="79"/>
      <c r="D83" s="79"/>
      <c r="E83" s="36"/>
      <c r="F83" s="36"/>
      <c r="G83" s="80"/>
      <c r="H83" s="80"/>
    </row>
    <row r="84" spans="1:8" ht="12">
      <c r="A84" s="36"/>
      <c r="B84" s="36"/>
      <c r="C84" s="79"/>
      <c r="D84" s="79"/>
      <c r="E84" s="36"/>
      <c r="F84" s="36"/>
      <c r="G84" s="80"/>
      <c r="H84" s="80"/>
    </row>
    <row r="85" spans="1:8" ht="12">
      <c r="A85" s="36"/>
      <c r="B85" s="36"/>
      <c r="C85" s="79"/>
      <c r="D85" s="79"/>
      <c r="E85" s="36"/>
      <c r="F85" s="36"/>
      <c r="G85" s="80"/>
      <c r="H85" s="80"/>
    </row>
    <row r="86" spans="1:8" ht="12">
      <c r="A86" s="36"/>
      <c r="B86" s="36"/>
      <c r="C86" s="79"/>
      <c r="D86" s="79"/>
      <c r="E86" s="36"/>
      <c r="F86" s="36"/>
      <c r="G86" s="80"/>
      <c r="H86" s="80"/>
    </row>
    <row r="87" spans="1:8" ht="12">
      <c r="A87" s="36"/>
      <c r="B87" s="36"/>
      <c r="C87" s="79"/>
      <c r="D87" s="79"/>
      <c r="E87" s="36"/>
      <c r="F87" s="36"/>
      <c r="G87" s="80"/>
      <c r="H87" s="80"/>
    </row>
    <row r="88" spans="1:8" ht="12">
      <c r="A88" s="36"/>
      <c r="B88" s="36"/>
      <c r="C88" s="79"/>
      <c r="D88" s="79"/>
      <c r="E88" s="36"/>
      <c r="F88" s="36"/>
      <c r="G88" s="80"/>
      <c r="H88" s="80"/>
    </row>
    <row r="89" spans="1:8" ht="12">
      <c r="A89" s="36"/>
      <c r="B89" s="36"/>
      <c r="C89" s="79"/>
      <c r="D89" s="79"/>
      <c r="E89" s="36"/>
      <c r="F89" s="36"/>
      <c r="G89" s="80"/>
      <c r="H89" s="80"/>
    </row>
    <row r="90" spans="1:8" ht="12">
      <c r="A90" s="36"/>
      <c r="B90" s="36"/>
      <c r="C90" s="79"/>
      <c r="D90" s="79"/>
      <c r="E90" s="36"/>
      <c r="F90" s="36"/>
      <c r="G90" s="80"/>
      <c r="H90" s="80"/>
    </row>
    <row r="91" spans="1:8" ht="12">
      <c r="A91" s="36"/>
      <c r="B91" s="36"/>
      <c r="C91" s="79"/>
      <c r="D91" s="79"/>
      <c r="E91" s="36"/>
      <c r="F91" s="36"/>
      <c r="G91" s="80"/>
      <c r="H91" s="80"/>
    </row>
    <row r="92" spans="1:8" ht="12">
      <c r="A92" s="36"/>
      <c r="B92" s="36"/>
      <c r="C92" s="79"/>
      <c r="D92" s="79"/>
      <c r="E92" s="36"/>
      <c r="F92" s="36"/>
      <c r="G92" s="80"/>
      <c r="H92" s="80"/>
    </row>
    <row r="93" spans="1:8" ht="12">
      <c r="A93" s="36"/>
      <c r="B93" s="36"/>
      <c r="C93" s="79"/>
      <c r="D93" s="79"/>
      <c r="E93" s="36"/>
      <c r="F93" s="36"/>
      <c r="G93" s="80"/>
      <c r="H93" s="80"/>
    </row>
    <row r="94" spans="1:8" ht="12">
      <c r="A94" s="36"/>
      <c r="B94" s="36"/>
      <c r="C94" s="79"/>
      <c r="D94" s="79"/>
      <c r="E94" s="36"/>
      <c r="F94" s="36"/>
      <c r="G94" s="80"/>
      <c r="H94" s="80"/>
    </row>
    <row r="95" spans="1:8" ht="12">
      <c r="A95" s="36"/>
      <c r="B95" s="36"/>
      <c r="C95" s="79"/>
      <c r="D95" s="79"/>
      <c r="E95" s="36"/>
      <c r="F95" s="36"/>
      <c r="G95" s="80"/>
      <c r="H95" s="80"/>
    </row>
    <row r="96" spans="1:8" ht="12">
      <c r="A96" s="36"/>
      <c r="B96" s="36"/>
      <c r="C96" s="79"/>
      <c r="D96" s="79"/>
      <c r="E96" s="36"/>
      <c r="F96" s="36"/>
      <c r="G96" s="80"/>
      <c r="H96" s="80"/>
    </row>
    <row r="97" spans="1:8" ht="12">
      <c r="A97" s="36"/>
      <c r="B97" s="36"/>
      <c r="C97" s="79"/>
      <c r="D97" s="79"/>
      <c r="E97" s="36"/>
      <c r="F97" s="36"/>
      <c r="G97" s="80"/>
      <c r="H97" s="80"/>
    </row>
    <row r="98" spans="1:8" ht="12">
      <c r="A98" s="36"/>
      <c r="B98" s="36"/>
      <c r="C98" s="79"/>
      <c r="D98" s="79"/>
      <c r="E98" s="36"/>
      <c r="F98" s="36"/>
      <c r="G98" s="80"/>
      <c r="H98" s="80"/>
    </row>
    <row r="99" spans="1:8" ht="12">
      <c r="A99" s="36"/>
      <c r="B99" s="36"/>
      <c r="C99" s="79"/>
      <c r="D99" s="79"/>
      <c r="E99" s="36"/>
      <c r="F99" s="36"/>
      <c r="G99" s="80"/>
      <c r="H99" s="80"/>
    </row>
    <row r="100" spans="1:8" ht="12">
      <c r="A100" s="36"/>
      <c r="B100" s="36"/>
      <c r="C100" s="79"/>
      <c r="D100" s="79"/>
      <c r="E100" s="36"/>
      <c r="F100" s="36"/>
      <c r="G100" s="80"/>
      <c r="H100" s="80"/>
    </row>
    <row r="101" spans="1:8" ht="12">
      <c r="A101" s="36"/>
      <c r="B101" s="36"/>
      <c r="C101" s="79"/>
      <c r="D101" s="79"/>
      <c r="E101" s="36"/>
      <c r="F101" s="36"/>
      <c r="G101" s="80"/>
      <c r="H101" s="80"/>
    </row>
    <row r="102" spans="1:8" ht="12">
      <c r="A102" s="36"/>
      <c r="B102" s="36"/>
      <c r="C102" s="79"/>
      <c r="D102" s="79"/>
      <c r="E102" s="36"/>
      <c r="F102" s="36"/>
      <c r="G102" s="80"/>
      <c r="H102" s="80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/>
  <dataValidations count="4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:D14 D17 D36 D22:D25 H9:H12 C9:D9 H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1" top="0.17" bottom="0.17" header="0.17" footer="0.16"/>
  <pageSetup fitToHeight="2"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PageLayoutView="0" workbookViewId="0" topLeftCell="A1">
      <selection activeCell="A6" sqref="A6"/>
    </sheetView>
  </sheetViews>
  <sheetFormatPr defaultColWidth="9.25390625" defaultRowHeight="12.75"/>
  <cols>
    <col min="1" max="1" width="69.875" style="82" customWidth="1"/>
    <col min="2" max="2" width="36.125" style="82" customWidth="1"/>
    <col min="3" max="3" width="22.125" style="339" customWidth="1"/>
    <col min="4" max="4" width="21.25390625" style="339" customWidth="1"/>
    <col min="5" max="5" width="10.125" style="82" customWidth="1"/>
    <col min="6" max="6" width="12.00390625" style="82" customWidth="1"/>
    <col min="7" max="16384" width="9.25390625" style="82" customWidth="1"/>
  </cols>
  <sheetData>
    <row r="1" spans="1:4" ht="12">
      <c r="A1" s="282"/>
      <c r="B1" s="282"/>
      <c r="C1" s="283"/>
      <c r="D1" s="283"/>
    </row>
    <row r="2" spans="1:6" ht="12">
      <c r="A2" s="284" t="s">
        <v>380</v>
      </c>
      <c r="B2" s="284"/>
      <c r="C2" s="285"/>
      <c r="D2" s="285"/>
      <c r="E2" s="287"/>
      <c r="F2" s="287"/>
    </row>
    <row r="3" spans="1:6" ht="15" customHeight="1">
      <c r="A3" s="329"/>
      <c r="B3" s="329"/>
      <c r="C3" s="330"/>
      <c r="D3" s="330"/>
      <c r="E3" s="288"/>
      <c r="F3" s="288"/>
    </row>
    <row r="4" spans="1:6" ht="15" customHeight="1">
      <c r="A4" s="331" t="s">
        <v>522</v>
      </c>
      <c r="B4" s="331" t="str">
        <f>'[1]справка №1-БАЛАНС'!E3</f>
        <v> </v>
      </c>
      <c r="C4" s="332" t="s">
        <v>1</v>
      </c>
      <c r="D4" s="332" t="str">
        <f>'[1]справка №1-БАЛАНС'!H3</f>
        <v> </v>
      </c>
      <c r="E4" s="287"/>
      <c r="F4" s="287"/>
    </row>
    <row r="5" spans="1:4" ht="15">
      <c r="A5" s="331" t="s">
        <v>529</v>
      </c>
      <c r="B5" s="331" t="str">
        <f>'[1]справка №1-БАЛАНС'!E4</f>
        <v> </v>
      </c>
      <c r="C5" s="333" t="s">
        <v>2</v>
      </c>
      <c r="D5" s="332" t="str">
        <f>'[1]справка №1-БАЛАНС'!H4</f>
        <v> </v>
      </c>
    </row>
    <row r="6" spans="1:6" ht="12" customHeight="1">
      <c r="A6" s="334" t="s">
        <v>537</v>
      </c>
      <c r="B6" s="335" t="str">
        <f>'[1]справка №1-БАЛАНС'!E5</f>
        <v> </v>
      </c>
      <c r="C6" s="336"/>
      <c r="D6" s="340" t="s">
        <v>271</v>
      </c>
      <c r="F6" s="289"/>
    </row>
    <row r="7" spans="1:6" ht="33.75" customHeight="1">
      <c r="A7" s="290" t="s">
        <v>381</v>
      </c>
      <c r="B7" s="290" t="s">
        <v>5</v>
      </c>
      <c r="C7" s="291" t="s">
        <v>6</v>
      </c>
      <c r="D7" s="291" t="s">
        <v>10</v>
      </c>
      <c r="E7" s="292"/>
      <c r="F7" s="292"/>
    </row>
    <row r="8" spans="1:6" ht="12">
      <c r="A8" s="290" t="s">
        <v>11</v>
      </c>
      <c r="B8" s="290" t="s">
        <v>12</v>
      </c>
      <c r="C8" s="293">
        <v>1</v>
      </c>
      <c r="D8" s="293">
        <v>2</v>
      </c>
      <c r="E8" s="292"/>
      <c r="F8" s="292"/>
    </row>
    <row r="9" spans="1:6" ht="12">
      <c r="A9" s="294" t="s">
        <v>382</v>
      </c>
      <c r="B9" s="295"/>
      <c r="C9" s="65"/>
      <c r="D9" s="65"/>
      <c r="E9" s="81"/>
      <c r="F9" s="81"/>
    </row>
    <row r="10" spans="1:6" ht="12">
      <c r="A10" s="296" t="s">
        <v>383</v>
      </c>
      <c r="B10" s="297" t="s">
        <v>384</v>
      </c>
      <c r="C10" s="64">
        <v>2828</v>
      </c>
      <c r="D10" s="64">
        <v>3339</v>
      </c>
      <c r="E10" s="81"/>
      <c r="F10" s="81"/>
    </row>
    <row r="11" spans="1:13" ht="12">
      <c r="A11" s="296" t="s">
        <v>385</v>
      </c>
      <c r="B11" s="297" t="s">
        <v>386</v>
      </c>
      <c r="C11" s="64">
        <v>-1505</v>
      </c>
      <c r="D11" s="64">
        <v>-1755</v>
      </c>
      <c r="E11" s="286"/>
      <c r="F11" s="286"/>
      <c r="G11" s="84"/>
      <c r="H11" s="84"/>
      <c r="I11" s="84"/>
      <c r="J11" s="84"/>
      <c r="K11" s="84"/>
      <c r="L11" s="84"/>
      <c r="M11" s="84"/>
    </row>
    <row r="12" spans="1:13" ht="12">
      <c r="A12" s="296" t="s">
        <v>387</v>
      </c>
      <c r="B12" s="297" t="s">
        <v>388</v>
      </c>
      <c r="C12" s="343"/>
      <c r="D12" s="64"/>
      <c r="E12" s="286"/>
      <c r="F12" s="286"/>
      <c r="G12" s="84"/>
      <c r="H12" s="84"/>
      <c r="I12" s="84"/>
      <c r="J12" s="84"/>
      <c r="K12" s="84"/>
      <c r="L12" s="84"/>
      <c r="M12" s="84"/>
    </row>
    <row r="13" spans="1:13" ht="12" customHeight="1">
      <c r="A13" s="296" t="s">
        <v>389</v>
      </c>
      <c r="B13" s="297" t="s">
        <v>390</v>
      </c>
      <c r="C13" s="64">
        <v>-680</v>
      </c>
      <c r="D13" s="64">
        <v>-719</v>
      </c>
      <c r="E13" s="286"/>
      <c r="F13" s="286"/>
      <c r="G13" s="84"/>
      <c r="H13" s="84"/>
      <c r="I13" s="84"/>
      <c r="J13" s="84"/>
      <c r="K13" s="84"/>
      <c r="L13" s="84"/>
      <c r="M13" s="84"/>
    </row>
    <row r="14" spans="1:13" ht="14.25" customHeight="1">
      <c r="A14" s="296" t="s">
        <v>391</v>
      </c>
      <c r="B14" s="297" t="s">
        <v>392</v>
      </c>
      <c r="C14" s="64">
        <v>-225</v>
      </c>
      <c r="D14" s="64">
        <v>-488</v>
      </c>
      <c r="E14" s="286"/>
      <c r="F14" s="286"/>
      <c r="G14" s="84"/>
      <c r="H14" s="84"/>
      <c r="I14" s="84"/>
      <c r="J14" s="84"/>
      <c r="K14" s="84"/>
      <c r="L14" s="84"/>
      <c r="M14" s="84"/>
    </row>
    <row r="15" spans="1:13" ht="12">
      <c r="A15" s="298" t="s">
        <v>393</v>
      </c>
      <c r="B15" s="297" t="s">
        <v>394</v>
      </c>
      <c r="C15" s="64">
        <v>-87</v>
      </c>
      <c r="D15" s="64">
        <v>-27</v>
      </c>
      <c r="E15" s="286"/>
      <c r="F15" s="286"/>
      <c r="G15" s="84"/>
      <c r="H15" s="84"/>
      <c r="I15" s="84"/>
      <c r="J15" s="84"/>
      <c r="K15" s="84"/>
      <c r="L15" s="84"/>
      <c r="M15" s="84"/>
    </row>
    <row r="16" spans="1:13" ht="12">
      <c r="A16" s="296" t="s">
        <v>395</v>
      </c>
      <c r="B16" s="297" t="s">
        <v>396</v>
      </c>
      <c r="C16" s="64"/>
      <c r="D16" s="64"/>
      <c r="E16" s="286"/>
      <c r="F16" s="286"/>
      <c r="G16" s="84"/>
      <c r="H16" s="84"/>
      <c r="I16" s="84"/>
      <c r="J16" s="84"/>
      <c r="K16" s="84"/>
      <c r="L16" s="84"/>
      <c r="M16" s="84"/>
    </row>
    <row r="17" spans="1:13" ht="12">
      <c r="A17" s="296" t="s">
        <v>397</v>
      </c>
      <c r="B17" s="297" t="s">
        <v>398</v>
      </c>
      <c r="C17" s="64"/>
      <c r="D17" s="64">
        <v>-1</v>
      </c>
      <c r="E17" s="286"/>
      <c r="F17" s="286"/>
      <c r="G17" s="84"/>
      <c r="H17" s="84"/>
      <c r="I17" s="84"/>
      <c r="J17" s="84"/>
      <c r="K17" s="84"/>
      <c r="L17" s="84"/>
      <c r="M17" s="84"/>
    </row>
    <row r="18" spans="1:13" ht="12">
      <c r="A18" s="298" t="s">
        <v>399</v>
      </c>
      <c r="B18" s="299" t="s">
        <v>400</v>
      </c>
      <c r="C18" s="64"/>
      <c r="D18" s="64"/>
      <c r="E18" s="286"/>
      <c r="F18" s="286"/>
      <c r="G18" s="84"/>
      <c r="H18" s="84"/>
      <c r="I18" s="84"/>
      <c r="J18" s="84"/>
      <c r="K18" s="84"/>
      <c r="L18" s="84"/>
      <c r="M18" s="84"/>
    </row>
    <row r="19" spans="1:13" ht="12">
      <c r="A19" s="296" t="s">
        <v>401</v>
      </c>
      <c r="B19" s="297" t="s">
        <v>402</v>
      </c>
      <c r="C19" s="64">
        <v>-152</v>
      </c>
      <c r="D19" s="64">
        <v>-174</v>
      </c>
      <c r="E19" s="286"/>
      <c r="F19" s="286"/>
      <c r="G19" s="84"/>
      <c r="H19" s="84"/>
      <c r="I19" s="84"/>
      <c r="J19" s="84"/>
      <c r="K19" s="84"/>
      <c r="L19" s="84"/>
      <c r="M19" s="84"/>
    </row>
    <row r="20" spans="1:13" ht="12">
      <c r="A20" s="300" t="s">
        <v>403</v>
      </c>
      <c r="B20" s="301" t="s">
        <v>404</v>
      </c>
      <c r="C20" s="65">
        <f>SUM(C10:C19)</f>
        <v>179</v>
      </c>
      <c r="D20" s="65">
        <f>SUM(D10:D19)</f>
        <v>175</v>
      </c>
      <c r="E20" s="286"/>
      <c r="F20" s="286"/>
      <c r="G20" s="84"/>
      <c r="H20" s="84"/>
      <c r="I20" s="84"/>
      <c r="J20" s="84"/>
      <c r="K20" s="84"/>
      <c r="L20" s="84"/>
      <c r="M20" s="84"/>
    </row>
    <row r="21" spans="1:13" ht="12">
      <c r="A21" s="294" t="s">
        <v>405</v>
      </c>
      <c r="B21" s="302"/>
      <c r="C21" s="303"/>
      <c r="D21" s="303"/>
      <c r="E21" s="286"/>
      <c r="F21" s="286"/>
      <c r="G21" s="84"/>
      <c r="H21" s="84"/>
      <c r="I21" s="84"/>
      <c r="J21" s="84"/>
      <c r="K21" s="84"/>
      <c r="L21" s="84"/>
      <c r="M21" s="84"/>
    </row>
    <row r="22" spans="1:13" ht="12">
      <c r="A22" s="296" t="s">
        <v>406</v>
      </c>
      <c r="B22" s="297" t="s">
        <v>407</v>
      </c>
      <c r="C22" s="64">
        <v>-18</v>
      </c>
      <c r="D22" s="64">
        <v>-26</v>
      </c>
      <c r="E22" s="286"/>
      <c r="F22" s="286"/>
      <c r="G22" s="84"/>
      <c r="H22" s="84"/>
      <c r="I22" s="84"/>
      <c r="J22" s="84"/>
      <c r="K22" s="84"/>
      <c r="L22" s="84"/>
      <c r="M22" s="84"/>
    </row>
    <row r="23" spans="1:13" ht="12">
      <c r="A23" s="296" t="s">
        <v>408</v>
      </c>
      <c r="B23" s="297" t="s">
        <v>409</v>
      </c>
      <c r="C23" s="64"/>
      <c r="D23" s="64">
        <v>13</v>
      </c>
      <c r="E23" s="286"/>
      <c r="F23" s="286"/>
      <c r="G23" s="84"/>
      <c r="H23" s="84"/>
      <c r="I23" s="84"/>
      <c r="J23" s="84"/>
      <c r="K23" s="84"/>
      <c r="L23" s="84"/>
      <c r="M23" s="84"/>
    </row>
    <row r="24" spans="1:13" ht="12">
      <c r="A24" s="296" t="s">
        <v>410</v>
      </c>
      <c r="B24" s="297" t="s">
        <v>411</v>
      </c>
      <c r="C24" s="64"/>
      <c r="D24" s="64">
        <v>0</v>
      </c>
      <c r="E24" s="286"/>
      <c r="F24" s="286"/>
      <c r="G24" s="84"/>
      <c r="H24" s="84"/>
      <c r="I24" s="84"/>
      <c r="J24" s="84"/>
      <c r="K24" s="84"/>
      <c r="L24" s="84"/>
      <c r="M24" s="84"/>
    </row>
    <row r="25" spans="1:13" ht="13.5" customHeight="1">
      <c r="A25" s="296" t="s">
        <v>412</v>
      </c>
      <c r="B25" s="297" t="s">
        <v>413</v>
      </c>
      <c r="C25" s="64"/>
      <c r="D25" s="64">
        <v>97</v>
      </c>
      <c r="E25" s="286"/>
      <c r="F25" s="286"/>
      <c r="G25" s="84"/>
      <c r="H25" s="84"/>
      <c r="I25" s="84"/>
      <c r="J25" s="84"/>
      <c r="K25" s="84"/>
      <c r="L25" s="84"/>
      <c r="M25" s="84"/>
    </row>
    <row r="26" spans="1:13" ht="12">
      <c r="A26" s="296" t="s">
        <v>414</v>
      </c>
      <c r="B26" s="297" t="s">
        <v>415</v>
      </c>
      <c r="C26" s="64">
        <v>135</v>
      </c>
      <c r="D26" s="64">
        <v>116</v>
      </c>
      <c r="E26" s="286"/>
      <c r="F26" s="286"/>
      <c r="G26" s="84"/>
      <c r="H26" s="84"/>
      <c r="I26" s="84"/>
      <c r="J26" s="84"/>
      <c r="K26" s="84"/>
      <c r="L26" s="84"/>
      <c r="M26" s="84"/>
    </row>
    <row r="27" spans="1:13" ht="12">
      <c r="A27" s="296" t="s">
        <v>416</v>
      </c>
      <c r="B27" s="297" t="s">
        <v>417</v>
      </c>
      <c r="C27" s="64"/>
      <c r="D27" s="64">
        <v>-92</v>
      </c>
      <c r="E27" s="286"/>
      <c r="F27" s="286"/>
      <c r="G27" s="84"/>
      <c r="H27" s="84"/>
      <c r="I27" s="84"/>
      <c r="J27" s="84"/>
      <c r="K27" s="84"/>
      <c r="L27" s="84"/>
      <c r="M27" s="84"/>
    </row>
    <row r="28" spans="1:13" ht="12">
      <c r="A28" s="296" t="s">
        <v>418</v>
      </c>
      <c r="B28" s="297" t="s">
        <v>419</v>
      </c>
      <c r="C28" s="64"/>
      <c r="D28" s="64">
        <v>397</v>
      </c>
      <c r="E28" s="286"/>
      <c r="F28" s="286"/>
      <c r="G28" s="84"/>
      <c r="H28" s="84"/>
      <c r="I28" s="84"/>
      <c r="J28" s="84"/>
      <c r="K28" s="84"/>
      <c r="L28" s="84"/>
      <c r="M28" s="84"/>
    </row>
    <row r="29" spans="1:13" ht="12">
      <c r="A29" s="296" t="s">
        <v>420</v>
      </c>
      <c r="B29" s="297" t="s">
        <v>421</v>
      </c>
      <c r="C29" s="64"/>
      <c r="D29" s="64">
        <v>284</v>
      </c>
      <c r="E29" s="286"/>
      <c r="F29" s="286"/>
      <c r="G29" s="84"/>
      <c r="H29" s="84"/>
      <c r="I29" s="84"/>
      <c r="J29" s="84"/>
      <c r="K29" s="84"/>
      <c r="L29" s="84"/>
      <c r="M29" s="84"/>
    </row>
    <row r="30" spans="1:13" ht="12">
      <c r="A30" s="296" t="s">
        <v>399</v>
      </c>
      <c r="B30" s="297" t="s">
        <v>422</v>
      </c>
      <c r="C30" s="64"/>
      <c r="D30" s="64"/>
      <c r="E30" s="286"/>
      <c r="F30" s="286"/>
      <c r="G30" s="84"/>
      <c r="H30" s="84"/>
      <c r="I30" s="84"/>
      <c r="J30" s="84"/>
      <c r="K30" s="84"/>
      <c r="L30" s="84"/>
      <c r="M30" s="84"/>
    </row>
    <row r="31" spans="1:13" ht="12">
      <c r="A31" s="296" t="s">
        <v>423</v>
      </c>
      <c r="B31" s="297" t="s">
        <v>424</v>
      </c>
      <c r="C31" s="64"/>
      <c r="D31" s="64"/>
      <c r="E31" s="286"/>
      <c r="F31" s="286"/>
      <c r="G31" s="84"/>
      <c r="H31" s="84"/>
      <c r="I31" s="84"/>
      <c r="J31" s="84"/>
      <c r="K31" s="84"/>
      <c r="L31" s="84"/>
      <c r="M31" s="84"/>
    </row>
    <row r="32" spans="1:13" ht="12">
      <c r="A32" s="300" t="s">
        <v>425</v>
      </c>
      <c r="B32" s="301" t="s">
        <v>426</v>
      </c>
      <c r="C32" s="65">
        <f>SUM(C22:C31)</f>
        <v>117</v>
      </c>
      <c r="D32" s="65">
        <f>SUM(D22:D31)</f>
        <v>789</v>
      </c>
      <c r="E32" s="286"/>
      <c r="F32" s="286"/>
      <c r="G32" s="84"/>
      <c r="H32" s="84"/>
      <c r="I32" s="84"/>
      <c r="J32" s="84"/>
      <c r="K32" s="84"/>
      <c r="L32" s="84"/>
      <c r="M32" s="84"/>
    </row>
    <row r="33" spans="1:6" ht="12">
      <c r="A33" s="294" t="s">
        <v>427</v>
      </c>
      <c r="B33" s="302"/>
      <c r="C33" s="303"/>
      <c r="D33" s="303"/>
      <c r="E33" s="81"/>
      <c r="F33" s="81"/>
    </row>
    <row r="34" spans="1:6" ht="12">
      <c r="A34" s="296" t="s">
        <v>428</v>
      </c>
      <c r="B34" s="297" t="s">
        <v>429</v>
      </c>
      <c r="C34" s="64">
        <v>47</v>
      </c>
      <c r="D34" s="64"/>
      <c r="E34" s="81"/>
      <c r="F34" s="81"/>
    </row>
    <row r="35" spans="1:6" ht="12">
      <c r="A35" s="298" t="s">
        <v>430</v>
      </c>
      <c r="B35" s="297" t="s">
        <v>431</v>
      </c>
      <c r="C35" s="64"/>
      <c r="D35" s="64"/>
      <c r="E35" s="81"/>
      <c r="F35" s="81"/>
    </row>
    <row r="36" spans="1:6" ht="12">
      <c r="A36" s="296" t="s">
        <v>432</v>
      </c>
      <c r="B36" s="297" t="s">
        <v>433</v>
      </c>
      <c r="C36" s="64"/>
      <c r="D36" s="64"/>
      <c r="E36" s="81"/>
      <c r="F36" s="81"/>
    </row>
    <row r="37" spans="1:6" ht="12">
      <c r="A37" s="296" t="s">
        <v>434</v>
      </c>
      <c r="B37" s="297" t="s">
        <v>435</v>
      </c>
      <c r="C37" s="64"/>
      <c r="D37" s="64">
        <v>-259</v>
      </c>
      <c r="E37" s="81"/>
      <c r="F37" s="81"/>
    </row>
    <row r="38" spans="1:6" ht="12">
      <c r="A38" s="296" t="s">
        <v>436</v>
      </c>
      <c r="B38" s="297" t="s">
        <v>437</v>
      </c>
      <c r="C38" s="64"/>
      <c r="D38" s="64">
        <v>-2</v>
      </c>
      <c r="E38" s="81"/>
      <c r="F38" s="81"/>
    </row>
    <row r="39" spans="1:6" ht="12">
      <c r="A39" s="296" t="s">
        <v>438</v>
      </c>
      <c r="B39" s="297" t="s">
        <v>439</v>
      </c>
      <c r="C39" s="64"/>
      <c r="D39" s="64">
        <v>-27</v>
      </c>
      <c r="E39" s="81"/>
      <c r="F39" s="81"/>
    </row>
    <row r="40" spans="1:6" ht="12">
      <c r="A40" s="296" t="s">
        <v>440</v>
      </c>
      <c r="B40" s="297" t="s">
        <v>441</v>
      </c>
      <c r="C40" s="64">
        <v>-38</v>
      </c>
      <c r="D40" s="64">
        <v>-29</v>
      </c>
      <c r="E40" s="81"/>
      <c r="F40" s="81"/>
    </row>
    <row r="41" spans="1:8" ht="12">
      <c r="A41" s="296" t="s">
        <v>442</v>
      </c>
      <c r="B41" s="297" t="s">
        <v>443</v>
      </c>
      <c r="C41" s="64"/>
      <c r="D41" s="64">
        <v>-1</v>
      </c>
      <c r="E41" s="81"/>
      <c r="F41" s="81"/>
      <c r="G41" s="84"/>
      <c r="H41" s="84"/>
    </row>
    <row r="42" spans="1:8" ht="12">
      <c r="A42" s="300" t="s">
        <v>444</v>
      </c>
      <c r="B42" s="301" t="s">
        <v>445</v>
      </c>
      <c r="C42" s="65">
        <f>SUM(C34:C41)</f>
        <v>9</v>
      </c>
      <c r="D42" s="65">
        <f>SUM(D34:D41)</f>
        <v>-318</v>
      </c>
      <c r="E42" s="81"/>
      <c r="F42" s="81"/>
      <c r="G42" s="84"/>
      <c r="H42" s="84"/>
    </row>
    <row r="43" spans="1:8" ht="12">
      <c r="A43" s="304" t="s">
        <v>446</v>
      </c>
      <c r="B43" s="301" t="s">
        <v>447</v>
      </c>
      <c r="C43" s="65">
        <f>C42+C32+C20</f>
        <v>305</v>
      </c>
      <c r="D43" s="65">
        <f>D42+D32+D20</f>
        <v>646</v>
      </c>
      <c r="E43" s="81"/>
      <c r="F43" s="81"/>
      <c r="G43" s="84"/>
      <c r="H43" s="84"/>
    </row>
    <row r="44" spans="1:8" ht="12">
      <c r="A44" s="294" t="s">
        <v>448</v>
      </c>
      <c r="B44" s="302" t="s">
        <v>449</v>
      </c>
      <c r="C44" s="83">
        <v>3854</v>
      </c>
      <c r="D44" s="83">
        <v>7667</v>
      </c>
      <c r="E44" s="81"/>
      <c r="F44" s="81"/>
      <c r="G44" s="84"/>
      <c r="H44" s="84"/>
    </row>
    <row r="45" spans="1:8" ht="12">
      <c r="A45" s="294" t="s">
        <v>450</v>
      </c>
      <c r="B45" s="302" t="s">
        <v>451</v>
      </c>
      <c r="C45" s="65">
        <v>4159</v>
      </c>
      <c r="D45" s="65">
        <f>D44+D43</f>
        <v>8313</v>
      </c>
      <c r="E45" s="81"/>
      <c r="F45" s="81"/>
      <c r="G45" s="84"/>
      <c r="H45" s="84"/>
    </row>
    <row r="46" spans="1:8" ht="12">
      <c r="A46" s="296" t="s">
        <v>452</v>
      </c>
      <c r="B46" s="302" t="s">
        <v>453</v>
      </c>
      <c r="C46" s="66">
        <v>499</v>
      </c>
      <c r="D46" s="66">
        <v>660</v>
      </c>
      <c r="E46" s="81"/>
      <c r="F46" s="81"/>
      <c r="G46" s="84"/>
      <c r="H46" s="84"/>
    </row>
    <row r="47" spans="1:8" ht="12">
      <c r="A47" s="296" t="s">
        <v>454</v>
      </c>
      <c r="B47" s="302" t="s">
        <v>455</v>
      </c>
      <c r="C47" s="66">
        <v>3660</v>
      </c>
      <c r="D47" s="66">
        <v>7653</v>
      </c>
      <c r="G47" s="84"/>
      <c r="H47" s="84"/>
    </row>
    <row r="48" spans="1:8" ht="12">
      <c r="A48" s="81"/>
      <c r="B48" s="305"/>
      <c r="C48" s="306"/>
      <c r="D48" s="306"/>
      <c r="G48" s="84"/>
      <c r="H48" s="84"/>
    </row>
    <row r="49" spans="1:8" ht="12">
      <c r="A49" s="337" t="s">
        <v>534</v>
      </c>
      <c r="B49" s="338"/>
      <c r="C49" s="283"/>
      <c r="D49" s="341"/>
      <c r="E49" s="307"/>
      <c r="G49" s="84"/>
      <c r="H49" s="84"/>
    </row>
    <row r="50" spans="1:8" ht="12">
      <c r="A50" s="282"/>
      <c r="B50" s="338" t="s">
        <v>379</v>
      </c>
      <c r="C50" s="345"/>
      <c r="D50" s="345"/>
      <c r="G50" s="84"/>
      <c r="H50" s="84"/>
    </row>
    <row r="51" spans="1:8" ht="12">
      <c r="A51" s="282"/>
      <c r="B51" s="282" t="s">
        <v>531</v>
      </c>
      <c r="C51" s="283"/>
      <c r="D51" s="283"/>
      <c r="G51" s="84"/>
      <c r="H51" s="84"/>
    </row>
    <row r="52" spans="1:8" ht="12">
      <c r="A52" s="282"/>
      <c r="B52" s="338" t="s">
        <v>526</v>
      </c>
      <c r="C52" s="345"/>
      <c r="D52" s="345"/>
      <c r="G52" s="84"/>
      <c r="H52" s="84"/>
    </row>
    <row r="53" spans="1:8" ht="12">
      <c r="A53" s="282"/>
      <c r="B53" s="282" t="s">
        <v>524</v>
      </c>
      <c r="C53" s="283"/>
      <c r="D53" s="283"/>
      <c r="G53" s="84"/>
      <c r="H53" s="84"/>
    </row>
    <row r="54" spans="7:8" ht="12">
      <c r="G54" s="84"/>
      <c r="H54" s="84"/>
    </row>
    <row r="55" spans="7:8" ht="12">
      <c r="G55" s="84"/>
      <c r="H55" s="84"/>
    </row>
    <row r="56" spans="7:8" ht="12">
      <c r="G56" s="84"/>
      <c r="H56" s="84"/>
    </row>
    <row r="57" spans="7:8" ht="12">
      <c r="G57" s="84"/>
      <c r="H57" s="84"/>
    </row>
    <row r="58" spans="7:8" ht="12">
      <c r="G58" s="84"/>
      <c r="H58" s="84"/>
    </row>
    <row r="59" spans="7:8" ht="12">
      <c r="G59" s="84"/>
      <c r="H59" s="84"/>
    </row>
    <row r="60" spans="7:8" ht="12">
      <c r="G60" s="84"/>
      <c r="H60" s="84"/>
    </row>
    <row r="61" spans="7:8" ht="12">
      <c r="G61" s="84"/>
      <c r="H61" s="84"/>
    </row>
    <row r="62" spans="7:8" ht="12">
      <c r="G62" s="84"/>
      <c r="H62" s="84"/>
    </row>
    <row r="63" spans="7:8" ht="12">
      <c r="G63" s="84"/>
      <c r="H63" s="84"/>
    </row>
    <row r="64" spans="7:8" ht="12">
      <c r="G64" s="84"/>
      <c r="H64" s="84"/>
    </row>
    <row r="65" spans="7:8" ht="12">
      <c r="G65" s="84"/>
      <c r="H65" s="84"/>
    </row>
    <row r="66" spans="7:8" ht="12">
      <c r="G66" s="84"/>
      <c r="H66" s="84"/>
    </row>
    <row r="67" spans="7:8" ht="12">
      <c r="G67" s="84"/>
      <c r="H67" s="84"/>
    </row>
    <row r="68" spans="7:8" ht="12">
      <c r="G68" s="84"/>
      <c r="H68" s="84"/>
    </row>
    <row r="69" spans="7:8" ht="12">
      <c r="G69" s="84"/>
      <c r="H69" s="84"/>
    </row>
    <row r="70" spans="7:8" ht="12">
      <c r="G70" s="84"/>
      <c r="H70" s="84"/>
    </row>
    <row r="71" spans="7:8" ht="12">
      <c r="G71" s="84"/>
      <c r="H71" s="84"/>
    </row>
    <row r="72" spans="7:8" ht="12">
      <c r="G72" s="84"/>
      <c r="H72" s="84"/>
    </row>
    <row r="73" spans="7:8" ht="12">
      <c r="G73" s="84"/>
      <c r="H73" s="84"/>
    </row>
    <row r="74" spans="7:8" ht="12">
      <c r="G74" s="84"/>
      <c r="H74" s="84"/>
    </row>
    <row r="75" spans="7:8" ht="12">
      <c r="G75" s="84"/>
      <c r="H75" s="84"/>
    </row>
    <row r="76" spans="7:8" ht="12">
      <c r="G76" s="84"/>
      <c r="H76" s="84"/>
    </row>
    <row r="77" spans="7:8" ht="12">
      <c r="G77" s="84"/>
      <c r="H77" s="84"/>
    </row>
    <row r="78" spans="7:8" ht="12">
      <c r="G78" s="84"/>
      <c r="H78" s="84"/>
    </row>
    <row r="79" spans="7:8" ht="12">
      <c r="G79" s="84"/>
      <c r="H79" s="84"/>
    </row>
    <row r="80" spans="7:8" ht="12">
      <c r="G80" s="84"/>
      <c r="H80" s="84"/>
    </row>
    <row r="81" spans="7:8" ht="12">
      <c r="G81" s="84"/>
      <c r="H81" s="84"/>
    </row>
    <row r="82" spans="7:8" ht="12">
      <c r="G82" s="84"/>
      <c r="H82" s="84"/>
    </row>
    <row r="83" spans="7:8" ht="12">
      <c r="G83" s="84"/>
      <c r="H83" s="84"/>
    </row>
    <row r="84" spans="7:8" ht="12">
      <c r="G84" s="84"/>
      <c r="H84" s="84"/>
    </row>
    <row r="85" spans="7:8" ht="12">
      <c r="G85" s="84"/>
      <c r="H85" s="84"/>
    </row>
    <row r="86" spans="7:8" ht="12">
      <c r="G86" s="84"/>
      <c r="H86" s="84"/>
    </row>
    <row r="87" spans="7:8" ht="12">
      <c r="G87" s="84"/>
      <c r="H87" s="84"/>
    </row>
    <row r="88" spans="7:8" ht="12">
      <c r="G88" s="84"/>
      <c r="H88" s="84"/>
    </row>
    <row r="89" spans="7:8" ht="12">
      <c r="G89" s="84"/>
      <c r="H89" s="84"/>
    </row>
    <row r="90" spans="7:8" ht="12">
      <c r="G90" s="84"/>
      <c r="H90" s="84"/>
    </row>
    <row r="91" spans="7:8" ht="12">
      <c r="G91" s="84"/>
      <c r="H91" s="84"/>
    </row>
    <row r="92" spans="7:8" ht="12">
      <c r="G92" s="84"/>
      <c r="H92" s="84"/>
    </row>
    <row r="93" spans="7:8" ht="12">
      <c r="G93" s="84"/>
      <c r="H93" s="84"/>
    </row>
    <row r="94" spans="7:8" ht="12">
      <c r="G94" s="84"/>
      <c r="H94" s="84"/>
    </row>
    <row r="95" spans="7:8" ht="12">
      <c r="G95" s="84"/>
      <c r="H95" s="84"/>
    </row>
    <row r="96" spans="7:8" ht="12">
      <c r="G96" s="84"/>
      <c r="H96" s="84"/>
    </row>
    <row r="97" spans="7:8" ht="12">
      <c r="G97" s="84"/>
      <c r="H97" s="84"/>
    </row>
    <row r="98" spans="7:8" ht="12">
      <c r="G98" s="84"/>
      <c r="H98" s="84"/>
    </row>
    <row r="99" spans="7:8" ht="12">
      <c r="G99" s="84"/>
      <c r="H99" s="84"/>
    </row>
    <row r="100" spans="7:8" ht="12">
      <c r="G100" s="84"/>
      <c r="H100" s="84"/>
    </row>
    <row r="101" spans="7:8" ht="12">
      <c r="G101" s="84"/>
      <c r="H101" s="84"/>
    </row>
    <row r="102" spans="7:8" ht="12">
      <c r="G102" s="84"/>
      <c r="H102" s="84"/>
    </row>
  </sheetData>
  <sheetProtection/>
  <autoFilter ref="A8:D47"/>
  <mergeCells count="2"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 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7480314960629921" right="0.7480314960629921" top="0.47" bottom="0.5" header="0.47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534"/>
  <sheetViews>
    <sheetView zoomScalePageLayoutView="0" workbookViewId="0" topLeftCell="A13">
      <selection activeCell="A8" sqref="A8"/>
    </sheetView>
  </sheetViews>
  <sheetFormatPr defaultColWidth="9.25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456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520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530</v>
      </c>
      <c r="B4" s="43"/>
      <c r="C4" s="88"/>
      <c r="D4" s="88"/>
      <c r="E4" s="88"/>
      <c r="F4" s="88"/>
      <c r="G4" s="88"/>
      <c r="H4" s="88"/>
      <c r="I4" s="88"/>
      <c r="J4" s="88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537</v>
      </c>
      <c r="B5" s="43"/>
      <c r="C5" s="89"/>
      <c r="D5" s="89"/>
      <c r="E5" s="89"/>
      <c r="F5" s="89"/>
      <c r="G5" s="89"/>
      <c r="H5" s="89"/>
      <c r="I5" s="89"/>
      <c r="J5" s="89"/>
      <c r="K5" s="12"/>
      <c r="L5" s="13"/>
      <c r="M5" s="14" t="s">
        <v>3</v>
      </c>
      <c r="N5" s="13"/>
    </row>
    <row r="6" spans="1:14" s="18" customFormat="1" ht="21.75" customHeight="1">
      <c r="A6" s="141"/>
      <c r="B6" s="145"/>
      <c r="C6" s="121"/>
      <c r="D6" s="134" t="s">
        <v>457</v>
      </c>
      <c r="E6" s="16"/>
      <c r="F6" s="16"/>
      <c r="G6" s="16"/>
      <c r="H6" s="16"/>
      <c r="I6" s="16" t="s">
        <v>458</v>
      </c>
      <c r="J6" s="133"/>
      <c r="K6" s="130"/>
      <c r="L6" s="121"/>
      <c r="M6" s="124"/>
      <c r="N6" s="87"/>
    </row>
    <row r="7" spans="1:14" s="18" customFormat="1" ht="60">
      <c r="A7" s="142" t="s">
        <v>459</v>
      </c>
      <c r="B7" s="146" t="s">
        <v>460</v>
      </c>
      <c r="C7" s="122" t="s">
        <v>461</v>
      </c>
      <c r="D7" s="143" t="s">
        <v>462</v>
      </c>
      <c r="E7" s="121" t="s">
        <v>463</v>
      </c>
      <c r="F7" s="16" t="s">
        <v>464</v>
      </c>
      <c r="G7" s="16"/>
      <c r="H7" s="16"/>
      <c r="I7" s="121" t="s">
        <v>465</v>
      </c>
      <c r="J7" s="135" t="s">
        <v>466</v>
      </c>
      <c r="K7" s="122" t="s">
        <v>467</v>
      </c>
      <c r="L7" s="122" t="s">
        <v>468</v>
      </c>
      <c r="M7" s="140" t="s">
        <v>469</v>
      </c>
      <c r="N7" s="87"/>
    </row>
    <row r="8" spans="1:14" s="18" customFormat="1" ht="54" customHeight="1">
      <c r="A8" s="139"/>
      <c r="B8" s="147"/>
      <c r="C8" s="123"/>
      <c r="D8" s="144"/>
      <c r="E8" s="123"/>
      <c r="F8" s="15" t="s">
        <v>470</v>
      </c>
      <c r="G8" s="15" t="s">
        <v>471</v>
      </c>
      <c r="H8" s="15" t="s">
        <v>472</v>
      </c>
      <c r="I8" s="123"/>
      <c r="J8" s="136"/>
      <c r="K8" s="123"/>
      <c r="L8" s="123"/>
      <c r="M8" s="125"/>
      <c r="N8" s="87"/>
    </row>
    <row r="9" spans="1:14" s="18" customFormat="1" ht="12" customHeight="1">
      <c r="A9" s="15" t="s">
        <v>11</v>
      </c>
      <c r="B9" s="40"/>
      <c r="C9" s="137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137">
        <v>9</v>
      </c>
      <c r="L9" s="137">
        <v>10</v>
      </c>
      <c r="M9" s="138">
        <v>11</v>
      </c>
      <c r="N9" s="17"/>
    </row>
    <row r="10" spans="1:14" s="18" customFormat="1" ht="12" customHeight="1">
      <c r="A10" s="15" t="s">
        <v>473</v>
      </c>
      <c r="B10" s="41"/>
      <c r="C10" s="67" t="s">
        <v>44</v>
      </c>
      <c r="D10" s="67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474</v>
      </c>
      <c r="L10" s="19" t="s">
        <v>109</v>
      </c>
      <c r="M10" s="20" t="s">
        <v>117</v>
      </c>
      <c r="N10" s="17"/>
    </row>
    <row r="11" spans="1:23" ht="15.75" customHeight="1">
      <c r="A11" s="21" t="s">
        <v>475</v>
      </c>
      <c r="B11" s="41" t="s">
        <v>476</v>
      </c>
      <c r="C11" s="68">
        <f>'справка №1 СЧЕТОВОДЕН  БАЛАНС'!H17</f>
        <v>5500</v>
      </c>
      <c r="D11" s="68">
        <f>'справка №1 СЧЕТОВОДЕН  БАЛАНС'!H19</f>
        <v>0</v>
      </c>
      <c r="E11" s="68">
        <f>'справка №1 СЧЕТОВОДЕН  БАЛАНС'!H20</f>
        <v>53502</v>
      </c>
      <c r="F11" s="68">
        <f>'справка №1 СЧЕТОВОДЕН  БАЛАНС'!H22</f>
        <v>550</v>
      </c>
      <c r="G11" s="68">
        <f>'справка №1 СЧЕТОВОДЕН  БАЛАНС'!H23</f>
        <v>0</v>
      </c>
      <c r="H11" s="342">
        <f>'справка №1 СЧЕТОВОДЕН  БАЛАНС'!H24</f>
        <v>25139</v>
      </c>
      <c r="I11" s="68">
        <f>'справка №1 СЧЕТОВОДЕН  БАЛАНС'!H28+'справка №1 СЧЕТОВОДЕН  БАЛАНС'!H31</f>
        <v>21289</v>
      </c>
      <c r="J11" s="68">
        <f>'справка №1 СЧЕТОВОДЕН  БАЛАНС'!H29+'справка №1 СЧЕТОВОДЕН  БАЛАНС'!H32</f>
        <v>-728</v>
      </c>
      <c r="K11" s="70"/>
      <c r="L11" s="308">
        <f>SUM(C11:K11)</f>
        <v>105252</v>
      </c>
      <c r="M11" s="68">
        <f>'справка №1 СЧЕТОВОДЕН  БАЛАНС'!H39</f>
        <v>2211</v>
      </c>
      <c r="N11" s="132"/>
      <c r="O11" s="86"/>
      <c r="P11" s="86"/>
      <c r="Q11" s="86"/>
      <c r="R11" s="86"/>
      <c r="S11" s="86"/>
      <c r="T11" s="86"/>
      <c r="U11" s="86"/>
      <c r="V11" s="86"/>
      <c r="W11" s="86"/>
    </row>
    <row r="12" spans="1:23" ht="12.75" customHeight="1">
      <c r="A12" s="21" t="s">
        <v>477</v>
      </c>
      <c r="B12" s="41" t="s">
        <v>478</v>
      </c>
      <c r="C12" s="69">
        <f>C13+C14</f>
        <v>0</v>
      </c>
      <c r="D12" s="69">
        <f aca="true" t="shared" si="0" ref="D12:M12">D13+D14</f>
        <v>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69">
        <f t="shared" si="0"/>
        <v>0</v>
      </c>
      <c r="I12" s="69">
        <f t="shared" si="0"/>
        <v>0</v>
      </c>
      <c r="J12" s="69">
        <f t="shared" si="0"/>
        <v>0</v>
      </c>
      <c r="K12" s="69">
        <f t="shared" si="0"/>
        <v>0</v>
      </c>
      <c r="L12" s="308">
        <f aca="true" t="shared" si="1" ref="L12:L32">SUM(C12:K12)</f>
        <v>0</v>
      </c>
      <c r="M12" s="69">
        <f t="shared" si="0"/>
        <v>0</v>
      </c>
      <c r="N12" s="85"/>
      <c r="O12" s="86"/>
      <c r="P12" s="86"/>
      <c r="Q12" s="86"/>
      <c r="R12" s="86"/>
      <c r="S12" s="86"/>
      <c r="T12" s="86"/>
      <c r="U12" s="86"/>
      <c r="V12" s="86"/>
      <c r="W12" s="86"/>
    </row>
    <row r="13" spans="1:14" ht="12.75" customHeight="1">
      <c r="A13" s="24" t="s">
        <v>479</v>
      </c>
      <c r="B13" s="19" t="s">
        <v>480</v>
      </c>
      <c r="C13" s="70"/>
      <c r="D13" s="70"/>
      <c r="E13" s="70"/>
      <c r="F13" s="70"/>
      <c r="G13" s="70"/>
      <c r="H13" s="70"/>
      <c r="I13" s="70"/>
      <c r="J13" s="70"/>
      <c r="K13" s="70"/>
      <c r="L13" s="308">
        <f t="shared" si="1"/>
        <v>0</v>
      </c>
      <c r="M13" s="70"/>
      <c r="N13" s="22"/>
    </row>
    <row r="14" spans="1:14" ht="12" customHeight="1">
      <c r="A14" s="24" t="s">
        <v>481</v>
      </c>
      <c r="B14" s="19" t="s">
        <v>482</v>
      </c>
      <c r="C14" s="70"/>
      <c r="D14" s="70"/>
      <c r="E14" s="70"/>
      <c r="F14" s="70"/>
      <c r="G14" s="70"/>
      <c r="H14" s="70"/>
      <c r="I14" s="70"/>
      <c r="J14" s="70"/>
      <c r="K14" s="70"/>
      <c r="L14" s="308">
        <f t="shared" si="1"/>
        <v>0</v>
      </c>
      <c r="M14" s="70"/>
      <c r="N14" s="22"/>
    </row>
    <row r="15" spans="1:23" ht="12">
      <c r="A15" s="21" t="s">
        <v>483</v>
      </c>
      <c r="B15" s="41" t="s">
        <v>484</v>
      </c>
      <c r="C15" s="71">
        <f>C11+C12</f>
        <v>5500</v>
      </c>
      <c r="D15" s="71">
        <f aca="true" t="shared" si="2" ref="D15:M15">D11+D12</f>
        <v>0</v>
      </c>
      <c r="E15" s="71">
        <f t="shared" si="2"/>
        <v>53502</v>
      </c>
      <c r="F15" s="71">
        <f t="shared" si="2"/>
        <v>550</v>
      </c>
      <c r="G15" s="71">
        <f t="shared" si="2"/>
        <v>0</v>
      </c>
      <c r="H15" s="71">
        <f t="shared" si="2"/>
        <v>25139</v>
      </c>
      <c r="I15" s="71">
        <f t="shared" si="2"/>
        <v>21289</v>
      </c>
      <c r="J15" s="71">
        <f t="shared" si="2"/>
        <v>-728</v>
      </c>
      <c r="K15" s="71">
        <f t="shared" si="2"/>
        <v>0</v>
      </c>
      <c r="L15" s="308">
        <f t="shared" si="1"/>
        <v>105252</v>
      </c>
      <c r="M15" s="71">
        <f t="shared" si="2"/>
        <v>2211</v>
      </c>
      <c r="N15" s="85"/>
      <c r="O15" s="86"/>
      <c r="P15" s="86"/>
      <c r="Q15" s="86"/>
      <c r="R15" s="86"/>
      <c r="S15" s="86"/>
      <c r="T15" s="86"/>
      <c r="U15" s="86"/>
      <c r="V15" s="86"/>
      <c r="W15" s="86"/>
    </row>
    <row r="16" spans="1:20" ht="12.75" customHeight="1">
      <c r="A16" s="21" t="s">
        <v>485</v>
      </c>
      <c r="B16" s="48" t="s">
        <v>486</v>
      </c>
      <c r="C16" s="126"/>
      <c r="D16" s="127"/>
      <c r="E16" s="127"/>
      <c r="F16" s="127"/>
      <c r="G16" s="127"/>
      <c r="H16" s="128"/>
      <c r="I16" s="131">
        <v>1672</v>
      </c>
      <c r="J16" s="309">
        <f>+'справка №1 СЧЕТОВОДЕН  БАЛАНС'!G32</f>
        <v>0</v>
      </c>
      <c r="K16" s="70"/>
      <c r="L16" s="308">
        <f t="shared" si="1"/>
        <v>1672</v>
      </c>
      <c r="M16" s="70">
        <v>-31</v>
      </c>
      <c r="N16" s="85"/>
      <c r="O16" s="86"/>
      <c r="P16" s="86"/>
      <c r="Q16" s="86"/>
      <c r="R16" s="86"/>
      <c r="S16" s="86"/>
      <c r="T16" s="86"/>
    </row>
    <row r="17" spans="1:23" ht="12.75" customHeight="1">
      <c r="A17" s="24" t="s">
        <v>487</v>
      </c>
      <c r="B17" s="19" t="s">
        <v>488</v>
      </c>
      <c r="C17" s="72">
        <f>C18+C19</f>
        <v>0</v>
      </c>
      <c r="D17" s="72">
        <f aca="true" t="shared" si="3" ref="D17:K17">D18+D19</f>
        <v>0</v>
      </c>
      <c r="E17" s="72">
        <f t="shared" si="3"/>
        <v>0</v>
      </c>
      <c r="F17" s="72">
        <f t="shared" si="3"/>
        <v>0</v>
      </c>
      <c r="G17" s="72">
        <f t="shared" si="3"/>
        <v>0</v>
      </c>
      <c r="H17" s="72">
        <f t="shared" si="3"/>
        <v>0</v>
      </c>
      <c r="I17" s="72">
        <f t="shared" si="3"/>
        <v>-1531</v>
      </c>
      <c r="J17" s="72">
        <f>J18+J19</f>
        <v>0</v>
      </c>
      <c r="K17" s="72">
        <f t="shared" si="3"/>
        <v>0</v>
      </c>
      <c r="L17" s="308">
        <f t="shared" si="1"/>
        <v>-1531</v>
      </c>
      <c r="M17" s="72">
        <f>M18+M19</f>
        <v>0</v>
      </c>
      <c r="N17" s="85"/>
      <c r="O17" s="86"/>
      <c r="P17" s="86"/>
      <c r="Q17" s="86"/>
      <c r="R17" s="86"/>
      <c r="S17" s="86"/>
      <c r="T17" s="86"/>
      <c r="U17" s="86"/>
      <c r="V17" s="86"/>
      <c r="W17" s="86"/>
    </row>
    <row r="18" spans="1:14" ht="12" customHeight="1">
      <c r="A18" s="25" t="s">
        <v>489</v>
      </c>
      <c r="B18" s="44" t="s">
        <v>490</v>
      </c>
      <c r="C18" s="70"/>
      <c r="D18" s="70"/>
      <c r="E18" s="70"/>
      <c r="F18" s="70"/>
      <c r="G18" s="70"/>
      <c r="H18" s="70"/>
      <c r="I18" s="70">
        <v>-1531</v>
      </c>
      <c r="J18" s="70"/>
      <c r="K18" s="70"/>
      <c r="L18" s="308">
        <f t="shared" si="1"/>
        <v>-1531</v>
      </c>
      <c r="M18" s="70"/>
      <c r="N18" s="22"/>
    </row>
    <row r="19" spans="1:14" ht="12" customHeight="1">
      <c r="A19" s="25" t="s">
        <v>491</v>
      </c>
      <c r="B19" s="44" t="s">
        <v>492</v>
      </c>
      <c r="C19" s="70"/>
      <c r="D19" s="70"/>
      <c r="E19" s="70"/>
      <c r="F19" s="70"/>
      <c r="G19" s="70"/>
      <c r="H19" s="70"/>
      <c r="I19" s="70"/>
      <c r="J19" s="70"/>
      <c r="K19" s="70"/>
      <c r="L19" s="308">
        <f t="shared" si="1"/>
        <v>0</v>
      </c>
      <c r="M19" s="70"/>
      <c r="N19" s="22"/>
    </row>
    <row r="20" spans="1:14" ht="12.75" customHeight="1">
      <c r="A20" s="24" t="s">
        <v>493</v>
      </c>
      <c r="B20" s="19" t="s">
        <v>494</v>
      </c>
      <c r="C20" s="70"/>
      <c r="D20" s="70"/>
      <c r="E20" s="70"/>
      <c r="F20" s="70"/>
      <c r="G20" s="70"/>
      <c r="H20" s="70"/>
      <c r="I20" s="70"/>
      <c r="J20" s="70"/>
      <c r="K20" s="70"/>
      <c r="L20" s="308">
        <f t="shared" si="1"/>
        <v>0</v>
      </c>
      <c r="M20" s="70"/>
      <c r="N20" s="22"/>
    </row>
    <row r="21" spans="1:23" ht="23.25" customHeight="1">
      <c r="A21" s="24" t="s">
        <v>495</v>
      </c>
      <c r="B21" s="19" t="s">
        <v>496</v>
      </c>
      <c r="C21" s="69">
        <f>C22-C23</f>
        <v>0</v>
      </c>
      <c r="D21" s="69">
        <f aca="true" t="shared" si="4" ref="D21:M21">D22-D23</f>
        <v>0</v>
      </c>
      <c r="E21" s="69">
        <f t="shared" si="4"/>
        <v>0</v>
      </c>
      <c r="F21" s="69">
        <f t="shared" si="4"/>
        <v>0</v>
      </c>
      <c r="G21" s="69">
        <f t="shared" si="4"/>
        <v>0</v>
      </c>
      <c r="H21" s="69">
        <f t="shared" si="4"/>
        <v>0</v>
      </c>
      <c r="I21" s="69">
        <f t="shared" si="4"/>
        <v>0</v>
      </c>
      <c r="J21" s="69">
        <f t="shared" si="4"/>
        <v>0</v>
      </c>
      <c r="K21" s="69">
        <f t="shared" si="4"/>
        <v>0</v>
      </c>
      <c r="L21" s="308">
        <f t="shared" si="1"/>
        <v>0</v>
      </c>
      <c r="M21" s="69">
        <f t="shared" si="4"/>
        <v>0</v>
      </c>
      <c r="N21" s="85"/>
      <c r="O21" s="86"/>
      <c r="P21" s="86"/>
      <c r="Q21" s="86"/>
      <c r="R21" s="86"/>
      <c r="S21" s="86"/>
      <c r="T21" s="86"/>
      <c r="U21" s="86"/>
      <c r="V21" s="86"/>
      <c r="W21" s="86"/>
    </row>
    <row r="22" spans="1:14" ht="12">
      <c r="A22" s="24" t="s">
        <v>497</v>
      </c>
      <c r="B22" s="19" t="s">
        <v>498</v>
      </c>
      <c r="C22" s="129"/>
      <c r="D22" s="129"/>
      <c r="E22" s="129"/>
      <c r="F22" s="129"/>
      <c r="G22" s="129"/>
      <c r="H22" s="129"/>
      <c r="I22" s="129"/>
      <c r="J22" s="129"/>
      <c r="K22" s="129"/>
      <c r="L22" s="308">
        <f t="shared" si="1"/>
        <v>0</v>
      </c>
      <c r="M22" s="129"/>
      <c r="N22" s="22"/>
    </row>
    <row r="23" spans="1:14" ht="12">
      <c r="A23" s="24" t="s">
        <v>499</v>
      </c>
      <c r="B23" s="19" t="s">
        <v>500</v>
      </c>
      <c r="C23" s="129"/>
      <c r="D23" s="129"/>
      <c r="E23" s="129"/>
      <c r="F23" s="129"/>
      <c r="G23" s="129"/>
      <c r="H23" s="129"/>
      <c r="I23" s="129"/>
      <c r="J23" s="129"/>
      <c r="K23" s="129"/>
      <c r="L23" s="308">
        <f t="shared" si="1"/>
        <v>0</v>
      </c>
      <c r="M23" s="129"/>
      <c r="N23" s="22"/>
    </row>
    <row r="24" spans="1:23" ht="22.5" customHeight="1">
      <c r="A24" s="24" t="s">
        <v>501</v>
      </c>
      <c r="B24" s="19" t="s">
        <v>502</v>
      </c>
      <c r="C24" s="69">
        <f>C25-C26</f>
        <v>0</v>
      </c>
      <c r="D24" s="69">
        <f aca="true" t="shared" si="5" ref="D24:M24">D25-D26</f>
        <v>0</v>
      </c>
      <c r="E24" s="69">
        <f t="shared" si="5"/>
        <v>0</v>
      </c>
      <c r="F24" s="69">
        <f t="shared" si="5"/>
        <v>0</v>
      </c>
      <c r="G24" s="69">
        <f t="shared" si="5"/>
        <v>0</v>
      </c>
      <c r="H24" s="69">
        <f t="shared" si="5"/>
        <v>0</v>
      </c>
      <c r="I24" s="69">
        <f t="shared" si="5"/>
        <v>0</v>
      </c>
      <c r="J24" s="69">
        <f t="shared" si="5"/>
        <v>0</v>
      </c>
      <c r="K24" s="69">
        <f t="shared" si="5"/>
        <v>0</v>
      </c>
      <c r="L24" s="308">
        <f t="shared" si="1"/>
        <v>0</v>
      </c>
      <c r="M24" s="69">
        <f t="shared" si="5"/>
        <v>0</v>
      </c>
      <c r="N24" s="85"/>
      <c r="O24" s="86"/>
      <c r="P24" s="86"/>
      <c r="Q24" s="86"/>
      <c r="R24" s="86"/>
      <c r="S24" s="86"/>
      <c r="T24" s="86"/>
      <c r="U24" s="86"/>
      <c r="V24" s="86"/>
      <c r="W24" s="86"/>
    </row>
    <row r="25" spans="1:14" ht="12">
      <c r="A25" s="24" t="s">
        <v>497</v>
      </c>
      <c r="B25" s="19" t="s">
        <v>503</v>
      </c>
      <c r="C25" s="129"/>
      <c r="D25" s="129"/>
      <c r="E25" s="129"/>
      <c r="F25" s="129"/>
      <c r="G25" s="129"/>
      <c r="H25" s="129"/>
      <c r="I25" s="129"/>
      <c r="J25" s="129"/>
      <c r="K25" s="129"/>
      <c r="L25" s="308">
        <f t="shared" si="1"/>
        <v>0</v>
      </c>
      <c r="M25" s="129"/>
      <c r="N25" s="22"/>
    </row>
    <row r="26" spans="1:14" ht="12">
      <c r="A26" s="24" t="s">
        <v>499</v>
      </c>
      <c r="B26" s="19" t="s">
        <v>504</v>
      </c>
      <c r="C26" s="129"/>
      <c r="D26" s="129"/>
      <c r="E26" s="129"/>
      <c r="F26" s="129"/>
      <c r="G26" s="129"/>
      <c r="H26" s="129"/>
      <c r="I26" s="129"/>
      <c r="J26" s="129"/>
      <c r="K26" s="129"/>
      <c r="L26" s="308">
        <f t="shared" si="1"/>
        <v>0</v>
      </c>
      <c r="M26" s="129"/>
      <c r="N26" s="22"/>
    </row>
    <row r="27" spans="1:14" ht="12">
      <c r="A27" s="24" t="s">
        <v>505</v>
      </c>
      <c r="B27" s="19" t="s">
        <v>506</v>
      </c>
      <c r="C27" s="70"/>
      <c r="D27" s="70"/>
      <c r="E27" s="70"/>
      <c r="F27" s="70"/>
      <c r="G27" s="70"/>
      <c r="H27" s="70"/>
      <c r="I27" s="70"/>
      <c r="J27" s="70"/>
      <c r="K27" s="70"/>
      <c r="L27" s="308">
        <f t="shared" si="1"/>
        <v>0</v>
      </c>
      <c r="M27" s="70"/>
      <c r="N27" s="22"/>
    </row>
    <row r="28" spans="1:14" ht="12">
      <c r="A28" s="24" t="s">
        <v>507</v>
      </c>
      <c r="B28" s="19" t="s">
        <v>508</v>
      </c>
      <c r="C28" s="70"/>
      <c r="D28" s="70"/>
      <c r="E28" s="70"/>
      <c r="F28" s="70"/>
      <c r="G28" s="70"/>
      <c r="H28" s="70">
        <v>-23</v>
      </c>
      <c r="I28" s="70"/>
      <c r="J28" s="70"/>
      <c r="K28" s="70"/>
      <c r="L28" s="308">
        <f t="shared" si="1"/>
        <v>-23</v>
      </c>
      <c r="M28" s="70"/>
      <c r="N28" s="22"/>
    </row>
    <row r="29" spans="1:23" ht="14.25" customHeight="1">
      <c r="A29" s="21" t="s">
        <v>509</v>
      </c>
      <c r="B29" s="41" t="s">
        <v>510</v>
      </c>
      <c r="C29" s="69">
        <f>C11+C17+C20+C21+C24+C28+C27+C16</f>
        <v>5500</v>
      </c>
      <c r="D29" s="69">
        <f aca="true" t="shared" si="6" ref="D29:K29">D11+D17+D20+D21+D24+D28+D27+D16</f>
        <v>0</v>
      </c>
      <c r="E29" s="69">
        <f t="shared" si="6"/>
        <v>53502</v>
      </c>
      <c r="F29" s="69">
        <f t="shared" si="6"/>
        <v>550</v>
      </c>
      <c r="G29" s="69">
        <f t="shared" si="6"/>
        <v>0</v>
      </c>
      <c r="H29" s="69">
        <f t="shared" si="6"/>
        <v>25116</v>
      </c>
      <c r="I29" s="69">
        <f t="shared" si="6"/>
        <v>21430</v>
      </c>
      <c r="J29" s="69">
        <f>J11+J17+J20+J21+J24+J28+J27+J16</f>
        <v>-728</v>
      </c>
      <c r="K29" s="69">
        <f t="shared" si="6"/>
        <v>0</v>
      </c>
      <c r="L29" s="308">
        <f t="shared" si="1"/>
        <v>105370</v>
      </c>
      <c r="M29" s="69">
        <f>M11+M17+M20+M21+M24+M28+M27+M16</f>
        <v>2180</v>
      </c>
      <c r="N29" s="85"/>
      <c r="O29" s="86"/>
      <c r="P29" s="86"/>
      <c r="Q29" s="86"/>
      <c r="R29" s="86"/>
      <c r="S29" s="86"/>
      <c r="T29" s="86"/>
      <c r="U29" s="86"/>
      <c r="V29" s="86"/>
      <c r="W29" s="86"/>
    </row>
    <row r="30" spans="1:14" ht="23.25" customHeight="1">
      <c r="A30" s="24" t="s">
        <v>511</v>
      </c>
      <c r="B30" s="19" t="s">
        <v>512</v>
      </c>
      <c r="C30" s="70"/>
      <c r="D30" s="70"/>
      <c r="E30" s="70"/>
      <c r="F30" s="70"/>
      <c r="G30" s="70"/>
      <c r="H30" s="70"/>
      <c r="I30" s="70"/>
      <c r="J30" s="70"/>
      <c r="K30" s="70"/>
      <c r="L30" s="308">
        <f t="shared" si="1"/>
        <v>0</v>
      </c>
      <c r="M30" s="70"/>
      <c r="N30" s="22"/>
    </row>
    <row r="31" spans="1:14" ht="24" customHeight="1">
      <c r="A31" s="24" t="s">
        <v>513</v>
      </c>
      <c r="B31" s="19" t="s">
        <v>514</v>
      </c>
      <c r="C31" s="70"/>
      <c r="D31" s="70"/>
      <c r="E31" s="70"/>
      <c r="F31" s="70"/>
      <c r="G31" s="70"/>
      <c r="H31" s="70"/>
      <c r="I31" s="70"/>
      <c r="J31" s="70"/>
      <c r="K31" s="70"/>
      <c r="L31" s="308">
        <f t="shared" si="1"/>
        <v>0</v>
      </c>
      <c r="M31" s="70"/>
      <c r="N31" s="22"/>
    </row>
    <row r="32" spans="1:23" ht="23.25" customHeight="1">
      <c r="A32" s="21" t="s">
        <v>515</v>
      </c>
      <c r="B32" s="41" t="s">
        <v>516</v>
      </c>
      <c r="C32" s="69">
        <f aca="true" t="shared" si="7" ref="C32:K32">C29+C30+C31</f>
        <v>5500</v>
      </c>
      <c r="D32" s="69">
        <f t="shared" si="7"/>
        <v>0</v>
      </c>
      <c r="E32" s="69">
        <f t="shared" si="7"/>
        <v>53502</v>
      </c>
      <c r="F32" s="69">
        <f t="shared" si="7"/>
        <v>550</v>
      </c>
      <c r="G32" s="69">
        <f t="shared" si="7"/>
        <v>0</v>
      </c>
      <c r="H32" s="69">
        <f t="shared" si="7"/>
        <v>25116</v>
      </c>
      <c r="I32" s="69">
        <f t="shared" si="7"/>
        <v>21430</v>
      </c>
      <c r="J32" s="69">
        <f t="shared" si="7"/>
        <v>-728</v>
      </c>
      <c r="K32" s="69">
        <f t="shared" si="7"/>
        <v>0</v>
      </c>
      <c r="L32" s="308">
        <f t="shared" si="1"/>
        <v>105370</v>
      </c>
      <c r="M32" s="69">
        <f>M29+M30+M31</f>
        <v>2180</v>
      </c>
      <c r="N32" s="85"/>
      <c r="O32" s="86"/>
      <c r="P32" s="86"/>
      <c r="Q32" s="86"/>
      <c r="R32" s="86"/>
      <c r="S32" s="86"/>
      <c r="T32" s="86"/>
      <c r="U32" s="86"/>
      <c r="V32" s="86"/>
      <c r="W32" s="86"/>
    </row>
    <row r="33" spans="1:14" ht="14.25" customHeight="1">
      <c r="A33" s="310"/>
      <c r="B33" s="311"/>
      <c r="C33" s="26"/>
      <c r="D33" s="26"/>
      <c r="E33" s="26"/>
      <c r="F33" s="26"/>
      <c r="G33" s="26"/>
      <c r="H33" s="26"/>
      <c r="I33" s="26"/>
      <c r="J33" s="26"/>
      <c r="K33" s="26"/>
      <c r="L33" s="312"/>
      <c r="M33" s="312"/>
      <c r="N33" s="22"/>
    </row>
    <row r="34" spans="1:14" ht="23.25" customHeight="1">
      <c r="A34" s="310"/>
      <c r="B34" s="311"/>
      <c r="C34" s="26"/>
      <c r="D34" s="26"/>
      <c r="E34" s="26"/>
      <c r="F34" s="26"/>
      <c r="G34" s="26"/>
      <c r="H34" s="26"/>
      <c r="I34" s="26"/>
      <c r="J34" s="26"/>
      <c r="K34" s="26"/>
      <c r="L34" s="312"/>
      <c r="M34" s="313"/>
      <c r="N34" s="22"/>
    </row>
    <row r="35" spans="1:14" ht="12">
      <c r="A35" s="27" t="s">
        <v>535</v>
      </c>
      <c r="B35" s="45"/>
      <c r="C35" s="28"/>
      <c r="D35" s="28"/>
      <c r="E35" s="28"/>
      <c r="F35" s="28" t="s">
        <v>379</v>
      </c>
      <c r="G35" s="28"/>
      <c r="H35" s="28"/>
      <c r="I35" s="28"/>
      <c r="J35" s="28" t="s">
        <v>525</v>
      </c>
      <c r="K35" s="28"/>
      <c r="L35" s="28"/>
      <c r="M35" s="312"/>
      <c r="N35" s="22"/>
    </row>
    <row r="36" spans="1:13" ht="12">
      <c r="A36" s="314"/>
      <c r="B36" s="315"/>
      <c r="C36" s="316"/>
      <c r="D36" s="316"/>
      <c r="E36" s="316"/>
      <c r="F36" s="316"/>
      <c r="G36" s="282"/>
      <c r="H36" s="316"/>
      <c r="I36" s="316"/>
      <c r="J36" s="316"/>
      <c r="K36" s="282"/>
      <c r="L36" s="316"/>
      <c r="M36" s="317"/>
    </row>
    <row r="37" spans="1:13" ht="12">
      <c r="A37" s="314"/>
      <c r="B37" s="315"/>
      <c r="C37" s="316"/>
      <c r="D37" s="316"/>
      <c r="E37" s="316"/>
      <c r="F37" s="316"/>
      <c r="G37" s="316"/>
      <c r="H37" s="316"/>
      <c r="I37" s="316"/>
      <c r="J37" s="316"/>
      <c r="K37" s="282"/>
      <c r="L37" s="316"/>
      <c r="M37" s="317"/>
    </row>
    <row r="38" spans="1:13" ht="12">
      <c r="A38" s="314"/>
      <c r="B38" s="315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7"/>
    </row>
    <row r="39" spans="1:13" ht="12">
      <c r="A39" s="314"/>
      <c r="B39" s="315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7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" right="0.21" top="0.36" bottom="0.16" header="0.35433070866141736" footer="0.16"/>
  <pageSetup fitToHeight="2" horizontalDpi="600" verticalDpi="600" orientation="landscape" paperSize="9" scale="80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poli</cp:lastModifiedBy>
  <cp:lastPrinted>2012-08-17T07:32:29Z</cp:lastPrinted>
  <dcterms:created xsi:type="dcterms:W3CDTF">2000-06-29T12:02:40Z</dcterms:created>
  <dcterms:modified xsi:type="dcterms:W3CDTF">2012-08-20T04:49:04Z</dcterms:modified>
  <cp:category/>
  <cp:version/>
  <cp:contentType/>
  <cp:contentStatus/>
</cp:coreProperties>
</file>