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1830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<sst xmlns="http://schemas.openxmlformats.org/spreadsheetml/2006/main" count="250" uniqueCount="202">
  <si>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</si>
  <si>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</si>
  <si>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</si>
  <si>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</si>
  <si>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</si>
  <si>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</si>
  <si>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</si>
  <si>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</si>
  <si>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</si>
  <si>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</si>
  <si>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</si>
  <si>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</si>
  <si>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</si>
  <si>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</si>
  <si>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</si>
  <si>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</si>
  <si>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</si>
  <si>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</si>
  <si>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</si>
  <si>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</si>
  <si>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</si>
  <si>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</si>
  <si>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</si>
  <si>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</si>
  <si>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</si>
  <si>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</si>
  <si>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</si>
  <si>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</si>
  <si>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</si>
  <si>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</si>
  <si>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</si>
  <si>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</si>
  <si>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</si>
  <si>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</si>
  <si>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</si>
  <si>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</si>
  <si>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</si>
  <si>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</si>
  <si>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</si>
  <si>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</si>
  <si>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</si>
  <si>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</si>
  <si>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</si>
  <si>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</si>
  <si>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</si>
  <si>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</si>
  <si>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</si>
  <si>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</si>
  <si>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</si>
  <si>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</si>
  <si>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</si>
  <si>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</si>
  <si>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</si>
  <si>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</si>
  <si>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</si>
  <si>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</si>
  <si>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</si>
  <si>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</si>
  <si>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</si>
  <si>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</si>
  <si>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</si>
  <si>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</si>
  <si>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</si>
  <si>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</si>
  <si>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</si>
  <si>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</si>
  <si>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</si>
  <si>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</si>
  <si>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</si>
  <si>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</si>
  <si>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</si>
  <si>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</si>
  <si>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</si>
  <si>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</si>
  <si>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</si>
  <si>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</si>
  <si>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</si>
  <si>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</si>
  <si>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</si>
  <si>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</si>
  <si>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</si>
  <si>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</si>
  <si>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</si>
  <si>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</si>
  <si>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</si>
  <si>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</si>
  <si>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</si>
  <si>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</si>
  <si>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</si>
  <si>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</si>
  <si>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</si>
  <si>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</si>
  <si>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</si>
  <si>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</si>
  <si>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</si>
  <si>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</si>
  <si>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</si>
  <si>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</si>
  <si>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</si>
  <si>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</si>
  <si>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</si>
  <si>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</si>
  <si>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</si>
  <si>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</si>
  <si>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</si>
  <si>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</si>
  <si>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</si>
  <si>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</si>
  <si>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</si>
  <si>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</si>
  <si>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</si>
  <si>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</si>
  <si>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</si>
  <si>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</si>
  <si>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</si>
  <si>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</si>
  <si>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</si>
  <si>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</si>
  <si>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</si>
  <si>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</si>
  <si>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</si>
  <si>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</si>
  <si>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</si>
  <si>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</si>
  <si>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</si>
  <si>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</si>
  <si>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</si>
  <si>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</si>
  <si>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</si>
  <si>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</si>
  <si>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</si>
  <si>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</si>
  <si>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</si>
  <si>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</si>
  <si>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</si>
  <si>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</si>
  <si>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</si>
  <si>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</si>
  <si>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</si>
  <si>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</si>
  <si>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</si>
  <si>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</si>
  <si>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</si>
  <si>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</si>
  <si>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</si>
  <si>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</si>
  <si>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</si>
  <si>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</si>
  <si>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</si>
  <si>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</si>
  <si>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</si>
  <si>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</si>
  <si>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</si>
  <si>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</si>
  <si>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</si>
  <si>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</si>
  <si>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</si>
  <si>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</si>
  <si>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</si>
  <si>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</si>
  <si>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</si>
  <si>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</si>
  <si>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</si>
  <si>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</si>
  <si>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</si>
  <si>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</si>
  <si>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</si>
  <si>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</si>
  <si>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</si>
  <si>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</si>
  <si>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</si>
  <si>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</si>
  <si>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</si>
  <si>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</si>
  <si>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</si>
  <si>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</si>
  <si>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</si>
  <si>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</si>
  <si>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</si>
  <si>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</si>
  <si>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</si>
  <si>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</si>
  <si>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</si>
  <si>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</si>
  <si>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</si>
  <si>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</si>
  <si>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</si>
  <si>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</si>
  <si>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</si>
  <si>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</si>
  <si>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</si>
  <si>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</si>
  <si>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</si>
  <si>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</si>
  <si>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</si>
  <si>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</si>
  <si>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</si>
  <si>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</si>
  <si>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</si>
  <si>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към 30.06.2010 г.</t>
  </si>
  <si>
    <t>Отчетен период: към 30.06.2010г.</t>
  </si>
  <si>
    <t>Дата: 30.07.2010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</si>
</sst>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</numFmts>
  <fonts count="1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21" applyFont="1" applyFill="1" applyAlignment="1">
      <alignment wrapText="1"/>
      <protection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horizontal="right" vertical="top"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0" fontId="3" fillId="0" borderId="0" xfId="21" applyFont="1" applyFill="1" applyAlignment="1">
      <alignment wrapText="1"/>
      <protection/>
    </xf>
    <xf numFmtId="3" fontId="7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5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60" t="s">
        <v>153</v>
      </c>
      <c r="F1" s="160"/>
    </row>
    <row r="2" spans="1:6" ht="12">
      <c r="A2" s="2"/>
      <c r="B2" s="3"/>
      <c r="C2" s="162" t="s">
        <v>0</v>
      </c>
      <c r="D2" s="162"/>
      <c r="E2" s="5"/>
      <c r="F2" s="5"/>
    </row>
    <row r="3" spans="1:6" ht="15" customHeight="1">
      <c r="A3" s="4" t="s">
        <v>176</v>
      </c>
      <c r="B3" s="6"/>
      <c r="C3" s="2"/>
      <c r="D3" s="2"/>
      <c r="E3" s="161" t="s">
        <v>177</v>
      </c>
      <c r="F3" s="161"/>
    </row>
    <row r="4" spans="1:6" ht="12">
      <c r="A4" s="4" t="s">
        <v>199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17663957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4320341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4320341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4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-495053</v>
      </c>
      <c r="F18" s="22">
        <v>733913</v>
      </c>
      <c r="G18" s="14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590649</v>
      </c>
      <c r="C19" s="17">
        <v>962092</v>
      </c>
      <c r="D19" s="21" t="s">
        <v>37</v>
      </c>
      <c r="E19" s="18">
        <f>E15+E18</f>
        <v>-3464349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5293130</v>
      </c>
      <c r="C20" s="17">
        <v>5849707</v>
      </c>
      <c r="D20" s="23" t="s">
        <v>39</v>
      </c>
      <c r="E20" s="18">
        <f>E8+E13+E19</f>
        <v>18519949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5883779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11544098</v>
      </c>
      <c r="C24" s="17">
        <f>SUM(C25:C28)</f>
        <v>12250808</v>
      </c>
      <c r="D24" s="25" t="s">
        <v>148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98</v>
      </c>
      <c r="B25" s="17">
        <v>4892213</v>
      </c>
      <c r="C25" s="17">
        <v>7185746</v>
      </c>
      <c r="D25" s="20" t="s">
        <v>134</v>
      </c>
      <c r="E25" s="17">
        <f>E26+E27</f>
        <v>38757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420</v>
      </c>
      <c r="F26" s="22">
        <v>390</v>
      </c>
    </row>
    <row r="27" spans="1:6" ht="12.75">
      <c r="A27" s="15" t="s">
        <v>107</v>
      </c>
      <c r="B27" s="13">
        <v>6651885</v>
      </c>
      <c r="C27" s="13">
        <v>5065062</v>
      </c>
      <c r="D27" s="20" t="s">
        <v>100</v>
      </c>
      <c r="E27" s="22">
        <v>38337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3"/>
    </row>
    <row r="30" spans="1:6" ht="12.75">
      <c r="A30" s="15" t="s">
        <v>140</v>
      </c>
      <c r="B30" s="22">
        <v>977965</v>
      </c>
      <c r="C30" s="22">
        <v>72739</v>
      </c>
      <c r="D30" s="1" t="s">
        <v>149</v>
      </c>
      <c r="E30" s="13"/>
      <c r="F30" s="13"/>
    </row>
    <row r="31" spans="1:6" ht="12">
      <c r="A31" s="15" t="s">
        <v>141</v>
      </c>
      <c r="B31" s="13">
        <v>3490</v>
      </c>
      <c r="C31" s="13"/>
      <c r="D31" s="25" t="s">
        <v>109</v>
      </c>
      <c r="E31" s="13"/>
      <c r="F31" s="13"/>
    </row>
    <row r="32" spans="1:6" ht="12">
      <c r="A32" s="15" t="s">
        <v>142</v>
      </c>
      <c r="B32" s="13"/>
      <c r="C32" s="13"/>
      <c r="D32" s="25" t="s">
        <v>110</v>
      </c>
      <c r="E32" s="13"/>
      <c r="F32" s="13"/>
    </row>
    <row r="33" spans="1:6" ht="12">
      <c r="A33" s="15" t="s">
        <v>143</v>
      </c>
      <c r="B33" s="13"/>
      <c r="C33" s="13"/>
      <c r="D33" s="25" t="s">
        <v>150</v>
      </c>
      <c r="E33" s="13"/>
      <c r="F33" s="13"/>
    </row>
    <row r="34" spans="1:6" ht="12">
      <c r="A34" s="23" t="s">
        <v>13</v>
      </c>
      <c r="B34" s="26">
        <f>SUM(B24,B29:B33)</f>
        <v>12525553</v>
      </c>
      <c r="C34" s="26">
        <f>SUM(C24,C29:C33)</f>
        <v>12323547</v>
      </c>
      <c r="D34" s="15" t="s">
        <v>151</v>
      </c>
      <c r="E34" s="13"/>
      <c r="F34" s="13"/>
    </row>
    <row r="35" spans="1:6" ht="15" customHeight="1">
      <c r="A35" s="14" t="s">
        <v>114</v>
      </c>
      <c r="B35" s="13"/>
      <c r="C35" s="13"/>
      <c r="D35" s="25" t="s">
        <v>152</v>
      </c>
      <c r="E35" s="13">
        <v>3</v>
      </c>
      <c r="F35" s="13">
        <v>2</v>
      </c>
    </row>
    <row r="36" spans="1:6" ht="13.5" customHeight="1">
      <c r="A36" s="20" t="s">
        <v>144</v>
      </c>
      <c r="B36" s="22">
        <v>136237</v>
      </c>
      <c r="C36" s="22">
        <v>163103</v>
      </c>
      <c r="D36" s="25" t="s">
        <v>116</v>
      </c>
      <c r="E36" s="13"/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38760</v>
      </c>
      <c r="F37" s="26">
        <f>SUM(F24:F25,F29:F36)</f>
        <v>41474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38760</v>
      </c>
      <c r="F38" s="26">
        <f>F37</f>
        <v>41474</v>
      </c>
    </row>
    <row r="39" spans="1:6" ht="12">
      <c r="A39" s="20" t="s">
        <v>108</v>
      </c>
      <c r="B39" s="13">
        <v>13140</v>
      </c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149377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18558709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18558709</v>
      </c>
      <c r="C44" s="18">
        <f>C15+C42</f>
        <v>19370608</v>
      </c>
      <c r="D44" s="21" t="s">
        <v>45</v>
      </c>
      <c r="E44" s="26">
        <f>E20+E38</f>
        <v>18558709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s="32" customFormat="1" ht="12">
      <c r="A46" s="29" t="s">
        <v>201</v>
      </c>
      <c r="B46" s="163"/>
      <c r="C46" s="163"/>
      <c r="D46" s="163"/>
      <c r="E46" s="163"/>
      <c r="F46" s="30"/>
      <c r="G46" s="31"/>
    </row>
    <row r="47" spans="2:7" s="32" customFormat="1" ht="12">
      <c r="B47" s="31"/>
      <c r="C47" s="31"/>
      <c r="D47" s="31"/>
      <c r="E47" s="33"/>
      <c r="F47" s="31"/>
      <c r="G47" s="31"/>
    </row>
    <row r="48" spans="1:8" s="32" customFormat="1" ht="12.75">
      <c r="A48" s="158" t="s">
        <v>113</v>
      </c>
      <c r="B48" s="158"/>
      <c r="C48" s="158"/>
      <c r="D48" s="34" t="s">
        <v>188</v>
      </c>
      <c r="E48" s="35"/>
      <c r="F48" s="33"/>
      <c r="G48" s="31"/>
      <c r="H48" s="36"/>
    </row>
    <row r="49" spans="1:6" s="32" customFormat="1" ht="12">
      <c r="A49" s="159" t="s">
        <v>180</v>
      </c>
      <c r="B49" s="159"/>
      <c r="C49" s="159"/>
      <c r="D49" s="37" t="s">
        <v>189</v>
      </c>
      <c r="E49" s="38"/>
      <c r="F49" s="39"/>
    </row>
    <row r="50" spans="4:6" s="32" customFormat="1" ht="12">
      <c r="D50" s="37"/>
      <c r="E50" s="38"/>
      <c r="F50" s="39"/>
    </row>
    <row r="51" spans="4:6" s="32" customFormat="1" ht="12">
      <c r="D51" s="37"/>
      <c r="E51" s="38"/>
      <c r="F51" s="39"/>
    </row>
    <row r="52" spans="4:6" s="32" customFormat="1" ht="12">
      <c r="D52" s="37"/>
      <c r="E52" s="38"/>
      <c r="F52" s="39"/>
    </row>
    <row r="53" spans="4:7" s="32" customFormat="1" ht="12.75">
      <c r="D53" s="38"/>
      <c r="E53" s="40"/>
      <c r="F53" s="31"/>
      <c r="G53" s="31"/>
    </row>
    <row r="54" spans="4:7" s="32" customFormat="1" ht="12.75">
      <c r="D54" s="41" t="s">
        <v>190</v>
      </c>
      <c r="E54" s="35"/>
      <c r="G54" s="31"/>
    </row>
    <row r="55" spans="4:7" s="32" customFormat="1" ht="12.75">
      <c r="D55" s="42"/>
      <c r="E55" s="42"/>
      <c r="F55" s="31"/>
      <c r="G55" s="31"/>
    </row>
    <row r="56" spans="4:7" s="32" customFormat="1" ht="12">
      <c r="D56" s="37" t="s">
        <v>198</v>
      </c>
      <c r="E56" s="38"/>
      <c r="F56" s="31"/>
      <c r="G56" s="31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43"/>
      <c r="E59" s="28"/>
      <c r="F59" s="28"/>
      <c r="G59" s="28"/>
    </row>
    <row r="60" spans="1:7" s="19" customFormat="1" ht="12">
      <c r="A60" s="43"/>
      <c r="B60" s="43"/>
      <c r="C60" s="43"/>
      <c r="D60" s="43"/>
      <c r="E60" s="43"/>
      <c r="F60" s="43"/>
      <c r="G60" s="43"/>
    </row>
    <row r="61" spans="1:7" s="19" customFormat="1" ht="12">
      <c r="A61" s="43"/>
      <c r="B61" s="43"/>
      <c r="C61" s="43"/>
      <c r="D61" s="44"/>
      <c r="E61" s="43"/>
      <c r="F61" s="43"/>
      <c r="G61" s="43"/>
    </row>
    <row r="62" s="19" customFormat="1" ht="12"/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E29" sqref="E29"/>
    </sheetView>
  </sheetViews>
  <sheetFormatPr defaultColWidth="9.140625" defaultRowHeight="12.75"/>
  <cols>
    <col min="1" max="1" width="46.00390625" style="45" customWidth="1"/>
    <col min="2" max="3" width="12.421875" style="45" customWidth="1"/>
    <col min="4" max="4" width="43.421875" style="45" customWidth="1"/>
    <col min="5" max="5" width="13.57421875" style="45" customWidth="1"/>
    <col min="6" max="6" width="12.57421875" style="45" customWidth="1"/>
    <col min="7" max="7" width="9.140625" style="45" customWidth="1"/>
    <col min="8" max="9" width="10.8515625" style="45" bestFit="1" customWidth="1"/>
    <col min="10" max="16384" width="9.140625" style="45" customWidth="1"/>
  </cols>
  <sheetData>
    <row r="1" spans="5:6" ht="25.5" customHeight="1">
      <c r="E1" s="165" t="s">
        <v>154</v>
      </c>
      <c r="F1" s="165"/>
    </row>
    <row r="2" spans="1:6" ht="12.75" customHeight="1">
      <c r="A2" s="46"/>
      <c r="C2" s="166" t="s">
        <v>15</v>
      </c>
      <c r="D2" s="166"/>
      <c r="E2" s="47"/>
      <c r="F2" s="47"/>
    </row>
    <row r="3" spans="1:6" ht="15">
      <c r="A3" s="166" t="s">
        <v>178</v>
      </c>
      <c r="B3" s="166"/>
      <c r="E3" s="47"/>
      <c r="F3" s="47"/>
    </row>
    <row r="4" spans="1:6" ht="15">
      <c r="A4" s="48" t="s">
        <v>200</v>
      </c>
      <c r="B4" s="49"/>
      <c r="C4" s="50"/>
      <c r="D4" s="51" t="s">
        <v>179</v>
      </c>
      <c r="E4" s="167"/>
      <c r="F4" s="167"/>
    </row>
    <row r="5" spans="1:7" ht="15">
      <c r="A5" s="52"/>
      <c r="B5" s="53"/>
      <c r="C5" s="53"/>
      <c r="D5" s="54"/>
      <c r="E5" s="55"/>
      <c r="F5" s="57" t="s">
        <v>79</v>
      </c>
      <c r="G5" s="58"/>
    </row>
    <row r="6" spans="1:7" ht="28.5">
      <c r="A6" s="59" t="s">
        <v>16</v>
      </c>
      <c r="B6" s="59" t="s">
        <v>2</v>
      </c>
      <c r="C6" s="59" t="s">
        <v>5</v>
      </c>
      <c r="D6" s="59" t="s">
        <v>95</v>
      </c>
      <c r="E6" s="59" t="s">
        <v>2</v>
      </c>
      <c r="F6" s="59" t="s">
        <v>5</v>
      </c>
      <c r="G6" s="58"/>
    </row>
    <row r="7" spans="1:7" ht="15">
      <c r="A7" s="59" t="s">
        <v>6</v>
      </c>
      <c r="B7" s="59">
        <v>1</v>
      </c>
      <c r="C7" s="59">
        <v>2</v>
      </c>
      <c r="D7" s="59" t="s">
        <v>6</v>
      </c>
      <c r="E7" s="59">
        <v>1</v>
      </c>
      <c r="F7" s="59">
        <v>2</v>
      </c>
      <c r="G7" s="58"/>
    </row>
    <row r="8" spans="1:7" ht="18" customHeight="1">
      <c r="A8" s="60" t="s">
        <v>17</v>
      </c>
      <c r="B8" s="61"/>
      <c r="C8" s="61"/>
      <c r="D8" s="60" t="s">
        <v>18</v>
      </c>
      <c r="E8" s="62"/>
      <c r="F8" s="62"/>
      <c r="G8" s="58"/>
    </row>
    <row r="9" spans="1:7" ht="15">
      <c r="A9" s="63" t="s">
        <v>19</v>
      </c>
      <c r="B9" s="64"/>
      <c r="C9" s="64"/>
      <c r="D9" s="63" t="s">
        <v>47</v>
      </c>
      <c r="E9" s="64"/>
      <c r="F9" s="64"/>
      <c r="G9" s="58"/>
    </row>
    <row r="10" spans="1:8" s="56" customFormat="1" ht="15">
      <c r="A10" s="65" t="s">
        <v>20</v>
      </c>
      <c r="B10" s="65"/>
      <c r="C10" s="65"/>
      <c r="D10" s="65" t="s">
        <v>48</v>
      </c>
      <c r="E10" s="66">
        <v>34299</v>
      </c>
      <c r="F10" s="66">
        <v>278032</v>
      </c>
      <c r="G10" s="67"/>
      <c r="H10" s="68"/>
    </row>
    <row r="11" spans="1:9" s="56" customFormat="1" ht="31.5" customHeight="1">
      <c r="A11" s="65" t="s">
        <v>155</v>
      </c>
      <c r="B11" s="66">
        <v>4219080</v>
      </c>
      <c r="C11" s="66">
        <v>11633220</v>
      </c>
      <c r="D11" s="65" t="s">
        <v>49</v>
      </c>
      <c r="E11" s="66">
        <v>3518977</v>
      </c>
      <c r="F11" s="66">
        <v>11548321</v>
      </c>
      <c r="G11" s="67"/>
      <c r="H11" s="68"/>
      <c r="I11" s="68"/>
    </row>
    <row r="12" spans="1:8" s="56" customFormat="1" ht="15.75" customHeight="1">
      <c r="A12" s="65" t="s">
        <v>21</v>
      </c>
      <c r="B12" s="66">
        <v>4216679</v>
      </c>
      <c r="C12" s="66">
        <v>11631287</v>
      </c>
      <c r="D12" s="65" t="s">
        <v>50</v>
      </c>
      <c r="E12" s="66">
        <v>3484681</v>
      </c>
      <c r="F12" s="66">
        <v>11545867</v>
      </c>
      <c r="G12" s="69"/>
      <c r="H12" s="68"/>
    </row>
    <row r="13" spans="1:9" s="56" customFormat="1" ht="15">
      <c r="A13" s="65" t="s">
        <v>156</v>
      </c>
      <c r="B13" s="66">
        <v>4501</v>
      </c>
      <c r="C13" s="66">
        <v>27683</v>
      </c>
      <c r="D13" s="65" t="s">
        <v>161</v>
      </c>
      <c r="E13" s="66">
        <v>5970</v>
      </c>
      <c r="F13" s="66">
        <v>26776</v>
      </c>
      <c r="G13" s="67"/>
      <c r="H13" s="68"/>
      <c r="I13" s="68"/>
    </row>
    <row r="14" spans="1:8" s="56" customFormat="1" ht="15">
      <c r="A14" s="65" t="s">
        <v>22</v>
      </c>
      <c r="B14" s="66">
        <v>1174</v>
      </c>
      <c r="C14" s="66">
        <v>1835</v>
      </c>
      <c r="D14" s="70" t="s">
        <v>51</v>
      </c>
      <c r="E14" s="66">
        <v>409357</v>
      </c>
      <c r="F14" s="66">
        <v>1019613</v>
      </c>
      <c r="G14" s="67"/>
      <c r="H14" s="68"/>
    </row>
    <row r="15" spans="1:7" s="56" customFormat="1" ht="15">
      <c r="A15" s="71"/>
      <c r="B15" s="66"/>
      <c r="C15" s="66"/>
      <c r="D15" s="65" t="s">
        <v>25</v>
      </c>
      <c r="E15" s="66">
        <v>367</v>
      </c>
      <c r="F15" s="66"/>
      <c r="G15" s="67"/>
    </row>
    <row r="16" spans="1:7" s="56" customFormat="1" ht="15">
      <c r="A16" s="71" t="s">
        <v>23</v>
      </c>
      <c r="B16" s="72">
        <f>SUM(B10,B11,B13:B14)</f>
        <v>4224755</v>
      </c>
      <c r="C16" s="72">
        <f>SUM(C10,C11,C13:C14)</f>
        <v>11662738</v>
      </c>
      <c r="D16" s="71" t="s">
        <v>23</v>
      </c>
      <c r="E16" s="72">
        <f>SUM(E10,E11,E13:E15)</f>
        <v>3968970</v>
      </c>
      <c r="F16" s="72">
        <f>SUM(F10,F11,F13:F15)</f>
        <v>12872742</v>
      </c>
      <c r="G16" s="67"/>
    </row>
    <row r="17" spans="1:6" s="56" customFormat="1" ht="29.25">
      <c r="A17" s="73" t="s">
        <v>105</v>
      </c>
      <c r="B17" s="72">
        <f>B16</f>
        <v>4224755</v>
      </c>
      <c r="C17" s="72">
        <f>C16</f>
        <v>11662738</v>
      </c>
      <c r="D17" s="74" t="s">
        <v>105</v>
      </c>
      <c r="E17" s="72">
        <f>E16</f>
        <v>3968970</v>
      </c>
      <c r="F17" s="72">
        <f>F16</f>
        <v>12872742</v>
      </c>
    </row>
    <row r="18" spans="1:6" s="56" customFormat="1" ht="15">
      <c r="A18" s="75" t="s">
        <v>118</v>
      </c>
      <c r="B18" s="66"/>
      <c r="C18" s="66"/>
      <c r="D18" s="75" t="s">
        <v>52</v>
      </c>
      <c r="E18" s="66"/>
      <c r="F18" s="66"/>
    </row>
    <row r="19" spans="1:6" s="56" customFormat="1" ht="15">
      <c r="A19" s="65" t="s">
        <v>182</v>
      </c>
      <c r="B19" s="66"/>
      <c r="C19" s="66"/>
      <c r="D19" s="74"/>
      <c r="E19" s="66"/>
      <c r="F19" s="66"/>
    </row>
    <row r="20" spans="1:6" s="56" customFormat="1" ht="15">
      <c r="A20" s="65" t="s">
        <v>131</v>
      </c>
      <c r="B20" s="66">
        <v>239268</v>
      </c>
      <c r="C20" s="66">
        <v>476091</v>
      </c>
      <c r="D20" s="75"/>
      <c r="E20" s="66"/>
      <c r="F20" s="66"/>
    </row>
    <row r="21" spans="1:6" s="56" customFormat="1" ht="15">
      <c r="A21" s="65" t="s">
        <v>24</v>
      </c>
      <c r="B21" s="66"/>
      <c r="C21" s="66"/>
      <c r="D21" s="71"/>
      <c r="E21" s="66"/>
      <c r="F21" s="66"/>
    </row>
    <row r="22" spans="1:6" s="56" customFormat="1" ht="15">
      <c r="A22" s="65" t="s">
        <v>157</v>
      </c>
      <c r="B22" s="66"/>
      <c r="C22" s="66"/>
      <c r="D22" s="65"/>
      <c r="E22" s="66"/>
      <c r="F22" s="66"/>
    </row>
    <row r="23" spans="1:6" s="56" customFormat="1" ht="15">
      <c r="A23" s="65" t="s">
        <v>25</v>
      </c>
      <c r="B23" s="66"/>
      <c r="C23" s="66"/>
      <c r="D23" s="65"/>
      <c r="E23" s="66"/>
      <c r="F23" s="66"/>
    </row>
    <row r="24" spans="1:6" s="56" customFormat="1" ht="15">
      <c r="A24" s="71" t="s">
        <v>26</v>
      </c>
      <c r="B24" s="72">
        <f>SUM(B19:B23)</f>
        <v>239268</v>
      </c>
      <c r="C24" s="72">
        <f>SUM(C19:C23)</f>
        <v>476091</v>
      </c>
      <c r="D24" s="71" t="s">
        <v>26</v>
      </c>
      <c r="E24" s="66"/>
      <c r="F24" s="66"/>
    </row>
    <row r="25" spans="1:6" s="56" customFormat="1" ht="29.25">
      <c r="A25" s="73" t="s">
        <v>106</v>
      </c>
      <c r="B25" s="66">
        <f>B24</f>
        <v>239268</v>
      </c>
      <c r="C25" s="66">
        <f>C24</f>
        <v>476091</v>
      </c>
      <c r="D25" s="75" t="s">
        <v>106</v>
      </c>
      <c r="E25" s="66">
        <f>E24</f>
        <v>0</v>
      </c>
      <c r="F25" s="66">
        <f>F24</f>
        <v>0</v>
      </c>
    </row>
    <row r="26" spans="1:6" s="56" customFormat="1" ht="15">
      <c r="A26" s="75" t="s">
        <v>158</v>
      </c>
      <c r="B26" s="72">
        <f>B16+B24</f>
        <v>4464023</v>
      </c>
      <c r="C26" s="72">
        <f>C16+C24</f>
        <v>12138829</v>
      </c>
      <c r="D26" s="75" t="s">
        <v>53</v>
      </c>
      <c r="E26" s="72">
        <f>E16+E24</f>
        <v>3968970</v>
      </c>
      <c r="F26" s="72">
        <f>F16+F24</f>
        <v>12872742</v>
      </c>
    </row>
    <row r="27" spans="1:6" s="56" customFormat="1" ht="15">
      <c r="A27" s="75" t="s">
        <v>183</v>
      </c>
      <c r="B27" s="72"/>
      <c r="C27" s="72">
        <f>F26-C26</f>
        <v>733913</v>
      </c>
      <c r="D27" s="75" t="s">
        <v>184</v>
      </c>
      <c r="E27" s="72">
        <f>-(E26-B26)</f>
        <v>495053</v>
      </c>
      <c r="F27" s="66"/>
    </row>
    <row r="28" spans="1:6" s="56" customFormat="1" ht="18.75" customHeight="1">
      <c r="A28" s="75" t="s">
        <v>159</v>
      </c>
      <c r="B28" s="72"/>
      <c r="C28" s="72"/>
      <c r="D28" s="65"/>
      <c r="E28" s="66"/>
      <c r="F28" s="66"/>
    </row>
    <row r="29" spans="1:6" s="56" customFormat="1" ht="24" customHeight="1">
      <c r="A29" s="75" t="s">
        <v>160</v>
      </c>
      <c r="B29" s="72">
        <f>B27-B28</f>
        <v>0</v>
      </c>
      <c r="C29" s="72">
        <f>C27-C28</f>
        <v>733913</v>
      </c>
      <c r="D29" s="75" t="s">
        <v>162</v>
      </c>
      <c r="E29" s="72">
        <f>E27+B28</f>
        <v>495053</v>
      </c>
      <c r="F29" s="72">
        <f>F27+C28</f>
        <v>0</v>
      </c>
    </row>
    <row r="30" spans="1:6" s="56" customFormat="1" ht="14.25" customHeight="1">
      <c r="A30" s="75" t="s">
        <v>185</v>
      </c>
      <c r="B30" s="72">
        <f>B26+B28+B29</f>
        <v>4464023</v>
      </c>
      <c r="C30" s="72">
        <f>C26+C28+C29</f>
        <v>12872742</v>
      </c>
      <c r="D30" s="75" t="s">
        <v>186</v>
      </c>
      <c r="E30" s="72">
        <f>E26+E29</f>
        <v>4464023</v>
      </c>
      <c r="F30" s="72">
        <f>F26+F29</f>
        <v>12872742</v>
      </c>
    </row>
    <row r="31" spans="1:6" s="56" customFormat="1" ht="13.5" customHeight="1">
      <c r="A31" s="76"/>
      <c r="B31" s="67"/>
      <c r="C31" s="67"/>
      <c r="D31" s="76"/>
      <c r="E31" s="67"/>
      <c r="F31" s="67"/>
    </row>
    <row r="32" spans="1:5" s="56" customFormat="1" ht="12.75" customHeight="1">
      <c r="A32" s="148" t="s">
        <v>201</v>
      </c>
      <c r="C32" s="164"/>
      <c r="D32" s="164"/>
      <c r="E32" s="77"/>
    </row>
    <row r="33" spans="1:4" s="56" customFormat="1" ht="15">
      <c r="A33" s="78" t="s">
        <v>113</v>
      </c>
      <c r="D33" s="78" t="s">
        <v>188</v>
      </c>
    </row>
    <row r="34" spans="1:4" s="56" customFormat="1" ht="15">
      <c r="A34" s="79" t="s">
        <v>180</v>
      </c>
      <c r="B34" s="58"/>
      <c r="D34" s="80" t="s">
        <v>189</v>
      </c>
    </row>
    <row r="35" spans="2:3" s="56" customFormat="1" ht="15">
      <c r="B35" s="45"/>
      <c r="C35" s="45"/>
    </row>
    <row r="36" spans="1:4" s="56" customFormat="1" ht="15">
      <c r="A36" s="45"/>
      <c r="B36" s="45"/>
      <c r="C36" s="45"/>
      <c r="D36" s="77"/>
    </row>
    <row r="37" spans="1:4" s="56" customFormat="1" ht="15">
      <c r="A37" s="45"/>
      <c r="B37" s="45"/>
      <c r="C37" s="45"/>
      <c r="D37" s="81" t="s">
        <v>190</v>
      </c>
    </row>
    <row r="39" ht="15">
      <c r="D39" s="80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K21" sqref="K21"/>
    </sheetView>
  </sheetViews>
  <sheetFormatPr defaultColWidth="9.140625" defaultRowHeight="12.75"/>
  <cols>
    <col min="1" max="1" width="54.8515625" style="83" customWidth="1"/>
    <col min="2" max="2" width="15.8515625" style="83" customWidth="1"/>
    <col min="3" max="3" width="12.140625" style="83" customWidth="1"/>
    <col min="4" max="4" width="11.7109375" style="83" customWidth="1"/>
    <col min="5" max="5" width="14.28125" style="83" customWidth="1"/>
    <col min="6" max="6" width="12.28125" style="83" customWidth="1"/>
    <col min="7" max="7" width="12.57421875" style="83" customWidth="1"/>
    <col min="8" max="16384" width="9.140625" style="83" customWidth="1"/>
  </cols>
  <sheetData>
    <row r="1" spans="1:7" ht="12.75">
      <c r="A1" s="82"/>
      <c r="B1" s="82"/>
      <c r="C1" s="82"/>
      <c r="D1" s="82"/>
      <c r="E1" s="168" t="s">
        <v>163</v>
      </c>
      <c r="F1" s="168"/>
      <c r="G1" s="82"/>
    </row>
    <row r="2" spans="1:7" ht="14.25">
      <c r="A2" s="171" t="s">
        <v>94</v>
      </c>
      <c r="B2" s="171"/>
      <c r="C2" s="171"/>
      <c r="D2" s="171"/>
      <c r="E2" s="171"/>
      <c r="F2" s="171"/>
      <c r="G2" s="82"/>
    </row>
    <row r="3" spans="1:7" ht="15">
      <c r="A3" s="84" t="s">
        <v>187</v>
      </c>
      <c r="B3" s="85"/>
      <c r="D3" s="86" t="s">
        <v>177</v>
      </c>
      <c r="F3" s="87"/>
      <c r="G3" s="82"/>
    </row>
    <row r="4" spans="1:7" ht="15">
      <c r="A4" s="48" t="s">
        <v>200</v>
      </c>
      <c r="B4" s="48"/>
      <c r="C4" s="45"/>
      <c r="D4" s="45"/>
      <c r="E4" s="88"/>
      <c r="F4" s="88"/>
      <c r="G4" s="89"/>
    </row>
    <row r="5" spans="1:7" ht="15">
      <c r="A5" s="48"/>
      <c r="B5" s="48"/>
      <c r="C5" s="48"/>
      <c r="D5" s="90"/>
      <c r="E5" s="89"/>
      <c r="F5" s="89"/>
      <c r="G5" s="91" t="s">
        <v>79</v>
      </c>
    </row>
    <row r="6" spans="1:7" ht="13.5" customHeight="1">
      <c r="A6" s="169" t="s">
        <v>80</v>
      </c>
      <c r="B6" s="172" t="s">
        <v>4</v>
      </c>
      <c r="C6" s="173"/>
      <c r="D6" s="174"/>
      <c r="E6" s="172" t="s">
        <v>5</v>
      </c>
      <c r="F6" s="173"/>
      <c r="G6" s="174"/>
    </row>
    <row r="7" spans="1:7" ht="30.75" customHeight="1">
      <c r="A7" s="170"/>
      <c r="B7" s="92" t="s">
        <v>81</v>
      </c>
      <c r="C7" s="92" t="s">
        <v>82</v>
      </c>
      <c r="D7" s="92" t="s">
        <v>83</v>
      </c>
      <c r="E7" s="92" t="s">
        <v>81</v>
      </c>
      <c r="F7" s="92" t="s">
        <v>82</v>
      </c>
      <c r="G7" s="92" t="s">
        <v>83</v>
      </c>
    </row>
    <row r="8" spans="1:7" s="93" customFormat="1" ht="14.25">
      <c r="A8" s="92" t="s">
        <v>6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7" ht="15">
      <c r="A9" s="94" t="s">
        <v>164</v>
      </c>
      <c r="B9" s="95"/>
      <c r="C9" s="95"/>
      <c r="D9" s="95"/>
      <c r="E9" s="95"/>
      <c r="F9" s="95"/>
      <c r="G9" s="95"/>
    </row>
    <row r="10" spans="1:7" ht="15">
      <c r="A10" s="96" t="s">
        <v>121</v>
      </c>
      <c r="B10" s="95">
        <v>46851</v>
      </c>
      <c r="C10" s="95">
        <v>359760</v>
      </c>
      <c r="D10" s="95">
        <f>B10-C10</f>
        <v>-312909</v>
      </c>
      <c r="E10" s="95">
        <v>43300</v>
      </c>
      <c r="F10" s="95">
        <v>649015</v>
      </c>
      <c r="G10" s="95">
        <v>-605715</v>
      </c>
    </row>
    <row r="11" spans="1:7" ht="15">
      <c r="A11" s="96" t="s">
        <v>165</v>
      </c>
      <c r="B11" s="95"/>
      <c r="C11" s="95"/>
      <c r="D11" s="95">
        <f>B11-C11</f>
        <v>0</v>
      </c>
      <c r="E11" s="95"/>
      <c r="F11" s="95"/>
      <c r="G11" s="95">
        <f>E11-F11</f>
        <v>0</v>
      </c>
    </row>
    <row r="12" spans="1:7" ht="15">
      <c r="A12" s="96" t="s">
        <v>93</v>
      </c>
      <c r="B12" s="97"/>
      <c r="C12" s="97"/>
      <c r="D12" s="97"/>
      <c r="E12" s="97"/>
      <c r="F12" s="95"/>
      <c r="G12" s="95"/>
    </row>
    <row r="13" spans="1:7" ht="15">
      <c r="A13" s="64" t="s">
        <v>125</v>
      </c>
      <c r="B13" s="97"/>
      <c r="C13" s="97"/>
      <c r="D13" s="97">
        <f>B13-C13</f>
        <v>0</v>
      </c>
      <c r="E13" s="97"/>
      <c r="F13" s="95"/>
      <c r="G13" s="95">
        <f>E13-F13</f>
        <v>0</v>
      </c>
    </row>
    <row r="14" spans="1:7" ht="15">
      <c r="A14" s="64" t="s">
        <v>135</v>
      </c>
      <c r="B14" s="97"/>
      <c r="C14" s="97"/>
      <c r="D14" s="97">
        <f aca="true" t="shared" si="0" ref="D14:D25">B14-C14</f>
        <v>0</v>
      </c>
      <c r="E14" s="97"/>
      <c r="F14" s="95"/>
      <c r="G14" s="95">
        <f>E14-F14</f>
        <v>0</v>
      </c>
    </row>
    <row r="15" spans="1:7" ht="15">
      <c r="A15" s="96" t="s">
        <v>122</v>
      </c>
      <c r="B15" s="95"/>
      <c r="C15" s="95"/>
      <c r="D15" s="97">
        <f t="shared" si="0"/>
        <v>0</v>
      </c>
      <c r="E15" s="95"/>
      <c r="F15" s="95"/>
      <c r="G15" s="95">
        <f>E15-F15</f>
        <v>0</v>
      </c>
    </row>
    <row r="16" spans="1:7" ht="14.25">
      <c r="A16" s="94" t="s">
        <v>119</v>
      </c>
      <c r="B16" s="98">
        <f>SUM(B10:B15)</f>
        <v>46851</v>
      </c>
      <c r="C16" s="98">
        <f>SUM(C10:C15)</f>
        <v>359760</v>
      </c>
      <c r="D16" s="99">
        <f>B16-C16</f>
        <v>-312909</v>
      </c>
      <c r="E16" s="98">
        <f>SUM(E10:E15)</f>
        <v>43300</v>
      </c>
      <c r="F16" s="98">
        <f>SUM(F10:F15)</f>
        <v>649015</v>
      </c>
      <c r="G16" s="98">
        <f>E16-F16</f>
        <v>-605715</v>
      </c>
    </row>
    <row r="17" spans="1:7" ht="15">
      <c r="A17" s="94" t="s">
        <v>132</v>
      </c>
      <c r="B17" s="95"/>
      <c r="C17" s="95"/>
      <c r="D17" s="95"/>
      <c r="E17" s="95"/>
      <c r="F17" s="95"/>
      <c r="G17" s="95"/>
    </row>
    <row r="18" spans="1:7" ht="15">
      <c r="A18" s="96" t="s">
        <v>84</v>
      </c>
      <c r="B18" s="95">
        <v>733690</v>
      </c>
      <c r="C18" s="95">
        <v>1598166</v>
      </c>
      <c r="D18" s="95">
        <f t="shared" si="0"/>
        <v>-864476</v>
      </c>
      <c r="E18" s="95">
        <v>2272681</v>
      </c>
      <c r="F18" s="95">
        <v>1692012</v>
      </c>
      <c r="G18" s="95">
        <v>580669</v>
      </c>
    </row>
    <row r="19" spans="1:7" ht="15">
      <c r="A19" s="96" t="s">
        <v>85</v>
      </c>
      <c r="B19" s="95"/>
      <c r="C19" s="95"/>
      <c r="D19" s="95">
        <f t="shared" si="0"/>
        <v>0</v>
      </c>
      <c r="E19" s="95"/>
      <c r="F19" s="95"/>
      <c r="G19" s="95">
        <f aca="true" t="shared" si="1" ref="G19:G25">E19-F19</f>
        <v>0</v>
      </c>
    </row>
    <row r="20" spans="1:9" ht="15">
      <c r="A20" s="96" t="s">
        <v>91</v>
      </c>
      <c r="B20" s="95">
        <v>410586</v>
      </c>
      <c r="C20" s="95">
        <v>1174</v>
      </c>
      <c r="D20" s="95">
        <f t="shared" si="0"/>
        <v>409412</v>
      </c>
      <c r="E20" s="95">
        <v>1002686</v>
      </c>
      <c r="F20" s="95">
        <v>1835</v>
      </c>
      <c r="G20" s="95">
        <v>1000851</v>
      </c>
      <c r="H20" s="100"/>
      <c r="I20" s="100"/>
    </row>
    <row r="21" spans="1:7" ht="15">
      <c r="A21" s="96" t="s">
        <v>89</v>
      </c>
      <c r="B21" s="95">
        <v>83158</v>
      </c>
      <c r="C21" s="95">
        <v>0</v>
      </c>
      <c r="D21" s="95">
        <f t="shared" si="0"/>
        <v>83158</v>
      </c>
      <c r="E21" s="95">
        <v>215204</v>
      </c>
      <c r="F21" s="95"/>
      <c r="G21" s="95">
        <v>215204</v>
      </c>
    </row>
    <row r="22" spans="1:7" ht="15">
      <c r="A22" s="64" t="s">
        <v>101</v>
      </c>
      <c r="B22" s="95"/>
      <c r="C22" s="95">
        <v>240746</v>
      </c>
      <c r="D22" s="95">
        <f t="shared" si="0"/>
        <v>-240746</v>
      </c>
      <c r="E22" s="95"/>
      <c r="F22" s="95">
        <v>472443</v>
      </c>
      <c r="G22" s="95">
        <f t="shared" si="1"/>
        <v>-472443</v>
      </c>
    </row>
    <row r="23" spans="1:7" ht="15">
      <c r="A23" s="64" t="s">
        <v>102</v>
      </c>
      <c r="B23" s="95"/>
      <c r="C23" s="97">
        <v>2459</v>
      </c>
      <c r="D23" s="95">
        <f t="shared" si="0"/>
        <v>-2459</v>
      </c>
      <c r="E23" s="95"/>
      <c r="F23" s="97">
        <v>5525</v>
      </c>
      <c r="G23" s="95">
        <f t="shared" si="1"/>
        <v>-5525</v>
      </c>
    </row>
    <row r="24" spans="1:7" ht="15">
      <c r="A24" s="64" t="s">
        <v>166</v>
      </c>
      <c r="B24" s="95">
        <v>0</v>
      </c>
      <c r="C24" s="95">
        <v>0</v>
      </c>
      <c r="D24" s="95">
        <f t="shared" si="0"/>
        <v>0</v>
      </c>
      <c r="E24" s="95">
        <v>1</v>
      </c>
      <c r="F24" s="95">
        <v>0</v>
      </c>
      <c r="G24" s="95">
        <f t="shared" si="1"/>
        <v>1</v>
      </c>
    </row>
    <row r="25" spans="1:7" ht="15">
      <c r="A25" s="96" t="s">
        <v>90</v>
      </c>
      <c r="B25" s="95"/>
      <c r="C25" s="95"/>
      <c r="D25" s="95">
        <f t="shared" si="0"/>
        <v>0</v>
      </c>
      <c r="E25" s="95"/>
      <c r="F25" s="95"/>
      <c r="G25" s="95">
        <f t="shared" si="1"/>
        <v>0</v>
      </c>
    </row>
    <row r="26" spans="1:7" ht="28.5">
      <c r="A26" s="94" t="s">
        <v>120</v>
      </c>
      <c r="B26" s="98">
        <f>SUM(B18:B25)</f>
        <v>1227434</v>
      </c>
      <c r="C26" s="98">
        <f>SUM(C18:C25)</f>
        <v>1842545</v>
      </c>
      <c r="D26" s="98">
        <f>B26-C26</f>
        <v>-615111</v>
      </c>
      <c r="E26" s="98">
        <f>SUM(E18:E25)</f>
        <v>3490572</v>
      </c>
      <c r="F26" s="98">
        <f>SUM(F18:F25)</f>
        <v>2171815</v>
      </c>
      <c r="G26" s="98">
        <f>E26-F26</f>
        <v>1318757</v>
      </c>
    </row>
    <row r="27" spans="1:7" ht="15">
      <c r="A27" s="94" t="s">
        <v>133</v>
      </c>
      <c r="B27" s="95"/>
      <c r="C27" s="95"/>
      <c r="D27" s="95"/>
      <c r="E27" s="95"/>
      <c r="F27" s="95"/>
      <c r="G27" s="95"/>
    </row>
    <row r="28" spans="1:7" ht="15">
      <c r="A28" s="96" t="s">
        <v>123</v>
      </c>
      <c r="B28" s="95"/>
      <c r="C28" s="95"/>
      <c r="D28" s="95"/>
      <c r="E28" s="95"/>
      <c r="F28" s="95"/>
      <c r="G28" s="95"/>
    </row>
    <row r="29" spans="1:7" ht="15">
      <c r="A29" s="96" t="s">
        <v>86</v>
      </c>
      <c r="B29" s="95"/>
      <c r="C29" s="95"/>
      <c r="D29" s="95"/>
      <c r="E29" s="95"/>
      <c r="F29" s="95"/>
      <c r="G29" s="95"/>
    </row>
    <row r="30" spans="1:7" ht="15">
      <c r="A30" s="96" t="s">
        <v>92</v>
      </c>
      <c r="B30" s="95"/>
      <c r="C30" s="95"/>
      <c r="D30" s="95"/>
      <c r="E30" s="95"/>
      <c r="F30" s="95"/>
      <c r="G30" s="95"/>
    </row>
    <row r="31" spans="1:7" ht="15">
      <c r="A31" s="96" t="s">
        <v>167</v>
      </c>
      <c r="B31" s="95"/>
      <c r="C31" s="95"/>
      <c r="D31" s="95"/>
      <c r="E31" s="95"/>
      <c r="F31" s="95"/>
      <c r="G31" s="95"/>
    </row>
    <row r="32" spans="1:7" ht="15">
      <c r="A32" s="96" t="s">
        <v>124</v>
      </c>
      <c r="B32" s="95"/>
      <c r="C32" s="95"/>
      <c r="D32" s="95"/>
      <c r="E32" s="95"/>
      <c r="F32" s="95"/>
      <c r="G32" s="95"/>
    </row>
    <row r="33" spans="1:7" ht="28.5">
      <c r="A33" s="94" t="s">
        <v>168</v>
      </c>
      <c r="B33" s="95"/>
      <c r="C33" s="95"/>
      <c r="D33" s="95"/>
      <c r="E33" s="95"/>
      <c r="F33" s="95"/>
      <c r="G33" s="95"/>
    </row>
    <row r="34" spans="1:7" ht="28.5">
      <c r="A34" s="94" t="s">
        <v>87</v>
      </c>
      <c r="B34" s="98">
        <f aca="true" t="shared" si="2" ref="B34:G34">B16+B26+B33</f>
        <v>1274285</v>
      </c>
      <c r="C34" s="98">
        <f t="shared" si="2"/>
        <v>2202305</v>
      </c>
      <c r="D34" s="98">
        <f t="shared" si="2"/>
        <v>-928020</v>
      </c>
      <c r="E34" s="98">
        <f t="shared" si="2"/>
        <v>3533872</v>
      </c>
      <c r="F34" s="98">
        <f t="shared" si="2"/>
        <v>2820830</v>
      </c>
      <c r="G34" s="98">
        <f t="shared" si="2"/>
        <v>713042</v>
      </c>
    </row>
    <row r="35" spans="1:7" ht="15">
      <c r="A35" s="94" t="s">
        <v>88</v>
      </c>
      <c r="B35" s="95"/>
      <c r="C35" s="95"/>
      <c r="D35" s="98">
        <v>6811799</v>
      </c>
      <c r="E35" s="95"/>
      <c r="F35" s="95"/>
      <c r="G35" s="98">
        <v>6098757</v>
      </c>
    </row>
    <row r="36" spans="1:7" ht="15">
      <c r="A36" s="94" t="s">
        <v>96</v>
      </c>
      <c r="B36" s="95"/>
      <c r="C36" s="95"/>
      <c r="D36" s="98">
        <f>D34+D35</f>
        <v>5883779</v>
      </c>
      <c r="E36" s="95"/>
      <c r="F36" s="95"/>
      <c r="G36" s="98">
        <f>G34+G35</f>
        <v>6811799</v>
      </c>
    </row>
    <row r="37" spans="1:7" ht="15">
      <c r="A37" s="96" t="s">
        <v>97</v>
      </c>
      <c r="B37" s="95"/>
      <c r="C37" s="95"/>
      <c r="D37" s="150">
        <v>590649</v>
      </c>
      <c r="E37" s="95"/>
      <c r="F37" s="95"/>
      <c r="G37" s="95">
        <v>962092</v>
      </c>
    </row>
    <row r="38" spans="1:7" ht="15">
      <c r="A38" s="101"/>
      <c r="B38" s="102"/>
      <c r="C38" s="102"/>
      <c r="D38" s="69"/>
      <c r="E38" s="102"/>
      <c r="F38" s="102"/>
      <c r="G38" s="102"/>
    </row>
    <row r="39" spans="1:7" ht="15">
      <c r="A39" s="101"/>
      <c r="B39" s="102"/>
      <c r="C39" s="102"/>
      <c r="D39" s="69"/>
      <c r="E39" s="102"/>
      <c r="F39" s="102"/>
      <c r="G39" s="102"/>
    </row>
    <row r="40" spans="2:7" ht="15">
      <c r="B40" s="103"/>
      <c r="C40" s="103"/>
      <c r="D40" s="103"/>
      <c r="E40" s="103"/>
      <c r="F40" s="103"/>
      <c r="G40" s="103"/>
    </row>
    <row r="41" spans="1:6" ht="12.75">
      <c r="A41" s="82" t="s">
        <v>201</v>
      </c>
      <c r="B41" s="104" t="s">
        <v>113</v>
      </c>
      <c r="C41" s="105"/>
      <c r="D41" s="82"/>
      <c r="E41" s="106" t="s">
        <v>188</v>
      </c>
      <c r="F41" s="107"/>
    </row>
    <row r="42" spans="2:6" ht="12.75">
      <c r="B42" s="28"/>
      <c r="C42" s="28"/>
      <c r="E42" s="108"/>
      <c r="F42" s="108"/>
    </row>
    <row r="43" spans="2:6" ht="12.75">
      <c r="B43" s="28"/>
      <c r="C43" s="28" t="s">
        <v>191</v>
      </c>
      <c r="E43" s="109"/>
      <c r="F43" s="109" t="s">
        <v>189</v>
      </c>
    </row>
    <row r="44" spans="5:6" ht="12.75">
      <c r="E44" s="108"/>
      <c r="F44" s="108"/>
    </row>
    <row r="45" spans="5:6" ht="12.75">
      <c r="E45" s="108"/>
      <c r="F45" s="108"/>
    </row>
    <row r="46" spans="5:6" ht="12.75">
      <c r="E46" s="110"/>
      <c r="F46" s="108"/>
    </row>
    <row r="47" spans="5:6" ht="12.75">
      <c r="E47" s="106" t="s">
        <v>190</v>
      </c>
      <c r="F47" s="106"/>
    </row>
    <row r="49" spans="5:6" ht="12.75">
      <c r="E49" s="109"/>
      <c r="F49" s="109" t="s">
        <v>181</v>
      </c>
    </row>
    <row r="50" spans="2:7" ht="12.75">
      <c r="B50" s="82"/>
      <c r="C50" s="82"/>
      <c r="D50" s="82"/>
      <c r="E50" s="82"/>
      <c r="F50" s="82"/>
      <c r="G50" s="82"/>
    </row>
    <row r="53" ht="12.75">
      <c r="D53" s="100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">
      <selection activeCell="H36" sqref="H36"/>
    </sheetView>
  </sheetViews>
  <sheetFormatPr defaultColWidth="9.140625" defaultRowHeight="12.75"/>
  <cols>
    <col min="1" max="1" width="37.8515625" style="83" customWidth="1"/>
    <col min="2" max="2" width="12.57421875" style="83" customWidth="1"/>
    <col min="3" max="3" width="13.28125" style="83" customWidth="1"/>
    <col min="4" max="4" width="14.7109375" style="83" customWidth="1"/>
    <col min="5" max="5" width="12.140625" style="83" customWidth="1"/>
    <col min="6" max="6" width="11.28125" style="83" bestFit="1" customWidth="1"/>
    <col min="7" max="7" width="13.421875" style="83" customWidth="1"/>
    <col min="8" max="8" width="14.8515625" style="83" customWidth="1"/>
    <col min="9" max="16384" width="9.140625" style="83" customWidth="1"/>
  </cols>
  <sheetData>
    <row r="1" spans="6:8" ht="12.75">
      <c r="F1" s="112"/>
      <c r="G1" s="112" t="s">
        <v>169</v>
      </c>
      <c r="H1" s="112"/>
    </row>
    <row r="3" spans="1:8" ht="19.5" customHeight="1">
      <c r="A3" s="178" t="s">
        <v>54</v>
      </c>
      <c r="B3" s="178"/>
      <c r="C3" s="178"/>
      <c r="D3" s="178"/>
      <c r="E3" s="178"/>
      <c r="F3" s="178"/>
      <c r="G3" s="178"/>
      <c r="H3" s="178"/>
    </row>
    <row r="4" spans="1:8" ht="12.75">
      <c r="A4" s="113"/>
      <c r="B4" s="114"/>
      <c r="C4" s="114"/>
      <c r="D4" s="114"/>
      <c r="E4" s="114"/>
      <c r="F4" s="114"/>
      <c r="G4" s="114"/>
      <c r="H4" s="115"/>
    </row>
    <row r="5" spans="1:8" ht="14.25" customHeight="1">
      <c r="A5" s="116" t="s">
        <v>192</v>
      </c>
      <c r="B5" s="117"/>
      <c r="C5" s="117"/>
      <c r="D5" s="117"/>
      <c r="E5" s="117"/>
      <c r="F5" s="118"/>
      <c r="G5" s="156" t="s">
        <v>177</v>
      </c>
      <c r="H5" s="157"/>
    </row>
    <row r="6" spans="1:8" ht="15">
      <c r="A6" s="119" t="s">
        <v>200</v>
      </c>
      <c r="B6" s="117"/>
      <c r="C6" s="117"/>
      <c r="D6" s="117"/>
      <c r="E6" s="120"/>
      <c r="F6" s="120"/>
      <c r="G6" s="120"/>
      <c r="H6" s="121"/>
    </row>
    <row r="7" spans="1:8" ht="12.75">
      <c r="A7" s="122"/>
      <c r="B7" s="122"/>
      <c r="C7" s="122"/>
      <c r="D7" s="122"/>
      <c r="E7" s="123"/>
      <c r="F7" s="123"/>
      <c r="G7" s="123"/>
      <c r="H7" s="124" t="s">
        <v>55</v>
      </c>
    </row>
    <row r="8" spans="1:9" ht="32.25" customHeight="1">
      <c r="A8" s="175" t="s">
        <v>56</v>
      </c>
      <c r="B8" s="175" t="s">
        <v>60</v>
      </c>
      <c r="C8" s="179" t="s">
        <v>57</v>
      </c>
      <c r="D8" s="155"/>
      <c r="E8" s="155"/>
      <c r="F8" s="179" t="s">
        <v>58</v>
      </c>
      <c r="G8" s="180"/>
      <c r="H8" s="175" t="s">
        <v>59</v>
      </c>
      <c r="I8" s="45"/>
    </row>
    <row r="9" spans="1:9" ht="12.75" customHeight="1">
      <c r="A9" s="176"/>
      <c r="B9" s="154"/>
      <c r="C9" s="152" t="s">
        <v>61</v>
      </c>
      <c r="D9" s="175" t="s">
        <v>62</v>
      </c>
      <c r="E9" s="175" t="s">
        <v>126</v>
      </c>
      <c r="F9" s="175" t="s">
        <v>63</v>
      </c>
      <c r="G9" s="175" t="s">
        <v>64</v>
      </c>
      <c r="H9" s="176"/>
      <c r="I9" s="45"/>
    </row>
    <row r="10" spans="1:9" ht="60" customHeight="1">
      <c r="A10" s="177"/>
      <c r="B10" s="177"/>
      <c r="C10" s="153"/>
      <c r="D10" s="177"/>
      <c r="E10" s="151"/>
      <c r="F10" s="151"/>
      <c r="G10" s="151"/>
      <c r="H10" s="151"/>
      <c r="I10" s="45"/>
    </row>
    <row r="11" spans="1:9" s="126" customFormat="1" ht="15">
      <c r="A11" s="125" t="s">
        <v>6</v>
      </c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5">
        <v>6</v>
      </c>
      <c r="H11" s="125">
        <v>7</v>
      </c>
      <c r="I11" s="111"/>
    </row>
    <row r="12" spans="1:9" s="126" customFormat="1" ht="28.5">
      <c r="A12" s="127" t="s">
        <v>103</v>
      </c>
      <c r="B12" s="128">
        <v>18553519</v>
      </c>
      <c r="C12" s="128">
        <v>4352697</v>
      </c>
      <c r="D12" s="128"/>
      <c r="E12" s="128"/>
      <c r="F12" s="128">
        <v>11151349</v>
      </c>
      <c r="G12" s="128">
        <v>14854558</v>
      </c>
      <c r="H12" s="128">
        <f>B12+C12+F12-G12</f>
        <v>19203007</v>
      </c>
      <c r="I12" s="111"/>
    </row>
    <row r="13" spans="1:9" s="126" customFormat="1" ht="28.5">
      <c r="A13" s="127" t="s">
        <v>104</v>
      </c>
      <c r="B13" s="128">
        <v>18553519</v>
      </c>
      <c r="C13" s="128">
        <v>4352697</v>
      </c>
      <c r="D13" s="128"/>
      <c r="E13" s="128"/>
      <c r="F13" s="128">
        <v>11151349</v>
      </c>
      <c r="G13" s="128">
        <v>14854558</v>
      </c>
      <c r="H13" s="128">
        <f>B13+C13+F13-G13</f>
        <v>19203007</v>
      </c>
      <c r="I13" s="111"/>
    </row>
    <row r="14" spans="1:9" s="126" customFormat="1" ht="28.5">
      <c r="A14" s="127" t="s">
        <v>65</v>
      </c>
      <c r="B14" s="128">
        <v>17957724</v>
      </c>
      <c r="C14" s="128">
        <v>4340706</v>
      </c>
      <c r="D14" s="128"/>
      <c r="E14" s="128"/>
      <c r="F14" s="128">
        <v>11885262</v>
      </c>
      <c r="G14" s="128">
        <v>14854558</v>
      </c>
      <c r="H14" s="128">
        <f>B14+C14+F14-G14</f>
        <v>19329134</v>
      </c>
      <c r="I14" s="111"/>
    </row>
    <row r="15" spans="1:9" s="126" customFormat="1" ht="15">
      <c r="A15" s="127" t="s">
        <v>66</v>
      </c>
      <c r="B15" s="129"/>
      <c r="C15" s="129"/>
      <c r="D15" s="129"/>
      <c r="E15" s="129"/>
      <c r="F15" s="129"/>
      <c r="G15" s="129"/>
      <c r="H15" s="129"/>
      <c r="I15" s="111"/>
    </row>
    <row r="16" spans="1:9" ht="30">
      <c r="A16" s="130" t="s">
        <v>67</v>
      </c>
      <c r="B16" s="129"/>
      <c r="C16" s="129"/>
      <c r="D16" s="129"/>
      <c r="E16" s="129"/>
      <c r="F16" s="129"/>
      <c r="G16" s="129"/>
      <c r="H16" s="129"/>
      <c r="I16" s="45"/>
    </row>
    <row r="17" spans="1:9" ht="15">
      <c r="A17" s="130" t="s">
        <v>68</v>
      </c>
      <c r="B17" s="131"/>
      <c r="C17" s="131"/>
      <c r="D17" s="131"/>
      <c r="E17" s="131"/>
      <c r="F17" s="131"/>
      <c r="G17" s="131"/>
      <c r="H17" s="129"/>
      <c r="I17" s="45"/>
    </row>
    <row r="18" spans="1:9" ht="28.5">
      <c r="A18" s="127" t="s">
        <v>69</v>
      </c>
      <c r="B18" s="131"/>
      <c r="C18" s="131"/>
      <c r="D18" s="131"/>
      <c r="E18" s="131"/>
      <c r="F18" s="131"/>
      <c r="G18" s="131"/>
      <c r="H18" s="129"/>
      <c r="I18" s="45"/>
    </row>
    <row r="19" spans="1:9" ht="34.5" customHeight="1">
      <c r="A19" s="127" t="s">
        <v>170</v>
      </c>
      <c r="B19" s="132">
        <f>B20-B21</f>
        <v>-293767</v>
      </c>
      <c r="C19" s="132">
        <f>C20-C21</f>
        <v>-20365</v>
      </c>
      <c r="D19" s="132"/>
      <c r="E19" s="132"/>
      <c r="F19" s="132"/>
      <c r="G19" s="132"/>
      <c r="H19" s="132">
        <f>B19+C19</f>
        <v>-314132</v>
      </c>
      <c r="I19" s="45"/>
    </row>
    <row r="20" spans="1:9" ht="15">
      <c r="A20" s="130" t="s">
        <v>127</v>
      </c>
      <c r="B20" s="129">
        <v>43482</v>
      </c>
      <c r="C20" s="129">
        <v>3229</v>
      </c>
      <c r="D20" s="129"/>
      <c r="E20" s="129"/>
      <c r="F20" s="129"/>
      <c r="G20" s="129"/>
      <c r="H20" s="129">
        <f>B20+C20</f>
        <v>46711</v>
      </c>
      <c r="I20" s="45"/>
    </row>
    <row r="21" spans="1:9" ht="15">
      <c r="A21" s="130" t="s">
        <v>128</v>
      </c>
      <c r="B21" s="129">
        <v>337249</v>
      </c>
      <c r="C21" s="129">
        <v>23594</v>
      </c>
      <c r="D21" s="129"/>
      <c r="E21" s="129"/>
      <c r="F21" s="129"/>
      <c r="G21" s="129"/>
      <c r="H21" s="129">
        <f>B21+C21</f>
        <v>360843</v>
      </c>
      <c r="I21" s="45"/>
    </row>
    <row r="22" spans="1:9" ht="15">
      <c r="A22" s="127" t="s">
        <v>70</v>
      </c>
      <c r="B22" s="132"/>
      <c r="C22" s="132"/>
      <c r="D22" s="132"/>
      <c r="E22" s="132"/>
      <c r="F22" s="132"/>
      <c r="G22" s="132">
        <v>495053</v>
      </c>
      <c r="H22" s="132">
        <f>F22-G22</f>
        <v>-495053</v>
      </c>
      <c r="I22" s="45"/>
    </row>
    <row r="23" spans="1:9" ht="15">
      <c r="A23" s="130" t="s">
        <v>71</v>
      </c>
      <c r="B23" s="131"/>
      <c r="C23" s="131"/>
      <c r="D23" s="131"/>
      <c r="E23" s="131"/>
      <c r="F23" s="131"/>
      <c r="G23" s="129"/>
      <c r="H23" s="129"/>
      <c r="I23" s="45"/>
    </row>
    <row r="24" spans="1:9" ht="15">
      <c r="A24" s="130" t="s">
        <v>72</v>
      </c>
      <c r="B24" s="129"/>
      <c r="C24" s="129"/>
      <c r="D24" s="129"/>
      <c r="E24" s="129"/>
      <c r="F24" s="129"/>
      <c r="G24" s="129"/>
      <c r="H24" s="129"/>
      <c r="I24" s="45"/>
    </row>
    <row r="25" spans="1:9" ht="15">
      <c r="A25" s="130" t="s">
        <v>73</v>
      </c>
      <c r="B25" s="131"/>
      <c r="C25" s="131"/>
      <c r="D25" s="131"/>
      <c r="E25" s="131"/>
      <c r="F25" s="131"/>
      <c r="G25" s="131"/>
      <c r="H25" s="129"/>
      <c r="I25" s="45"/>
    </row>
    <row r="26" spans="1:9" ht="15">
      <c r="A26" s="130" t="s">
        <v>74</v>
      </c>
      <c r="B26" s="131"/>
      <c r="C26" s="131"/>
      <c r="D26" s="131"/>
      <c r="E26" s="131"/>
      <c r="F26" s="131"/>
      <c r="G26" s="131"/>
      <c r="H26" s="129"/>
      <c r="I26" s="45"/>
    </row>
    <row r="27" spans="1:9" ht="45">
      <c r="A27" s="130" t="s">
        <v>171</v>
      </c>
      <c r="B27" s="131"/>
      <c r="C27" s="131"/>
      <c r="D27" s="131"/>
      <c r="E27" s="131"/>
      <c r="F27" s="131"/>
      <c r="G27" s="131"/>
      <c r="H27" s="129"/>
      <c r="I27" s="45"/>
    </row>
    <row r="28" spans="1:9" ht="15">
      <c r="A28" s="130" t="s">
        <v>75</v>
      </c>
      <c r="B28" s="129"/>
      <c r="C28" s="129"/>
      <c r="D28" s="129"/>
      <c r="E28" s="129"/>
      <c r="F28" s="129"/>
      <c r="G28" s="129"/>
      <c r="H28" s="129"/>
      <c r="I28" s="45"/>
    </row>
    <row r="29" spans="1:9" ht="15">
      <c r="A29" s="130" t="s">
        <v>76</v>
      </c>
      <c r="B29" s="131"/>
      <c r="C29" s="131"/>
      <c r="D29" s="131"/>
      <c r="E29" s="131"/>
      <c r="F29" s="131"/>
      <c r="G29" s="131"/>
      <c r="H29" s="129"/>
      <c r="I29" s="45"/>
    </row>
    <row r="30" spans="1:9" ht="30">
      <c r="A30" s="130" t="s">
        <v>172</v>
      </c>
      <c r="B30" s="131"/>
      <c r="C30" s="131"/>
      <c r="D30" s="131"/>
      <c r="E30" s="131"/>
      <c r="F30" s="131"/>
      <c r="G30" s="131"/>
      <c r="H30" s="129"/>
      <c r="I30" s="45"/>
    </row>
    <row r="31" spans="1:9" ht="15">
      <c r="A31" s="130" t="s">
        <v>75</v>
      </c>
      <c r="B31" s="129"/>
      <c r="C31" s="129"/>
      <c r="D31" s="129"/>
      <c r="E31" s="129"/>
      <c r="F31" s="129"/>
      <c r="G31" s="129"/>
      <c r="H31" s="129"/>
      <c r="I31" s="45"/>
    </row>
    <row r="32" spans="1:9" ht="15">
      <c r="A32" s="130" t="s">
        <v>76</v>
      </c>
      <c r="B32" s="131"/>
      <c r="C32" s="131"/>
      <c r="D32" s="131"/>
      <c r="E32" s="131"/>
      <c r="F32" s="131"/>
      <c r="G32" s="131"/>
      <c r="H32" s="129"/>
      <c r="I32" s="45"/>
    </row>
    <row r="33" spans="1:9" ht="15">
      <c r="A33" s="130" t="s">
        <v>129</v>
      </c>
      <c r="B33" s="131"/>
      <c r="C33" s="131"/>
      <c r="D33" s="131"/>
      <c r="E33" s="131"/>
      <c r="F33" s="131"/>
      <c r="G33" s="131"/>
      <c r="H33" s="129"/>
      <c r="I33" s="45"/>
    </row>
    <row r="34" spans="1:9" ht="28.5">
      <c r="A34" s="127" t="s">
        <v>77</v>
      </c>
      <c r="B34" s="133">
        <f>B14+B19</f>
        <v>17663957</v>
      </c>
      <c r="C34" s="133">
        <f>C14+C19</f>
        <v>4320341</v>
      </c>
      <c r="D34" s="133"/>
      <c r="E34" s="133"/>
      <c r="F34" s="133">
        <f>F14+F22</f>
        <v>11885262</v>
      </c>
      <c r="G34" s="133">
        <f>G14+G22</f>
        <v>15349611</v>
      </c>
      <c r="H34" s="132">
        <f>H14+H19+H22</f>
        <v>18519949</v>
      </c>
      <c r="I34" s="45"/>
    </row>
    <row r="35" spans="1:9" ht="14.25" customHeight="1">
      <c r="A35" s="130" t="s">
        <v>136</v>
      </c>
      <c r="B35" s="129"/>
      <c r="C35" s="129"/>
      <c r="D35" s="129"/>
      <c r="E35" s="129"/>
      <c r="F35" s="129"/>
      <c r="G35" s="129"/>
      <c r="H35" s="129"/>
      <c r="I35" s="45"/>
    </row>
    <row r="36" spans="1:11" ht="28.5">
      <c r="A36" s="127" t="s">
        <v>78</v>
      </c>
      <c r="B36" s="133">
        <f>B34</f>
        <v>17663957</v>
      </c>
      <c r="C36" s="133">
        <f>C34</f>
        <v>4320341</v>
      </c>
      <c r="D36" s="133"/>
      <c r="E36" s="133"/>
      <c r="F36" s="133">
        <f>F34</f>
        <v>11885262</v>
      </c>
      <c r="G36" s="133">
        <f>G34</f>
        <v>15349611</v>
      </c>
      <c r="H36" s="132">
        <f>H34</f>
        <v>18519949</v>
      </c>
      <c r="I36" s="45"/>
      <c r="K36" s="134"/>
    </row>
    <row r="37" spans="7:9" ht="15">
      <c r="G37" s="100"/>
      <c r="I37" s="45"/>
    </row>
    <row r="38" spans="1:9" ht="15">
      <c r="A38" s="135" t="s">
        <v>201</v>
      </c>
      <c r="F38" s="100"/>
      <c r="I38" s="45"/>
    </row>
    <row r="39" spans="2:9" ht="15">
      <c r="B39" s="136"/>
      <c r="C39" s="137"/>
      <c r="D39" s="138"/>
      <c r="E39" s="139"/>
      <c r="F39" s="139"/>
      <c r="G39" s="140"/>
      <c r="H39" s="141"/>
      <c r="I39" s="45"/>
    </row>
    <row r="40" spans="1:9" ht="17.25" customHeight="1">
      <c r="A40" s="142" t="s">
        <v>113</v>
      </c>
      <c r="B40" s="28"/>
      <c r="C40" s="19"/>
      <c r="D40" s="106" t="s">
        <v>194</v>
      </c>
      <c r="I40" s="58"/>
    </row>
    <row r="41" spans="1:9" ht="15">
      <c r="A41" s="143" t="s">
        <v>193</v>
      </c>
      <c r="B41" s="1"/>
      <c r="C41" s="1"/>
      <c r="D41" s="144"/>
      <c r="E41" s="109" t="s">
        <v>195</v>
      </c>
      <c r="H41" s="145"/>
      <c r="I41" s="58"/>
    </row>
    <row r="42" spans="1:9" ht="15">
      <c r="A42" s="1"/>
      <c r="B42" s="1"/>
      <c r="C42" s="1"/>
      <c r="D42" s="146"/>
      <c r="E42" s="146"/>
      <c r="H42" s="147"/>
      <c r="I42" s="45"/>
    </row>
    <row r="43" spans="1:9" ht="15" customHeight="1">
      <c r="A43" s="1"/>
      <c r="B43" s="1"/>
      <c r="C43" s="1"/>
      <c r="H43" s="107"/>
      <c r="I43" s="45"/>
    </row>
    <row r="44" spans="1:9" ht="15" customHeight="1">
      <c r="A44" s="1"/>
      <c r="B44" s="1"/>
      <c r="C44" s="1"/>
      <c r="I44" s="45"/>
    </row>
    <row r="45" spans="1:9" ht="15">
      <c r="A45" s="1"/>
      <c r="B45" s="1"/>
      <c r="C45" s="1"/>
      <c r="D45" s="106" t="s">
        <v>196</v>
      </c>
      <c r="E45" s="107"/>
      <c r="H45" s="45"/>
      <c r="I45" s="45"/>
    </row>
    <row r="46" spans="1:9" ht="15">
      <c r="A46" s="19"/>
      <c r="B46" s="19"/>
      <c r="C46" s="19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109" t="s">
        <v>197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2010-07-29T07:30:31Z</cp:lastPrinted>
  <dcterms:created xsi:type="dcterms:W3CDTF">2004-03-04T10:58:58Z</dcterms:created>
  <dcterms:modified xsi:type="dcterms:W3CDTF">2010-07-30T06:37:02Z</dcterms:modified>
  <cp:category/>
  <cp:version/>
  <cp:contentType/>
  <cp:contentStatus/>
</cp:coreProperties>
</file>