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9" activeTab="2"/>
  </bookViews>
  <sheets>
    <sheet name="СЧЕТОВОДЕН БАЛАНС" sheetId="1" r:id="rId1"/>
    <sheet name="СПРАВКА1" sheetId="2" state="hidden" r:id="rId2"/>
    <sheet name="ОПР-хлв" sheetId="3" r:id="rId3"/>
    <sheet name="OPR-lv" sheetId="4" state="hidden" r:id="rId4"/>
    <sheet name="ОПП" sheetId="5" r:id="rId5"/>
    <sheet name="ОСК" sheetId="6" r:id="rId6"/>
    <sheet name="ДМА" sheetId="7" state="hidden" r:id="rId7"/>
    <sheet name="ВЗЕМ" sheetId="8" state="hidden" r:id="rId8"/>
    <sheet name="Sheet1" sheetId="9" state="hidden" r:id="rId9"/>
    <sheet name="ЗАД" sheetId="10" state="hidden" r:id="rId10"/>
    <sheet name="ФИН.РЕЗ" sheetId="11" state="hidden" r:id="rId11"/>
    <sheet name="ПРИХ И ЛИХ" sheetId="12" state="hidden" r:id="rId12"/>
    <sheet name="Sheet2" sheetId="13" state="hidden" r:id="rId13"/>
    <sheet name="Извънр" sheetId="14" state="hidden" r:id="rId14"/>
    <sheet name="ИНВЕСТ" sheetId="15" state="hidden" r:id="rId15"/>
    <sheet name="ЦЕННИ КН" sheetId="16" state="hidden" r:id="rId16"/>
    <sheet name="ДВР" sheetId="17" state="hidden" r:id="rId17"/>
    <sheet name="СПР.2" sheetId="18" state="hidden" r:id="rId18"/>
    <sheet name="СПР.3" sheetId="19" state="hidden" r:id="rId19"/>
    <sheet name="СПР.4" sheetId="20" state="hidden" r:id="rId20"/>
    <sheet name="СПР.5" sheetId="21" state="hidden" r:id="rId21"/>
    <sheet name="СПР.6" sheetId="22" state="hidden" r:id="rId22"/>
    <sheet name="СПР.7" sheetId="23" state="hidden" r:id="rId23"/>
    <sheet name="СПР.8" sheetId="24" state="hidden" r:id="rId24"/>
    <sheet name="СПР.9" sheetId="25" state="hidden" r:id="rId25"/>
  </sheets>
  <definedNames/>
  <calcPr fullCalcOnLoad="1"/>
</workbook>
</file>

<file path=xl/sharedStrings.xml><?xml version="1.0" encoding="utf-8"?>
<sst xmlns="http://schemas.openxmlformats.org/spreadsheetml/2006/main" count="1296" uniqueCount="814">
  <si>
    <t>Обща сума I:</t>
  </si>
  <si>
    <t>Обща сума II:</t>
  </si>
  <si>
    <t>общински облигации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</si>
  <si>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</si>
  <si>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</si>
  <si>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</si>
  <si>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</si>
  <si>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</si>
  <si>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</si>
  <si>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</si>
  <si>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</si>
  <si>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</si>
  <si>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</si>
  <si>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</si>
  <si>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</si>
  <si>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</si>
  <si>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</si>
  <si>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</si>
  <si>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</si>
  <si>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</si>
  <si>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</si>
  <si>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</si>
  <si>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</si>
  <si>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</si>
  <si>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</si>
  <si>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</si>
  <si>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</si>
  <si>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</si>
  <si>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</si>
  <si>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</si>
  <si>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</si>
  <si>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</si>
  <si>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</si>
  <si>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</si>
  <si>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</si>
  <si>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</si>
  <si>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</si>
  <si>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</si>
  <si>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</si>
  <si>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</si>
  <si>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</si>
  <si>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</si>
  <si>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</si>
  <si>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</si>
  <si>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</si>
  <si>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</si>
  <si>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</si>
  <si>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</si>
  <si>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</si>
  <si>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за страната (I+II+III+IV):</t>
  </si>
  <si>
    <t>8-4025</t>
  </si>
  <si>
    <t>Б. В ЧУЖБИНА</t>
  </si>
  <si>
    <t>Обща сума за чужбина (I+II+III+IV):</t>
  </si>
  <si>
    <t>8-4050</t>
  </si>
  <si>
    <t>1. "Силорг Интернешънъл"</t>
  </si>
  <si>
    <t>ЕИК по БУЛСТАТ : 118001673</t>
  </si>
  <si>
    <t>ЕИК  по  БУЛСТАТ : 118001673</t>
  </si>
  <si>
    <t>ЕИК по  БУЛСТАТ : 118001673</t>
  </si>
  <si>
    <t>ЕИК по БУЛСТАТ:118001673</t>
  </si>
  <si>
    <t>ЕИК по БУЛСТАТ :118001673</t>
  </si>
  <si>
    <t>Текуща</t>
  </si>
  <si>
    <t>Предходна</t>
  </si>
  <si>
    <t>година</t>
  </si>
  <si>
    <t>І.Дългосрочни задължения</t>
  </si>
  <si>
    <t>Код</t>
  </si>
  <si>
    <t xml:space="preserve">на </t>
  </si>
  <si>
    <t>реда</t>
  </si>
  <si>
    <t>на</t>
  </si>
  <si>
    <t>118001673Ю</t>
  </si>
  <si>
    <t>НА "ОРГТЕХНИКА"АД</t>
  </si>
  <si>
    <t xml:space="preserve">Код </t>
  </si>
  <si>
    <t xml:space="preserve">                                                           </t>
  </si>
  <si>
    <t>Резерви</t>
  </si>
  <si>
    <t>Финансов резултат</t>
  </si>
  <si>
    <t>резерв от</t>
  </si>
  <si>
    <t xml:space="preserve">      Целеви  резерви</t>
  </si>
  <si>
    <t>Показатели</t>
  </si>
  <si>
    <t>последв.</t>
  </si>
  <si>
    <t>Общо</t>
  </si>
  <si>
    <t>капитал</t>
  </si>
  <si>
    <t>оценки на</t>
  </si>
  <si>
    <t>общи</t>
  </si>
  <si>
    <t>специали-</t>
  </si>
  <si>
    <t>други</t>
  </si>
  <si>
    <t>Печалба</t>
  </si>
  <si>
    <t>собствен</t>
  </si>
  <si>
    <t>активи и</t>
  </si>
  <si>
    <t>зирани</t>
  </si>
  <si>
    <t>пасиви</t>
  </si>
  <si>
    <t>а</t>
  </si>
  <si>
    <t>б</t>
  </si>
  <si>
    <t xml:space="preserve"> </t>
  </si>
  <si>
    <t xml:space="preserve">                 </t>
  </si>
  <si>
    <t xml:space="preserve">                                                                                                  СПРАВКА</t>
  </si>
  <si>
    <t xml:space="preserve">    За увеличаване на облагаемата печалба</t>
  </si>
  <si>
    <t xml:space="preserve">        За намаляване на облагаемата печалба</t>
  </si>
  <si>
    <t>Суми на</t>
  </si>
  <si>
    <t xml:space="preserve">          Суми на данъците в/у</t>
  </si>
  <si>
    <t>Шифър</t>
  </si>
  <si>
    <t>временни</t>
  </si>
  <si>
    <t xml:space="preserve">            временните разлики</t>
  </si>
  <si>
    <t>разлики</t>
  </si>
  <si>
    <t>Данък за</t>
  </si>
  <si>
    <t xml:space="preserve"> Данък върху</t>
  </si>
  <si>
    <t>общините</t>
  </si>
  <si>
    <t>печалбата</t>
  </si>
  <si>
    <t>І В НАЧАЛОТО  НА ГОДИНАТА</t>
  </si>
  <si>
    <t>А. Намаляеми</t>
  </si>
  <si>
    <t>1. Разлика м/у счетоводната амортизационна квота</t>
  </si>
  <si>
    <t>и данъчно признатите разходи за амортизации</t>
  </si>
  <si>
    <t>2. От обезценка на материални  запаси</t>
  </si>
  <si>
    <t>3. Превишения на лихвени плащания  по ЗКПО</t>
  </si>
  <si>
    <t>4. Провизии</t>
  </si>
  <si>
    <t>5. Загуба</t>
  </si>
  <si>
    <t>6. Други разлики</t>
  </si>
  <si>
    <t>ОБЩО А: /1+2+3+4+5+6/</t>
  </si>
  <si>
    <t>Б. Облагаеми</t>
  </si>
  <si>
    <t>ІІ.ВЪЗНИКНАЛИ ПРЕЗ ГОДИНАТА</t>
  </si>
  <si>
    <t>ІІІ.ПРИЗНАТИ ПРЕЗ ГОДИНАТА</t>
  </si>
  <si>
    <t>ІV.КОРЕКЦИИ НА ВРЕМЕННИ РАЗЛИКИ</t>
  </si>
  <si>
    <t>V.В КРАЯ НА ГОДИНАТА</t>
  </si>
  <si>
    <t xml:space="preserve">                                       Ръководител :</t>
  </si>
  <si>
    <t xml:space="preserve">   </t>
  </si>
  <si>
    <t xml:space="preserve">                    СПРАВКА ЗА УЧАСТИЯТА В КАПИТАЛИТЕ НА ДРУГИ ПРЕДПРИЯТИЯ</t>
  </si>
  <si>
    <t>Размер на</t>
  </si>
  <si>
    <t>съучастие-</t>
  </si>
  <si>
    <t>съучастието в</t>
  </si>
  <si>
    <t>съучас-</t>
  </si>
  <si>
    <t>то под фор-</t>
  </si>
  <si>
    <t>ценни книжа,</t>
  </si>
  <si>
    <t>тието</t>
  </si>
  <si>
    <t xml:space="preserve">мата на </t>
  </si>
  <si>
    <t xml:space="preserve"> приети за</t>
  </si>
  <si>
    <t xml:space="preserve">неприети за </t>
  </si>
  <si>
    <t>дялове</t>
  </si>
  <si>
    <t>търговия на</t>
  </si>
  <si>
    <t xml:space="preserve">търговия на </t>
  </si>
  <si>
    <t>фондовата борса</t>
  </si>
  <si>
    <t>А. Съучастия в предприятия</t>
  </si>
  <si>
    <t xml:space="preserve">    в страната</t>
  </si>
  <si>
    <t>І   Съучастия в дъщерни предприятия</t>
  </si>
  <si>
    <t xml:space="preserve">    в т.ч.съучастия в дъщерни финансови</t>
  </si>
  <si>
    <t xml:space="preserve">    предприятия</t>
  </si>
  <si>
    <t>ІІ  Съучастия в смесени предприятия</t>
  </si>
  <si>
    <t xml:space="preserve">    в т.ч.съучастия в смесени финансови</t>
  </si>
  <si>
    <t>ІІІ  Съучастия в асоциирани  предприятия</t>
  </si>
  <si>
    <t xml:space="preserve">    в т.ч. съучастия в асоциирани финансови </t>
  </si>
  <si>
    <t>ІV Съучастия в други предприятия</t>
  </si>
  <si>
    <t xml:space="preserve">    в т.ч. съучастия в други финансови </t>
  </si>
  <si>
    <t xml:space="preserve">    Обща сума на съучастията в предприятия</t>
  </si>
  <si>
    <t xml:space="preserve">    в страната  / І+ІІ+ІІІ+ІV/</t>
  </si>
  <si>
    <t>Б  Съучастия в чуждестранни пред-</t>
  </si>
  <si>
    <t xml:space="preserve">    приятия</t>
  </si>
  <si>
    <t xml:space="preserve"> І   В  дъщерни предприятия</t>
  </si>
  <si>
    <t xml:space="preserve"> ІІ  В смесени предприятия</t>
  </si>
  <si>
    <t>ІV  В други предприятия</t>
  </si>
  <si>
    <t xml:space="preserve">     Обща сума на съучастията в чужде-</t>
  </si>
  <si>
    <t xml:space="preserve">     странни предприятия</t>
  </si>
  <si>
    <t xml:space="preserve">     ( І +ІІ +ІІІ +ІV )</t>
  </si>
  <si>
    <t xml:space="preserve">    Вид и брой на ценните книжа</t>
  </si>
  <si>
    <t xml:space="preserve">                 Стойност на ценните книжа</t>
  </si>
  <si>
    <t xml:space="preserve"> Показатели</t>
  </si>
  <si>
    <t>обикно-</t>
  </si>
  <si>
    <t>привиле-</t>
  </si>
  <si>
    <t>конверти-</t>
  </si>
  <si>
    <t>отчетна</t>
  </si>
  <si>
    <t xml:space="preserve">        преоценка</t>
  </si>
  <si>
    <t>преоценена</t>
  </si>
  <si>
    <t>вени</t>
  </si>
  <si>
    <t>гировани</t>
  </si>
  <si>
    <t>руеми</t>
  </si>
  <si>
    <t>стойност</t>
  </si>
  <si>
    <t>увеличение</t>
  </si>
  <si>
    <t>намаление</t>
  </si>
  <si>
    <t>4 + 5 - 6</t>
  </si>
  <si>
    <t>І.Краткосрочни финансови активи в ценни книжа</t>
  </si>
  <si>
    <t xml:space="preserve">  1.Акции,без тези във взаимни фондове</t>
  </si>
  <si>
    <t xml:space="preserve">       от тях котирани на финансовите пазари</t>
  </si>
  <si>
    <t xml:space="preserve">  2.Акции във взаимни фондове</t>
  </si>
  <si>
    <t xml:space="preserve">  3.Изкупени собствени акции</t>
  </si>
  <si>
    <t xml:space="preserve">  4.Облигации</t>
  </si>
  <si>
    <t xml:space="preserve">  5.Изкупени собствени облигации</t>
  </si>
  <si>
    <t xml:space="preserve">  6.Държавни ценни книжа</t>
  </si>
  <si>
    <t xml:space="preserve">  7.Компенсаторни инструменти</t>
  </si>
  <si>
    <t xml:space="preserve">  8.Други документи и права</t>
  </si>
  <si>
    <t xml:space="preserve">  Обща сума І</t>
  </si>
  <si>
    <t>ІІ.Дългосрочни финансови активи в ценни книжа</t>
  </si>
  <si>
    <t xml:space="preserve">  3.Облигации</t>
  </si>
  <si>
    <t xml:space="preserve">  4.Дъжавни ценни книжа</t>
  </si>
  <si>
    <t xml:space="preserve">  5.Инвестиционни бонове</t>
  </si>
  <si>
    <t xml:space="preserve">  6.Компенсаторни инструменти</t>
  </si>
  <si>
    <t xml:space="preserve">  7.Други документи и права</t>
  </si>
  <si>
    <t xml:space="preserve">    Обща сума ІІ</t>
  </si>
  <si>
    <t xml:space="preserve">              СПРАВКА</t>
  </si>
  <si>
    <t xml:space="preserve">                    ЗА ИЗВЪНРЕДНИТЕ ПРИХОДИ И РАЗХОДИ</t>
  </si>
  <si>
    <t>ПОКАЗАТЕЛИ</t>
  </si>
  <si>
    <t>Сума</t>
  </si>
  <si>
    <t>І.ИЗВЪНРЕДНИ ПРИХОДИ</t>
  </si>
  <si>
    <t>1.Получени застрахователни обезщетения</t>
  </si>
  <si>
    <t>2.Други</t>
  </si>
  <si>
    <t>Обща сума І :</t>
  </si>
  <si>
    <t>ІІ.ИЗВЪНРЕДНИ РАЗХОДИ</t>
  </si>
  <si>
    <t>1.Разходи от природни и други бедствия</t>
  </si>
  <si>
    <t>2.Разходи от принудително отчуждаване на активи</t>
  </si>
  <si>
    <t>3.Други</t>
  </si>
  <si>
    <t>Обща сума ІІ :</t>
  </si>
  <si>
    <t xml:space="preserve">                                            С П Р А В К  А</t>
  </si>
  <si>
    <t>/ х.лв./</t>
  </si>
  <si>
    <t xml:space="preserve">                                            П О К А З А Т Е Л И</t>
  </si>
  <si>
    <t>Код на</t>
  </si>
  <si>
    <t>А.НЕРАЗПРЕДЕЛЕНА ПЕЧАЛБА</t>
  </si>
  <si>
    <t>І.НЕРАЗПРЕДЕЛЕНА ПЕЧАЛБА КЪМ 01.01.</t>
  </si>
  <si>
    <t>ІІ.УВЕЛИЧЕНИЕ НА НЕРАЗПРЕДЕЛЕНАТА ПЕЧАЛБА ЗА СМЕТКА НА :</t>
  </si>
  <si>
    <t>1.Печалбата от предходната година</t>
  </si>
  <si>
    <t xml:space="preserve"> 2.Приложение на препоръчителния подход за отразяване на </t>
  </si>
  <si>
    <t>грешки,промени в счетоводната политика и др.</t>
  </si>
  <si>
    <t>3.Прехвърляне на преоценъчен резерв за отписани активи</t>
  </si>
  <si>
    <t>4.Други източници</t>
  </si>
  <si>
    <t>ІІІ.РАЗПРЕДЕЛЕНИЕ НА ПЕЧАЛБАТА ОТ МИНАЛИ ГОДИНИ :</t>
  </si>
  <si>
    <t>1.За покриване на загуби от минали години</t>
  </si>
  <si>
    <t>2.За резерви</t>
  </si>
  <si>
    <t>3.За дивиденти, в т.ч. ;</t>
  </si>
  <si>
    <t xml:space="preserve"> - за държавата</t>
  </si>
  <si>
    <t>4.Дарения</t>
  </si>
  <si>
    <t>5.Увеличаване на основния капитал</t>
  </si>
  <si>
    <t>6.За други цели</t>
  </si>
  <si>
    <t>7.Неразпределяема печалба</t>
  </si>
  <si>
    <t>Обща сума ІІІ :</t>
  </si>
  <si>
    <t>ІV.НЕРАЗПРЕДЕЛЕНА ПЕЧАЛБА КЪМ 31.12.</t>
  </si>
  <si>
    <t>Б.НЕПОКРИТА ЗАГУБА</t>
  </si>
  <si>
    <t>ІІ.УВЕЛИЧЕНИЕ НА ЗАГУБАТА ЗА СМЕТКА НА :</t>
  </si>
  <si>
    <t>1.Прехвърляне на загуба от предходната година</t>
  </si>
  <si>
    <t>Всичко за ІІ :</t>
  </si>
  <si>
    <t>ІІІ.ПОКРИВАНЕ НА ЗАГУБИ ОТ МИНАЛИ ГОДИНИ ЗА СМЕТКА НА :</t>
  </si>
  <si>
    <t>1.Неразпределена печалба от минали години</t>
  </si>
  <si>
    <t>2.Резерви</t>
  </si>
  <si>
    <t>3.Основен капитал</t>
  </si>
  <si>
    <t>ІV.НЕПОКРИТА ЗАГУБА КЪМ 31.12.</t>
  </si>
  <si>
    <t>В.ФИНАНСОВ РЕЗУЛТАТ ОТ ТЕКУЩАТА ГОДИНА</t>
  </si>
  <si>
    <t>1.Печалба</t>
  </si>
  <si>
    <t>2.Загуба</t>
  </si>
  <si>
    <t xml:space="preserve">           Амортизация</t>
  </si>
  <si>
    <t>Преоцене-</t>
  </si>
  <si>
    <t>Балан-</t>
  </si>
  <si>
    <t>Прео-</t>
  </si>
  <si>
    <t>на аморт.</t>
  </si>
  <si>
    <t xml:space="preserve">сова </t>
  </si>
  <si>
    <t>в на-</t>
  </si>
  <si>
    <t>цене-</t>
  </si>
  <si>
    <t>начис</t>
  </si>
  <si>
    <t>отпи-</t>
  </si>
  <si>
    <t>в края</t>
  </si>
  <si>
    <t>чало-</t>
  </si>
  <si>
    <t>уве-</t>
  </si>
  <si>
    <t>на-</t>
  </si>
  <si>
    <t>лена</t>
  </si>
  <si>
    <t>сана</t>
  </si>
  <si>
    <t>то на</t>
  </si>
  <si>
    <t>ли-</t>
  </si>
  <si>
    <t>ма-</t>
  </si>
  <si>
    <t>с/ст</t>
  </si>
  <si>
    <t>през</t>
  </si>
  <si>
    <t>пери</t>
  </si>
  <si>
    <t>периода</t>
  </si>
  <si>
    <t>че-</t>
  </si>
  <si>
    <t>ле-</t>
  </si>
  <si>
    <t>/4+5-6/</t>
  </si>
  <si>
    <t>ода</t>
  </si>
  <si>
    <t xml:space="preserve"> /1 + 2 - 3/</t>
  </si>
  <si>
    <t>ние</t>
  </si>
  <si>
    <t>/8+9-10/</t>
  </si>
  <si>
    <t>/11+12-13/</t>
  </si>
  <si>
    <t>/7-14/</t>
  </si>
  <si>
    <t xml:space="preserve">  Земи / терени /</t>
  </si>
  <si>
    <t xml:space="preserve">  Сгради и конструкции</t>
  </si>
  <si>
    <t xml:space="preserve">  Машини и оборудване</t>
  </si>
  <si>
    <t xml:space="preserve">  Съоръжения</t>
  </si>
  <si>
    <t xml:space="preserve">  Транспортни с - ва</t>
  </si>
  <si>
    <t xml:space="preserve">  Права върху собственост</t>
  </si>
  <si>
    <t xml:space="preserve">  Програмни продукти</t>
  </si>
  <si>
    <t xml:space="preserve">  - в дъщерни предприятия</t>
  </si>
  <si>
    <t xml:space="preserve">               Ръководител :     </t>
  </si>
  <si>
    <t xml:space="preserve">                      </t>
  </si>
  <si>
    <t xml:space="preserve">         </t>
  </si>
  <si>
    <t xml:space="preserve">                   Сума</t>
  </si>
  <si>
    <t>начислени</t>
  </si>
  <si>
    <t>платени/</t>
  </si>
  <si>
    <t>получени</t>
  </si>
  <si>
    <t>І.Приходи от лихви</t>
  </si>
  <si>
    <t xml:space="preserve">  1.Лихви по разплащателни и депозитни сметки</t>
  </si>
  <si>
    <t xml:space="preserve">  2.Лихви по предоставени дългосрочни заеми</t>
  </si>
  <si>
    <t xml:space="preserve">  3.Лихви по предоставени краткосрочни заеми</t>
  </si>
  <si>
    <t xml:space="preserve">  4.Лихви по търговски вземания</t>
  </si>
  <si>
    <t xml:space="preserve">  5.Други лихви</t>
  </si>
  <si>
    <t>Обща сума на приходите от лихви/1+2+3+4+5/</t>
  </si>
  <si>
    <t>ІІ.Разходи за лихви</t>
  </si>
  <si>
    <t xml:space="preserve">  1.Лихви по краткосрочни заеми </t>
  </si>
  <si>
    <t xml:space="preserve">     в това число по :</t>
  </si>
  <si>
    <t xml:space="preserve">     - редовни заеми в левове</t>
  </si>
  <si>
    <t xml:space="preserve">     - просрочени заеми в левове</t>
  </si>
  <si>
    <t xml:space="preserve">     - редовни заеми във валута</t>
  </si>
  <si>
    <t xml:space="preserve">     - просрочени заеми във валута</t>
  </si>
  <si>
    <t xml:space="preserve">  2.Лихви по дългосрочни заеми</t>
  </si>
  <si>
    <t xml:space="preserve">  3. Лихви по дългове,свързани с дялово участие</t>
  </si>
  <si>
    <t xml:space="preserve">  4.Лихви по неизплатени заплати в срок</t>
  </si>
  <si>
    <t xml:space="preserve">  5.Лихви по държавни вземания</t>
  </si>
  <si>
    <t xml:space="preserve">  6.Лихви по търговски задължения</t>
  </si>
  <si>
    <t xml:space="preserve">  7.Други лихви</t>
  </si>
  <si>
    <t>Обща сума на разходите за  лихви</t>
  </si>
  <si>
    <t xml:space="preserve">    / 1+2+3+4+5+6+7 /</t>
  </si>
  <si>
    <t xml:space="preserve">    </t>
  </si>
  <si>
    <t xml:space="preserve">                     СПРАВКА ЗА ВЗЕМАНИЯТА, ЗАДЪЛЖЕНИЯТА И ПРОВИЗИИТЕ</t>
  </si>
  <si>
    <t>А.ВЗЕМАНИЯ</t>
  </si>
  <si>
    <t xml:space="preserve">               в хил.лева</t>
  </si>
  <si>
    <t>Сума  на</t>
  </si>
  <si>
    <t xml:space="preserve">  Степен на ликвидност</t>
  </si>
  <si>
    <t>взема-</t>
  </si>
  <si>
    <t>до една</t>
  </si>
  <si>
    <t xml:space="preserve">над една </t>
  </si>
  <si>
    <t>нията</t>
  </si>
  <si>
    <t xml:space="preserve"> а</t>
  </si>
  <si>
    <t>І.Невнесен капитал</t>
  </si>
  <si>
    <t>ІІ.Дългосрочни вземания</t>
  </si>
  <si>
    <t>1. Вземания от свързани предприятия :</t>
  </si>
  <si>
    <t xml:space="preserve">     - по предоставени заеми</t>
  </si>
  <si>
    <t xml:space="preserve">     - други вземания</t>
  </si>
  <si>
    <t>2. Вземания от предоставени търговски заеми</t>
  </si>
  <si>
    <t xml:space="preserve">       от тях оформени с ценни книжа</t>
  </si>
  <si>
    <t>3. Други дългосрочни вземания</t>
  </si>
  <si>
    <t xml:space="preserve">      - от финансов лизинг</t>
  </si>
  <si>
    <t xml:space="preserve">      - от предоставени аванси</t>
  </si>
  <si>
    <t xml:space="preserve">      - други</t>
  </si>
  <si>
    <t>Всичко за ІІ</t>
  </si>
  <si>
    <t>ІІІ. Краткосрочни вземания</t>
  </si>
  <si>
    <t xml:space="preserve">     -  от продажби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</si>
  <si>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</si>
  <si>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</si>
  <si>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</si>
  <si>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</si>
  <si>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</si>
  <si>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:</t>
  </si>
  <si>
    <t xml:space="preserve">     - данък за общините</t>
  </si>
  <si>
    <t xml:space="preserve">     - данък върху печалбата</t>
  </si>
  <si>
    <t xml:space="preserve">     - данък върху добавената стойност</t>
  </si>
  <si>
    <t xml:space="preserve">     - възстановими данъчни временни разлики</t>
  </si>
  <si>
    <t xml:space="preserve">     - други данъци</t>
  </si>
  <si>
    <t>8. Други краткосрочни вземания :</t>
  </si>
  <si>
    <t xml:space="preserve">     - по липси и начети</t>
  </si>
  <si>
    <t xml:space="preserve">     - от социалното осигуряване</t>
  </si>
  <si>
    <t xml:space="preserve">     - по рекламации</t>
  </si>
  <si>
    <t xml:space="preserve">     - други</t>
  </si>
  <si>
    <t>Всичко за ІІІ</t>
  </si>
  <si>
    <t>Общо вземания : / І + ІІ+ ІІІ /</t>
  </si>
  <si>
    <t>Б.ЗАДЪЛЖЕНИЯ</t>
  </si>
  <si>
    <t xml:space="preserve">                в хил.лева</t>
  </si>
  <si>
    <t>Сума на</t>
  </si>
  <si>
    <t>Степен на изискуемост</t>
  </si>
  <si>
    <t>Стойност</t>
  </si>
  <si>
    <t>задълже-</t>
  </si>
  <si>
    <t>над една</t>
  </si>
  <si>
    <t>на обезпе-</t>
  </si>
  <si>
    <t>чението</t>
  </si>
  <si>
    <t>1. Задължения към свързани предпр.</t>
  </si>
  <si>
    <t xml:space="preserve">            в това число от :</t>
  </si>
  <si>
    <t xml:space="preserve">     - заеми</t>
  </si>
  <si>
    <t xml:space="preserve">     - доставка на активи и услуги</t>
  </si>
  <si>
    <t>2. Задължения към финансови предпр.2114</t>
  </si>
  <si>
    <t xml:space="preserve">            в т. ч . към банки</t>
  </si>
  <si>
    <t xml:space="preserve">     - просрочени задължения към фи-</t>
  </si>
  <si>
    <t xml:space="preserve">       нансови  предпрития до 3 години</t>
  </si>
  <si>
    <t xml:space="preserve">       нансови  предпрития над 3 години</t>
  </si>
  <si>
    <t>3. Задължения по получени търг.заеми</t>
  </si>
  <si>
    <t xml:space="preserve">      от тях оформени с ценни книжа</t>
  </si>
  <si>
    <t>4. Задължения по облигац.заеми</t>
  </si>
  <si>
    <t>5. Задължения по получени аванси</t>
  </si>
  <si>
    <t>6. Отсрочени данъци</t>
  </si>
  <si>
    <t>7. Други дългосрочни задължения</t>
  </si>
  <si>
    <t xml:space="preserve">           в това число :</t>
  </si>
  <si>
    <t xml:space="preserve">     - по финансов лизинг</t>
  </si>
  <si>
    <t xml:space="preserve">     - преформени в държ.дълг кредити</t>
  </si>
  <si>
    <t>Всичко за І</t>
  </si>
  <si>
    <t>ІІ.Краткосрочни задължения</t>
  </si>
  <si>
    <t xml:space="preserve">    - дивиденти</t>
  </si>
  <si>
    <t xml:space="preserve">          в това число :</t>
  </si>
  <si>
    <t xml:space="preserve">     - към банки</t>
  </si>
  <si>
    <t xml:space="preserve">       нансови предприятия</t>
  </si>
  <si>
    <t>3. Задължения по търговски заеми</t>
  </si>
  <si>
    <t xml:space="preserve">        от тях оформени с ценни книжа</t>
  </si>
  <si>
    <t>4. Задължения към доставчици</t>
  </si>
  <si>
    <t>6. Задължения към персонала</t>
  </si>
  <si>
    <t>7. Данъчни задължения :</t>
  </si>
  <si>
    <t xml:space="preserve">    - данък за общините</t>
  </si>
  <si>
    <t xml:space="preserve">    - данък върху печалбата</t>
  </si>
  <si>
    <t xml:space="preserve">    - други данъци</t>
  </si>
  <si>
    <t>8. Задължения към осигурителни</t>
  </si>
  <si>
    <t xml:space="preserve">    предприятия :</t>
  </si>
  <si>
    <t xml:space="preserve">    - социално осигуряване</t>
  </si>
  <si>
    <t xml:space="preserve">    - здравно осигуряване</t>
  </si>
  <si>
    <t xml:space="preserve">    - други</t>
  </si>
  <si>
    <t>9.Други краткосрочни задължения,вкл.</t>
  </si>
  <si>
    <t xml:space="preserve">   провизии</t>
  </si>
  <si>
    <r>
      <t xml:space="preserve">          </t>
    </r>
    <r>
      <rPr>
        <sz val="10"/>
        <rFont val="Arial"/>
        <family val="2"/>
      </rPr>
      <t>от тях неплатени лихви</t>
    </r>
  </si>
  <si>
    <t xml:space="preserve">  Общо задължения :  / І + ІІ /</t>
  </si>
  <si>
    <t>В.ПРОВИЗИИ</t>
  </si>
  <si>
    <t>В начало-</t>
  </si>
  <si>
    <t>Увели-</t>
  </si>
  <si>
    <t>Намале-</t>
  </si>
  <si>
    <t xml:space="preserve"> В края </t>
  </si>
  <si>
    <t xml:space="preserve">то на </t>
  </si>
  <si>
    <t>чение</t>
  </si>
  <si>
    <t>годината</t>
  </si>
  <si>
    <t>1. Провизии за правни задължения</t>
  </si>
  <si>
    <t xml:space="preserve">2. Провизии за конструктивни </t>
  </si>
  <si>
    <t xml:space="preserve">    задължения</t>
  </si>
  <si>
    <t>3. Други провизии</t>
  </si>
  <si>
    <t>Обща сума : / 1 + 2 + 3 /</t>
  </si>
  <si>
    <t xml:space="preserve">                                                                       СПРАВКА ЗА ЦЕННИТЕ КНИЖА КЪМ 31.12.2004   година</t>
  </si>
  <si>
    <t xml:space="preserve">                   ЗА ФИНАНСОВИТЕ РЕЗУЛТАТИ ЗА 2004 год.</t>
  </si>
  <si>
    <t xml:space="preserve">              СПРАВКА ЗА ПРИХОДИТЕ И РАЗХОДИТЕ ОТ ЛИХВИ ЗА 2004   година</t>
  </si>
  <si>
    <t>БУЛСТАТ :118001673</t>
  </si>
  <si>
    <t xml:space="preserve">Преоценка </t>
  </si>
  <si>
    <t>Преоценка</t>
  </si>
  <si>
    <t>в края на</t>
  </si>
  <si>
    <t>нама-</t>
  </si>
  <si>
    <t>ление</t>
  </si>
  <si>
    <t>личе-</t>
  </si>
  <si>
    <t xml:space="preserve">   ПОКАЗАТЕЛИ</t>
  </si>
  <si>
    <t xml:space="preserve">           а</t>
  </si>
  <si>
    <t xml:space="preserve">   Отчетна стойност на нетекущите активи</t>
  </si>
  <si>
    <t>в началото</t>
  </si>
  <si>
    <t>на периода</t>
  </si>
  <si>
    <t>постъпили</t>
  </si>
  <si>
    <t>излелитез</t>
  </si>
  <si>
    <t xml:space="preserve">  Други </t>
  </si>
  <si>
    <t xml:space="preserve">  Продукти от развойна дейност</t>
  </si>
  <si>
    <t xml:space="preserve">  Инвестиции в:</t>
  </si>
  <si>
    <t xml:space="preserve">  Обща сума IV</t>
  </si>
  <si>
    <t xml:space="preserve"> Обща сума V</t>
  </si>
  <si>
    <t xml:space="preserve">V.Финансови активи ( без  </t>
  </si>
  <si>
    <t xml:space="preserve"> Общ сбор ( І+ ІІ+ ІІІ+ ІV +V+VI)</t>
  </si>
  <si>
    <t xml:space="preserve">                    /в хил.лв./</t>
  </si>
  <si>
    <t>Съставител:……………..                            Ръкъводител:……………..</t>
  </si>
  <si>
    <t>/Л.Драгнева/</t>
  </si>
  <si>
    <t>/В.Върбанов/</t>
  </si>
  <si>
    <t xml:space="preserve">Дата:25.02.2005                   </t>
  </si>
  <si>
    <t>БУЛСТАТ : 118001673</t>
  </si>
  <si>
    <t xml:space="preserve">                                                   КЪМ 31.12.2004  година</t>
  </si>
  <si>
    <t xml:space="preserve">      НА "ОРГТЕХНИКА"АД</t>
  </si>
  <si>
    <t>Дата :25.02.2005</t>
  </si>
  <si>
    <t>Съставител:…………                                    Ръководител:……………..</t>
  </si>
  <si>
    <t xml:space="preserve">                                                /Л.Драгнева/                                              /В.Върбанов/</t>
  </si>
  <si>
    <t>2. Задължения към финансови предпр.</t>
  </si>
  <si>
    <t>І.НЕПОКРИТА ЗАГУБА КЪМ 01.01.2004</t>
  </si>
  <si>
    <t xml:space="preserve">                                              Съставител : …………                       Ръководител:……………</t>
  </si>
  <si>
    <t xml:space="preserve">Дата :25.02.2005                                                 </t>
  </si>
  <si>
    <t xml:space="preserve">                                                      /Л.Драгнева/                                        /В.Върбанов/</t>
  </si>
  <si>
    <t>БУЛСТАТ :  118001673</t>
  </si>
  <si>
    <t>/в хил.лв/</t>
  </si>
  <si>
    <t xml:space="preserve">                                                       за 2004   година</t>
  </si>
  <si>
    <t xml:space="preserve">                                                  НА "ОРГТЕХНИКА"АД</t>
  </si>
  <si>
    <t>Дата:25.02.2005</t>
  </si>
  <si>
    <t xml:space="preserve">                  Съствител:…………….                           Ръководител:…………….</t>
  </si>
  <si>
    <t xml:space="preserve">                                 /Л.Драгнева/                                      /В.Върбанов/</t>
  </si>
  <si>
    <t>Съставител:………………..                              Ръководител:………………..</t>
  </si>
  <si>
    <t xml:space="preserve">                                                                              /Л.Драгнева/                                                          /В.Върбанов/</t>
  </si>
  <si>
    <t xml:space="preserve">                                                    КЪМ 31.12.2004 година</t>
  </si>
  <si>
    <t>НА"ОРГТЕХНИКА"АД</t>
  </si>
  <si>
    <t xml:space="preserve">                                                      НА"ОРГТЕХНИКА"АД</t>
  </si>
  <si>
    <t>/в хил.лв./</t>
  </si>
  <si>
    <t xml:space="preserve"> Дата:25.02.2005             .</t>
  </si>
  <si>
    <t>Съставител:………….                  Ръководител:…………………</t>
  </si>
  <si>
    <t>/Л.Драгнева/                          /В.Върбанов/</t>
  </si>
  <si>
    <t xml:space="preserve">                                                            за данъци от печалбата върху временни разлики към 31.12.2004 година</t>
  </si>
  <si>
    <t>БУЛСТАТ:118001673</t>
  </si>
  <si>
    <t>Дата :   25.02.2005                                                       Съставител :                                                  Ръководител :</t>
  </si>
  <si>
    <t>Видове временни разлики</t>
  </si>
  <si>
    <t>АКТИВИ</t>
  </si>
  <si>
    <t xml:space="preserve">І.Дълготрайни материални </t>
  </si>
  <si>
    <t xml:space="preserve">IV.Дълготрайни нематериални </t>
  </si>
  <si>
    <t>А.Парични потоци от оперативна дейност</t>
  </si>
  <si>
    <t>№</t>
  </si>
  <si>
    <t>Съдържание</t>
  </si>
  <si>
    <t>Нетекущи активи</t>
  </si>
  <si>
    <t>Дълготрайни материални активи</t>
  </si>
  <si>
    <t>Финансови активи</t>
  </si>
  <si>
    <t>Текущи активи</t>
  </si>
  <si>
    <t>Материални запаси</t>
  </si>
  <si>
    <t>Търговски и други вземания</t>
  </si>
  <si>
    <t>Парични средства и други еквиваленти</t>
  </si>
  <si>
    <t>Разходи за бъдещи периоди</t>
  </si>
  <si>
    <t>Акционерен капитал</t>
  </si>
  <si>
    <t>Финансов резултат от текущия период</t>
  </si>
  <si>
    <t>Нетекущи пасиви</t>
  </si>
  <si>
    <t>Текущи пасиви</t>
  </si>
  <si>
    <t>Търговски и други задължения</t>
  </si>
  <si>
    <t>Сгради и конструкции</t>
  </si>
  <si>
    <t>Машини и оборудване</t>
  </si>
  <si>
    <t>Съоръжения</t>
  </si>
  <si>
    <t>Транспортни средства</t>
  </si>
  <si>
    <t xml:space="preserve">Други </t>
  </si>
  <si>
    <t>Материали</t>
  </si>
  <si>
    <t>Продукция</t>
  </si>
  <si>
    <t>Незавършено производство</t>
  </si>
  <si>
    <t>Вземания от клиенти и доставчици</t>
  </si>
  <si>
    <t>Други  вземания</t>
  </si>
  <si>
    <t xml:space="preserve">                           СПРАВКА КЪМ БАЛАНСА</t>
  </si>
  <si>
    <t xml:space="preserve">Земи </t>
  </si>
  <si>
    <t>Разходи за придобиване на ДМА</t>
  </si>
  <si>
    <t>Основен капитал</t>
  </si>
  <si>
    <t>Акции</t>
  </si>
  <si>
    <t>Брой на емитираните акции</t>
  </si>
  <si>
    <t xml:space="preserve"> Общи резерви</t>
  </si>
  <si>
    <t xml:space="preserve"> Други резерви</t>
  </si>
  <si>
    <t xml:space="preserve"> Резерв от оценки на активи</t>
  </si>
  <si>
    <t xml:space="preserve">        Съставител:………….                Ръководител:……………</t>
  </si>
  <si>
    <t xml:space="preserve">                       /Л.Драгнева/                                 /В.Върбанов/</t>
  </si>
  <si>
    <t xml:space="preserve"> Промени в салдата на продукцията и</t>
  </si>
  <si>
    <t xml:space="preserve"> незавършеното производство</t>
  </si>
  <si>
    <t xml:space="preserve"> Разходи за суровини,материали и консумативи</t>
  </si>
  <si>
    <t xml:space="preserve"> Разходи за амортизации</t>
  </si>
  <si>
    <t xml:space="preserve"> Други разходи </t>
  </si>
  <si>
    <t xml:space="preserve"> Обезценка на активи и пасиви</t>
  </si>
  <si>
    <t xml:space="preserve"> Финансови разходи</t>
  </si>
  <si>
    <t xml:space="preserve"> Печалба /загуба преди облагане с данъци</t>
  </si>
  <si>
    <t xml:space="preserve"> Разходи за данъци</t>
  </si>
  <si>
    <t xml:space="preserve"> Печалба /загуба за периода</t>
  </si>
  <si>
    <t xml:space="preserve">                                                         ОТЧЕТ ЗА ДОХОДИТЕ                                                                                                                                                                                                   </t>
  </si>
  <si>
    <t>А</t>
  </si>
  <si>
    <t>Б</t>
  </si>
  <si>
    <t>В</t>
  </si>
  <si>
    <t>`</t>
  </si>
  <si>
    <t>Номинална стойност на една акция в лева</t>
  </si>
  <si>
    <t>Допълнителен капитал</t>
  </si>
  <si>
    <t>Задължения към свързани лица</t>
  </si>
  <si>
    <t>Задължения по получени аванси</t>
  </si>
  <si>
    <t>Съдебни и присъдени вземания</t>
  </si>
  <si>
    <t>Задължения към доставчици</t>
  </si>
  <si>
    <t>Задължения към персонала</t>
  </si>
  <si>
    <t>Задължения към осигурителни институции</t>
  </si>
  <si>
    <t>Данъци за възстановяване</t>
  </si>
  <si>
    <t xml:space="preserve"> Други суми с корективен характер</t>
  </si>
  <si>
    <t xml:space="preserve"> Корпоративен данък</t>
  </si>
  <si>
    <t xml:space="preserve"> Данък от временни разлики</t>
  </si>
  <si>
    <t xml:space="preserve"> продукция)</t>
  </si>
  <si>
    <t xml:space="preserve"> Балансова стойност на продадени активи(без</t>
  </si>
  <si>
    <t>Основен</t>
  </si>
  <si>
    <t>Финансов</t>
  </si>
  <si>
    <t>резултат</t>
  </si>
  <si>
    <t>За увеличаване на облаг. печалба</t>
  </si>
  <si>
    <t>За намаляване на облаг. печалба</t>
  </si>
  <si>
    <t>Корпоративен</t>
  </si>
  <si>
    <t>данък в/ху</t>
  </si>
  <si>
    <t xml:space="preserve">    и данъчно признатите разходи за амортизации</t>
  </si>
  <si>
    <t>Съставител:…………….</t>
  </si>
  <si>
    <t>Ръководител:…………….</t>
  </si>
  <si>
    <t xml:space="preserve">                                            </t>
  </si>
  <si>
    <t xml:space="preserve">     - корпоративен данък</t>
  </si>
  <si>
    <t>ІI.Краткосрочни задължения</t>
  </si>
  <si>
    <t xml:space="preserve">    - данък върху добавената стойност</t>
  </si>
  <si>
    <t>8. Задължения към осигурителни предприятия</t>
  </si>
  <si>
    <t>9.Други краткосрочни задължения</t>
  </si>
  <si>
    <t>Дата :27.02.2006</t>
  </si>
  <si>
    <t xml:space="preserve">   дългосрочни вземания)</t>
  </si>
  <si>
    <t xml:space="preserve">    активи</t>
  </si>
  <si>
    <t xml:space="preserve">  активи</t>
  </si>
  <si>
    <t xml:space="preserve">  Разходи за придобиване на ДМА</t>
  </si>
  <si>
    <t xml:space="preserve">Код на реда </t>
  </si>
  <si>
    <t xml:space="preserve">4. Други </t>
  </si>
  <si>
    <t xml:space="preserve"> Разходи за външни услуги</t>
  </si>
  <si>
    <t xml:space="preserve"> Приходи от от финансирания</t>
  </si>
  <si>
    <t xml:space="preserve"> Финансови приходи</t>
  </si>
  <si>
    <t xml:space="preserve"> Разходи за възнаграждения</t>
  </si>
  <si>
    <t xml:space="preserve"> Разходи за осигуровки</t>
  </si>
  <si>
    <t xml:space="preserve">                             /Л.Драгнева/                                               /В.Върбанов/</t>
  </si>
  <si>
    <t>2.  Преоценка на земя</t>
  </si>
  <si>
    <t>Прило-</t>
  </si>
  <si>
    <t>жение</t>
  </si>
  <si>
    <t xml:space="preserve"> Приходи от продажби на продукция и услуги</t>
  </si>
  <si>
    <t xml:space="preserve"> Общо приходи от дейността</t>
  </si>
  <si>
    <t xml:space="preserve"> Общо разходи от дейността</t>
  </si>
  <si>
    <t xml:space="preserve"> Положителни разлики от промяна на валутни </t>
  </si>
  <si>
    <t xml:space="preserve"> курсове</t>
  </si>
  <si>
    <t xml:space="preserve"> Други разходи по финансови операции</t>
  </si>
  <si>
    <t xml:space="preserve"> Разходи за лихви</t>
  </si>
  <si>
    <t xml:space="preserve"> Отрицателни  разлики от промяна на валутни</t>
  </si>
  <si>
    <t xml:space="preserve"> Приходи от лихви</t>
  </si>
  <si>
    <t>4.  Загуба</t>
  </si>
  <si>
    <t>5 . Компенсируеми отпуски</t>
  </si>
  <si>
    <t>5.  Компенсируеми отпуски</t>
  </si>
  <si>
    <t xml:space="preserve">                                                           СПРАВКА</t>
  </si>
  <si>
    <t>1. Активи по отсрочени данъци</t>
  </si>
  <si>
    <t>1. Вземания от клиенти</t>
  </si>
  <si>
    <t>2. Съдебни вземания</t>
  </si>
  <si>
    <t>3. Присъдени вземания</t>
  </si>
  <si>
    <t>4. Данъци за възстановяване :</t>
  </si>
  <si>
    <t>5. Други краткосрочни вземания :</t>
  </si>
  <si>
    <t xml:space="preserve"> І.Невнесен капитал</t>
  </si>
  <si>
    <t>1. Задължения към финансови предпр.</t>
  </si>
  <si>
    <t>2 Пасиви по отсрочени данъци</t>
  </si>
  <si>
    <t xml:space="preserve">                                                 </t>
  </si>
  <si>
    <t xml:space="preserve">                                      </t>
  </si>
  <si>
    <t xml:space="preserve">                        Приложение №2</t>
  </si>
  <si>
    <t>(Хил.лв.)</t>
  </si>
  <si>
    <t xml:space="preserve">                                   /Л.Драгнева/                                       /В.Върбанов/</t>
  </si>
  <si>
    <t xml:space="preserve">     Съставител:…………..                           Ръководител:……………</t>
  </si>
  <si>
    <t xml:space="preserve">                                                                               Съставител:………….                                                    Ръководител : …………..</t>
  </si>
  <si>
    <t xml:space="preserve">  /Л.Драгнева/</t>
  </si>
  <si>
    <t xml:space="preserve">      /В.Върбанов/</t>
  </si>
  <si>
    <t xml:space="preserve">      Приложение №3</t>
  </si>
  <si>
    <t xml:space="preserve">                                       /Л.Драгнева/                                                                 /В.Върбанов/</t>
  </si>
  <si>
    <t>Приложение №6</t>
  </si>
  <si>
    <t xml:space="preserve">                Приложение №4</t>
  </si>
  <si>
    <t>Съставител:…………                                    Ръководител:…………</t>
  </si>
  <si>
    <t>Съставител: ……………..                                    Ръководител:……………</t>
  </si>
  <si>
    <t>/Л.Драгнева/                                       /В.Върбанов/</t>
  </si>
  <si>
    <t>Приложение №8</t>
  </si>
  <si>
    <t xml:space="preserve">                                 ( хил.лв.)</t>
  </si>
  <si>
    <t xml:space="preserve">                         (Хил.лева)</t>
  </si>
  <si>
    <t>Приложение №9</t>
  </si>
  <si>
    <t>Съставител: ……………</t>
  </si>
  <si>
    <t xml:space="preserve">          Ръководител:……………….</t>
  </si>
  <si>
    <t xml:space="preserve">   /В.Върбанов/</t>
  </si>
  <si>
    <t>Извънредни приходи</t>
  </si>
  <si>
    <t>Извънредни разходи</t>
  </si>
  <si>
    <t>лева</t>
  </si>
  <si>
    <t>І</t>
  </si>
  <si>
    <t>ІІ</t>
  </si>
  <si>
    <t>ОБЩО РАЗХОДИ</t>
  </si>
  <si>
    <t>ОБЩО ПРИХОДИ</t>
  </si>
  <si>
    <t>І+ІІ</t>
  </si>
  <si>
    <t>3.  Обезценка на вземания</t>
  </si>
  <si>
    <t xml:space="preserve">                                                /Л.Драгнева/                                        /В.Върбанов/</t>
  </si>
  <si>
    <t xml:space="preserve">                                      Съставител : …………                       Ръководител:……………</t>
  </si>
  <si>
    <t>І. ИЗВЪНРЕДНИ ПРИХОДИ</t>
  </si>
  <si>
    <t xml:space="preserve">    1. Получени застрахователни обезщетения</t>
  </si>
  <si>
    <t xml:space="preserve">    2. Други</t>
  </si>
  <si>
    <t xml:space="preserve"> Обща сума І</t>
  </si>
  <si>
    <t xml:space="preserve">    1. Разходи за природни  и други бедствия</t>
  </si>
  <si>
    <t xml:space="preserve">    3. Други</t>
  </si>
  <si>
    <t xml:space="preserve"> Обща сума ІІ</t>
  </si>
  <si>
    <t xml:space="preserve">    2. Разходи за принуд. отчуждаване на активи</t>
  </si>
  <si>
    <t>платени /</t>
  </si>
  <si>
    <t xml:space="preserve">                                                                    С П Р А В К  А</t>
  </si>
  <si>
    <t xml:space="preserve">                                                             НА "ОРГТЕХНИКА"АД</t>
  </si>
  <si>
    <t>ІI. ИЗВЪНРЕДНИ РАЗХОДИ</t>
  </si>
  <si>
    <t xml:space="preserve">                                              Съставил:………………..                      Ръководител:…………………</t>
  </si>
  <si>
    <t>ЕИК по БУЛСТАТ : 118001673                                                                          Приложение №7</t>
  </si>
  <si>
    <t xml:space="preserve">                                           /Л.Драгнева/                                        /В.Върбанов/</t>
  </si>
  <si>
    <t xml:space="preserve">             Наименование и седалище на предприятията, в които са инвестициите </t>
  </si>
  <si>
    <t>2. "Elka CZ "SRO</t>
  </si>
  <si>
    <t xml:space="preserve">  ЗА ЦЕННИТЕ КНИЖА</t>
  </si>
  <si>
    <t>Дълготрайни нематериални активи</t>
  </si>
  <si>
    <t>Дата :28.02.2008</t>
  </si>
  <si>
    <t xml:space="preserve">                   ЗА ФИНАНСОВИТЕ РЕЗУЛТАТИ ЗА 2007 год.</t>
  </si>
  <si>
    <t xml:space="preserve">Дата :28.02.2008 г.                                                 </t>
  </si>
  <si>
    <t xml:space="preserve">        СПРАВКА ЗА ПРИХОДИТЕ И РАЗХОДИТЕ ОТ ЛИХВИ ЗА 2007   година</t>
  </si>
  <si>
    <t xml:space="preserve">Дата:28.02.2008 г.                   </t>
  </si>
  <si>
    <t xml:space="preserve">                   ЗА ИЗВЪНРЕДНИТЕ ПРИХОДИ И РАЗХОДИ ЗА 2007 год.</t>
  </si>
  <si>
    <t xml:space="preserve">                   на "Оргтехника"АД  към 31.12.2007 г.</t>
  </si>
  <si>
    <t>Дата на съставяне:28.02.2008 г.</t>
  </si>
  <si>
    <t xml:space="preserve">  НА "ОРГТЕХНИКА" АД  КЪМ  31.12.2007 г. </t>
  </si>
  <si>
    <t>Дата на съставяне: 28.02.2008 г.</t>
  </si>
  <si>
    <t>;</t>
  </si>
  <si>
    <t xml:space="preserve">               Дата :28.02.2008                                                                              </t>
  </si>
  <si>
    <t xml:space="preserve">                                                                                  СПРАВКА  ЗА  НЕТЕКУЩИТЕ  АКТИВИ </t>
  </si>
  <si>
    <t xml:space="preserve">                НА  " ОРГТЕХНИКА " АД   КЪМ  31.12.2007 г. </t>
  </si>
  <si>
    <t xml:space="preserve">                     СПРАВКА ЗА ВЗЕМАНИЯТА, ЗАДЪЛЖЕНИЯТА  И  ПРОВИЗИИТЕ</t>
  </si>
  <si>
    <t xml:space="preserve">                                                            КЪМ 31.12.2007  година</t>
  </si>
  <si>
    <t xml:space="preserve">                       НА "ОРГТЕХНИКА"АД</t>
  </si>
  <si>
    <t>I</t>
  </si>
  <si>
    <t>II</t>
  </si>
  <si>
    <t>III</t>
  </si>
  <si>
    <t>IV</t>
  </si>
  <si>
    <t xml:space="preserve"> НЕРАЗПРЕДЕЛЕНА ПЕЧАЛБА</t>
  </si>
  <si>
    <t xml:space="preserve"> НЕРАЗПРЕДЕЛЕНА ПЕЧАЛБА КЪМ 01.01.07</t>
  </si>
  <si>
    <t xml:space="preserve"> УВЕЛИЧЕНИЕ НА НЕРАЗПРЕДЕЛЕНАТА ПЕЧАЛБА ЗА СМЕТКА НА :</t>
  </si>
  <si>
    <t xml:space="preserve"> Печалбата от предходната година</t>
  </si>
  <si>
    <t xml:space="preserve"> Приложение на препоръчителния подход за отразяване на </t>
  </si>
  <si>
    <t xml:space="preserve"> грешки,промени в счетоводната политика и др.</t>
  </si>
  <si>
    <t xml:space="preserve"> Прехвърляне на преоценъчен резерв за отписани активи</t>
  </si>
  <si>
    <t xml:space="preserve"> Други източници</t>
  </si>
  <si>
    <t xml:space="preserve"> Обща сума ІІ :</t>
  </si>
  <si>
    <t xml:space="preserve"> РАЗПРЕДЕЛЕНИЕ НА ПЕЧАЛБАТА ОТ МИНАЛИ ГОДИНИ ЗА:</t>
  </si>
  <si>
    <t xml:space="preserve"> Покриване на загуби от минали години</t>
  </si>
  <si>
    <t xml:space="preserve"> Резерви</t>
  </si>
  <si>
    <t xml:space="preserve"> Дивиденти</t>
  </si>
  <si>
    <t xml:space="preserve"> Дарения</t>
  </si>
  <si>
    <t xml:space="preserve"> Увеличаване на основния капитал</t>
  </si>
  <si>
    <t xml:space="preserve"> Други цели</t>
  </si>
  <si>
    <t xml:space="preserve"> Неразпределяема печалба</t>
  </si>
  <si>
    <t xml:space="preserve"> Обща сума ІІІ :</t>
  </si>
  <si>
    <t xml:space="preserve"> НЕРАЗПРЕДЕЛЕНА ПЕЧАЛБА КЪМ 31.12.07</t>
  </si>
  <si>
    <t xml:space="preserve"> НЕПОКРИТА ЗАГУБА</t>
  </si>
  <si>
    <t xml:space="preserve"> НЕПОКРИТА ЗАГУБА КЪМ 01.01.2007</t>
  </si>
  <si>
    <t xml:space="preserve"> УВЕЛИЧЕНИЕ НА ЗАГУБАТА ЗА СМЕТКА НА :</t>
  </si>
  <si>
    <t xml:space="preserve"> Прехвърляне на загуба от предходната година</t>
  </si>
  <si>
    <t xml:space="preserve"> Други</t>
  </si>
  <si>
    <t xml:space="preserve"> Всичко за ІІ :</t>
  </si>
  <si>
    <t xml:space="preserve"> ПОКРИВАНЕ НА ЗАГУБИ ОТ МИНАЛИ ГОДИНИ ЗА СМЕТКА НА :</t>
  </si>
  <si>
    <t xml:space="preserve"> Неразпределена печалба от минали години</t>
  </si>
  <si>
    <t xml:space="preserve"> Основен капитал</t>
  </si>
  <si>
    <t xml:space="preserve"> НЕПОКРИТА ЗАГУБА КЪМ 31.12.2007</t>
  </si>
  <si>
    <t xml:space="preserve"> ФИНАНСОВ РЕЗУЛТАТ ОТ ТЕКУЩАТА ГОДИНА</t>
  </si>
  <si>
    <t xml:space="preserve"> Печалба</t>
  </si>
  <si>
    <t xml:space="preserve"> Загуба</t>
  </si>
  <si>
    <t>ЕИК по БУЛСТАТ : 118001673                                                         Приложение №5</t>
  </si>
  <si>
    <t>№№</t>
  </si>
  <si>
    <t xml:space="preserve"> в това число </t>
  </si>
  <si>
    <t xml:space="preserve"> - държава</t>
  </si>
  <si>
    <t xml:space="preserve"> Лихви по разплащателни и депозитни сметки</t>
  </si>
  <si>
    <t xml:space="preserve"> Лихви по краткосрочни заеми </t>
  </si>
  <si>
    <t xml:space="preserve">  Лихви по дългосрочни заеми</t>
  </si>
  <si>
    <t xml:space="preserve">  Лихви по дългове,свързани с дялово участие</t>
  </si>
  <si>
    <t xml:space="preserve">  Лихви по неизплатени заплати в срок</t>
  </si>
  <si>
    <t xml:space="preserve">  Лихви по държавни вземания</t>
  </si>
  <si>
    <t xml:space="preserve">  Лихви по търговски задължения</t>
  </si>
  <si>
    <t xml:space="preserve">  Други лихви</t>
  </si>
  <si>
    <t xml:space="preserve">Обща сума на разходите за  лихви </t>
  </si>
  <si>
    <t xml:space="preserve"> Обща сума на приходите от  лихви</t>
  </si>
  <si>
    <t xml:space="preserve"> Други лихви</t>
  </si>
  <si>
    <t>6.  Доходи на местни физ.лица чл.42 ал.1 от ЗКПО</t>
  </si>
  <si>
    <t xml:space="preserve">               на"Оргтехника"АД  за 2008 год.</t>
  </si>
  <si>
    <t xml:space="preserve">Дата  на съставяне: 27.02.2009                                                  </t>
  </si>
  <si>
    <t>Приходи за бъдещи периоди и финансирания</t>
  </si>
  <si>
    <t>е</t>
  </si>
  <si>
    <t xml:space="preserve">      - дивиденти</t>
  </si>
  <si>
    <t xml:space="preserve">                    за данъци от печалбата върху временни разлики към 31.12.2008 година</t>
  </si>
  <si>
    <t>5 . Доходи на местни физ.лица чл.42 ал1 от ЗКПО</t>
  </si>
  <si>
    <t xml:space="preserve">Дата :   27.02.2009 г.                                                    </t>
  </si>
  <si>
    <t>Приложение №</t>
  </si>
  <si>
    <t xml:space="preserve">                           на "Оргтехника"АД   към 31.03. 2009 г.</t>
  </si>
  <si>
    <t>Дата на съставяне :27.04. 2009 г.</t>
  </si>
  <si>
    <t>I трим. към</t>
  </si>
  <si>
    <t xml:space="preserve"> Парични наличности в края на година </t>
  </si>
  <si>
    <t xml:space="preserve"> Разходи за материали </t>
  </si>
  <si>
    <t xml:space="preserve"> данък</t>
  </si>
  <si>
    <t xml:space="preserve">   "Оргтехника" АД  </t>
  </si>
  <si>
    <t xml:space="preserve"> Разходи за данъци, алтернативни на корпоративния </t>
  </si>
  <si>
    <t xml:space="preserve"> ОТЧЕТ ЗА ПАРИЧНИТЕ ПОТОЦИ</t>
  </si>
  <si>
    <t>Общо нетекущи активи</t>
  </si>
  <si>
    <t>Общо текущи активи</t>
  </si>
  <si>
    <t>ОБЩО АКТИВИ</t>
  </si>
  <si>
    <t xml:space="preserve"> КАПИТАЛ И ПАСИВИ</t>
  </si>
  <si>
    <t xml:space="preserve">Капитал </t>
  </si>
  <si>
    <t>ОБЩО ПАСИВИ</t>
  </si>
  <si>
    <t>ОБЩО КАПИТАЛ</t>
  </si>
  <si>
    <t>Отсрочени данъчни активи</t>
  </si>
  <si>
    <t>Отсрочени данъчни пасиви</t>
  </si>
  <si>
    <t>Общо нетекущи пасиви</t>
  </si>
  <si>
    <t>Общо текущи пасиви</t>
  </si>
  <si>
    <t>ОБЩО КАПИТАЛ И ПАСИВИТЕ</t>
  </si>
  <si>
    <t xml:space="preserve">         Съставил:…………….                                                       Ръководител:…………….</t>
  </si>
  <si>
    <t xml:space="preserve">                      /Л.Драгнева/                                                                  /инж.В.Върбанов/</t>
  </si>
  <si>
    <t xml:space="preserve">     Съставител:…………..                                                   Ръководител:……………</t>
  </si>
  <si>
    <t xml:space="preserve">         /Л.Драгнева/                                                                          /В.Върбанов/</t>
  </si>
  <si>
    <t>Наименование на разходите</t>
  </si>
  <si>
    <t>Раздели, групи</t>
  </si>
  <si>
    <t xml:space="preserve"> Парични потоци от оперативна дейност</t>
  </si>
  <si>
    <t xml:space="preserve"> Постъпления от клиенти</t>
  </si>
  <si>
    <t xml:space="preserve"> Плащания на доставчици   </t>
  </si>
  <si>
    <t xml:space="preserve"> Постъпления и плащания,свързани с персонала</t>
  </si>
  <si>
    <t xml:space="preserve"> Други постъпления/плащания  от оперативната дейност</t>
  </si>
  <si>
    <t xml:space="preserve"> Нетни парични потоци от оперативна   дейност</t>
  </si>
  <si>
    <t xml:space="preserve"> Постъпления от  продажби на дълготрайни активи</t>
  </si>
  <si>
    <t xml:space="preserve"> Парични потоци от инвестиционна дейност</t>
  </si>
  <si>
    <t xml:space="preserve"> Покупка  на дълготрайни активи</t>
  </si>
  <si>
    <t xml:space="preserve"> Други постъпления/плащания   от инвестиционна дейност</t>
  </si>
  <si>
    <t xml:space="preserve"> Нетни парични потоци от инвестиционна  дейност</t>
  </si>
  <si>
    <t xml:space="preserve"> Постъпления от  заеми</t>
  </si>
  <si>
    <t xml:space="preserve"> Парични потоци от финансова дейност</t>
  </si>
  <si>
    <t xml:space="preserve"> Изплащане на задължения по заеми </t>
  </si>
  <si>
    <t xml:space="preserve"> Получени  лихви,комисиони </t>
  </si>
  <si>
    <t xml:space="preserve"> Изплатени лихви,комисиони </t>
  </si>
  <si>
    <t xml:space="preserve"> Други парични потоци  финансова дейност</t>
  </si>
  <si>
    <t xml:space="preserve"> Изменение на паричните средства през годината</t>
  </si>
  <si>
    <t xml:space="preserve">  "Оргтехника" АД  </t>
  </si>
  <si>
    <t xml:space="preserve"> Нетни парични потоци от финансова дейност</t>
  </si>
  <si>
    <t xml:space="preserve">                     Съставител:………... ...                                                        Ръководител :…………</t>
  </si>
  <si>
    <t xml:space="preserve">                                   /Л.Драгнева/                                                                    /В.Върбанов/</t>
  </si>
  <si>
    <t xml:space="preserve">  Финансов резултат за текущия период</t>
  </si>
  <si>
    <t xml:space="preserve">  Разпределение на печалбата</t>
  </si>
  <si>
    <t xml:space="preserve">  Други изменения в собствения капитал</t>
  </si>
  <si>
    <t>(в хил.лв)</t>
  </si>
  <si>
    <t xml:space="preserve"> Разходи за персонала</t>
  </si>
  <si>
    <t xml:space="preserve"> Други  разходи </t>
  </si>
  <si>
    <t xml:space="preserve"> Разходи за данъци от печалба</t>
  </si>
  <si>
    <t xml:space="preserve"> Разходи за оперативна дейност</t>
  </si>
  <si>
    <t xml:space="preserve"> Разходи </t>
  </si>
  <si>
    <t xml:space="preserve"> Приходи </t>
  </si>
  <si>
    <t xml:space="preserve"> Приходи от оперативна дейност</t>
  </si>
  <si>
    <t xml:space="preserve"> Общо разходи</t>
  </si>
  <si>
    <t xml:space="preserve"> Общо приходи</t>
  </si>
  <si>
    <t>Приложенията  са  неразделна  част  от  настоящия  финансов отчет</t>
  </si>
  <si>
    <t xml:space="preserve">                                                      Съставител :…………                                                                               Ръководител:…………                                           </t>
  </si>
  <si>
    <t xml:space="preserve">                                              /Л.Драгнева/                                                                                                    /В.Върбанов/</t>
  </si>
  <si>
    <t>Дата на съставяне :27.04.2010 г.</t>
  </si>
  <si>
    <t>Натрупана печалба / загуба / от минали години</t>
  </si>
  <si>
    <t xml:space="preserve">                                           СЧЕТОВОДЕН БАЛАНС</t>
  </si>
  <si>
    <t xml:space="preserve">    към 31.03. 2010година</t>
  </si>
  <si>
    <t>Междинен  финансов отчет към 31 март 2010 г.</t>
  </si>
  <si>
    <t xml:space="preserve">                                      ОТЧЕТ ЗА  ПРИХОДИТЕ  И  РАЗХОДИТЕ                                                                                                                                                                                          </t>
  </si>
  <si>
    <t xml:space="preserve">            към  31.03.2010 г.</t>
  </si>
  <si>
    <t xml:space="preserve">текуща </t>
  </si>
  <si>
    <t>предходна</t>
  </si>
  <si>
    <t xml:space="preserve">Дата  на съставяне: 27.04.2010                                                  </t>
  </si>
  <si>
    <t xml:space="preserve">  Отчет за промените в собствения капитал към 31.03. 2010 година</t>
  </si>
  <si>
    <t xml:space="preserve">  Салдо  на  1 януари 2010г.</t>
  </si>
  <si>
    <t xml:space="preserve"> Салдо към 31 март 2010 година</t>
  </si>
  <si>
    <t xml:space="preserve">  Дата на съставяне :  27.04.2010 г.                                       </t>
  </si>
  <si>
    <t xml:space="preserve">                                                 към 31.03.2010  година</t>
  </si>
  <si>
    <t xml:space="preserve">Предходна </t>
  </si>
  <si>
    <t>Дата на съставяне:27.04.2010 г.</t>
  </si>
  <si>
    <t xml:space="preserve"> Курсови разлики</t>
  </si>
  <si>
    <t xml:space="preserve"> Наличности от парични средства в началото на периода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</si>
</sst>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&quot; &quot;&quot;г.&quot;;@"/>
    <numFmt numFmtId="174" formatCode="0;\(0\)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5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34" xfId="0" applyBorder="1" applyAlignment="1">
      <alignment/>
    </xf>
    <xf numFmtId="0" fontId="6" fillId="0" borderId="37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3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0" fillId="0" borderId="29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6" fillId="0" borderId="4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41" xfId="0" applyBorder="1" applyAlignment="1">
      <alignment/>
    </xf>
    <xf numFmtId="0" fontId="7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46" xfId="0" applyBorder="1" applyAlignment="1">
      <alignment/>
    </xf>
    <xf numFmtId="0" fontId="6" fillId="0" borderId="0" xfId="0" applyFont="1" applyAlignment="1">
      <alignment horizontal="center"/>
    </xf>
    <xf numFmtId="0" fontId="0" fillId="0" borderId="4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48" xfId="0" applyBorder="1" applyAlignment="1">
      <alignment/>
    </xf>
    <xf numFmtId="0" fontId="1" fillId="0" borderId="0" xfId="0" applyFont="1" applyAlignment="1">
      <alignment/>
    </xf>
    <xf numFmtId="0" fontId="0" fillId="0" borderId="49" xfId="0" applyBorder="1" applyAlignment="1">
      <alignment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7" fillId="0" borderId="61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59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29" xfId="0" applyFont="1" applyBorder="1" applyAlignment="1">
      <alignment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6" fillId="0" borderId="29" xfId="0" applyFont="1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5" fillId="0" borderId="0" xfId="28" applyFont="1" applyAlignment="1" applyProtection="1">
      <alignment horizontal="right" vertical="top"/>
      <protection locked="0"/>
    </xf>
    <xf numFmtId="0" fontId="0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5" fillId="0" borderId="0" xfId="25" applyFont="1" applyAlignment="1" applyProtection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" xfId="0" applyBorder="1" applyAlignment="1">
      <alignment horizontal="left"/>
    </xf>
    <xf numFmtId="0" fontId="5" fillId="0" borderId="29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3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9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" fillId="0" borderId="6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58" xfId="0" applyFont="1" applyBorder="1" applyAlignment="1">
      <alignment/>
    </xf>
    <xf numFmtId="0" fontId="0" fillId="0" borderId="39" xfId="0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3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17" fontId="6" fillId="0" borderId="2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18" fillId="0" borderId="0" xfId="24" applyNumberFormat="1" applyFont="1" applyAlignment="1">
      <alignment horizontal="centerContinuous" vertical="center" wrapText="1"/>
      <protection/>
    </xf>
    <xf numFmtId="0" fontId="5" fillId="0" borderId="0" xfId="0" applyFont="1" applyBorder="1" applyAlignment="1">
      <alignment/>
    </xf>
    <xf numFmtId="0" fontId="18" fillId="0" borderId="0" xfId="25" applyFont="1" applyAlignment="1">
      <alignment vertical="justify"/>
      <protection/>
    </xf>
    <xf numFmtId="0" fontId="18" fillId="0" borderId="0" xfId="24" applyNumberFormat="1" applyFont="1" applyAlignment="1" applyProtection="1">
      <alignment horizontal="center" vertical="center" wrapText="1"/>
      <protection locked="0"/>
    </xf>
    <xf numFmtId="0" fontId="15" fillId="0" borderId="0" xfId="27" applyFont="1" applyAlignment="1">
      <alignment/>
      <protection/>
    </xf>
    <xf numFmtId="49" fontId="18" fillId="0" borderId="0" xfId="25" applyNumberFormat="1" applyFont="1" applyBorder="1" applyAlignment="1">
      <alignment vertical="justify"/>
      <protection/>
    </xf>
    <xf numFmtId="0" fontId="15" fillId="0" borderId="0" xfId="25" applyFont="1" applyBorder="1" applyAlignment="1">
      <alignment vertical="justify"/>
      <protection/>
    </xf>
    <xf numFmtId="0" fontId="18" fillId="0" borderId="0" xfId="25" applyFont="1" applyBorder="1" applyAlignment="1">
      <alignment horizontal="center" vertical="justify"/>
      <protection/>
    </xf>
    <xf numFmtId="0" fontId="18" fillId="0" borderId="5" xfId="24" applyFont="1" applyBorder="1" applyAlignment="1">
      <alignment vertical="center" wrapText="1"/>
      <protection/>
    </xf>
    <xf numFmtId="49" fontId="18" fillId="0" borderId="5" xfId="24" applyNumberFormat="1" applyFont="1" applyBorder="1" applyAlignment="1">
      <alignment horizontal="center" vertical="center" wrapText="1"/>
      <protection/>
    </xf>
    <xf numFmtId="0" fontId="18" fillId="0" borderId="5" xfId="24" applyFont="1" applyBorder="1" applyAlignment="1">
      <alignment horizontal="center" vertical="center" wrapText="1"/>
      <protection/>
    </xf>
    <xf numFmtId="0" fontId="18" fillId="0" borderId="5" xfId="24" applyFont="1" applyBorder="1" applyAlignment="1">
      <alignment horizontal="left" vertical="center" wrapText="1"/>
      <protection/>
    </xf>
    <xf numFmtId="49" fontId="18" fillId="0" borderId="5" xfId="24" applyNumberFormat="1" applyFont="1" applyBorder="1" applyAlignment="1">
      <alignment horizontal="left" vertical="center" wrapText="1"/>
      <protection/>
    </xf>
    <xf numFmtId="1" fontId="15" fillId="0" borderId="5" xfId="24" applyNumberFormat="1" applyFont="1" applyBorder="1" applyAlignment="1">
      <alignment horizontal="right" vertical="center" wrapText="1"/>
      <protection/>
    </xf>
    <xf numFmtId="0" fontId="15" fillId="0" borderId="5" xfId="24" applyFont="1" applyBorder="1" applyAlignment="1">
      <alignment horizontal="left" vertical="center" wrapText="1"/>
      <protection/>
    </xf>
    <xf numFmtId="49" fontId="15" fillId="0" borderId="5" xfId="24" applyNumberFormat="1" applyFont="1" applyBorder="1" applyAlignment="1">
      <alignment horizontal="center" vertical="center" wrapText="1"/>
      <protection/>
    </xf>
    <xf numFmtId="49" fontId="19" fillId="0" borderId="5" xfId="24" applyNumberFormat="1" applyFont="1" applyBorder="1" applyAlignment="1">
      <alignment horizontal="center" vertical="center" wrapText="1"/>
      <protection/>
    </xf>
    <xf numFmtId="1" fontId="15" fillId="2" borderId="5" xfId="24" applyNumberFormat="1" applyFont="1" applyFill="1" applyBorder="1" applyAlignment="1">
      <alignment horizontal="right" vertical="center" wrapText="1"/>
      <protection/>
    </xf>
    <xf numFmtId="1" fontId="15" fillId="0" borderId="5" xfId="24" applyNumberFormat="1" applyFont="1" applyBorder="1" applyAlignment="1" applyProtection="1">
      <alignment horizontal="right" vertical="center" wrapText="1"/>
      <protection/>
    </xf>
    <xf numFmtId="49" fontId="20" fillId="0" borderId="5" xfId="24" applyNumberFormat="1" applyFont="1" applyBorder="1" applyAlignment="1">
      <alignment horizontal="center" vertical="center" wrapText="1"/>
      <protection/>
    </xf>
    <xf numFmtId="1" fontId="15" fillId="2" borderId="5" xfId="24" applyNumberFormat="1" applyFont="1" applyFill="1" applyBorder="1" applyAlignment="1" applyProtection="1">
      <alignment horizontal="right" vertical="center" wrapText="1"/>
      <protection locked="0"/>
    </xf>
    <xf numFmtId="1" fontId="15" fillId="0" borderId="5" xfId="24" applyNumberFormat="1" applyFont="1" applyFill="1" applyBorder="1" applyAlignment="1" applyProtection="1">
      <alignment horizontal="right" vertical="center" wrapText="1"/>
      <protection/>
    </xf>
    <xf numFmtId="0" fontId="20" fillId="0" borderId="0" xfId="24" applyFont="1" applyBorder="1" applyAlignment="1">
      <alignment horizontal="left" vertical="center" wrapText="1"/>
      <protection/>
    </xf>
    <xf numFmtId="49" fontId="20" fillId="0" borderId="0" xfId="24" applyNumberFormat="1" applyFont="1" applyBorder="1" applyAlignment="1">
      <alignment horizontal="center" vertical="center" wrapText="1"/>
      <protection/>
    </xf>
    <xf numFmtId="1" fontId="15" fillId="2" borderId="0" xfId="24" applyNumberFormat="1" applyFont="1" applyFill="1" applyBorder="1" applyAlignment="1">
      <alignment horizontal="right" vertical="center" wrapText="1"/>
      <protection/>
    </xf>
    <xf numFmtId="1" fontId="15" fillId="0" borderId="0" xfId="24" applyNumberFormat="1" applyFont="1" applyBorder="1" applyAlignment="1" applyProtection="1">
      <alignment horizontal="right" vertical="center" wrapText="1"/>
      <protection/>
    </xf>
    <xf numFmtId="0" fontId="18" fillId="0" borderId="0" xfId="24" applyFont="1" applyProtection="1">
      <alignment/>
      <protection locked="0"/>
    </xf>
    <xf numFmtId="49" fontId="18" fillId="0" borderId="0" xfId="24" applyNumberFormat="1" applyFont="1" applyProtection="1">
      <alignment/>
      <protection locked="0"/>
    </xf>
    <xf numFmtId="0" fontId="18" fillId="0" borderId="0" xfId="24" applyFont="1" applyAlignment="1" applyProtection="1">
      <alignment horizontal="left"/>
      <protection locked="0"/>
    </xf>
    <xf numFmtId="0" fontId="15" fillId="0" borderId="0" xfId="24" applyFont="1" applyProtection="1">
      <alignment/>
      <protection locked="0"/>
    </xf>
    <xf numFmtId="0" fontId="16" fillId="0" borderId="0" xfId="25" applyFont="1" applyAlignment="1" applyProtection="1">
      <alignment horizontal="left"/>
      <protection/>
    </xf>
    <xf numFmtId="0" fontId="16" fillId="0" borderId="0" xfId="23" applyFont="1" applyAlignment="1" applyProtection="1">
      <alignment vertical="center" wrapText="1"/>
      <protection locked="0"/>
    </xf>
    <xf numFmtId="0" fontId="10" fillId="0" borderId="0" xfId="26" applyFont="1">
      <alignment/>
      <protection/>
    </xf>
    <xf numFmtId="0" fontId="14" fillId="0" borderId="0" xfId="23" applyFont="1" applyAlignment="1" applyProtection="1">
      <alignment horizontal="center" vertical="center" wrapText="1"/>
      <protection locked="0"/>
    </xf>
    <xf numFmtId="0" fontId="14" fillId="0" borderId="0" xfId="25" applyFont="1" applyBorder="1" applyAlignment="1" applyProtection="1">
      <alignment vertical="justify" wrapText="1"/>
      <protection/>
    </xf>
    <xf numFmtId="49" fontId="14" fillId="0" borderId="0" xfId="25" applyNumberFormat="1" applyFont="1" applyBorder="1" applyAlignment="1" applyProtection="1">
      <alignment vertical="justify" wrapText="1"/>
      <protection/>
    </xf>
    <xf numFmtId="0" fontId="16" fillId="0" borderId="0" xfId="25" applyFont="1" applyBorder="1" applyAlignment="1" applyProtection="1">
      <alignment vertical="justify" wrapText="1"/>
      <protection/>
    </xf>
    <xf numFmtId="0" fontId="14" fillId="0" borderId="18" xfId="23" applyFont="1" applyBorder="1" applyAlignment="1" applyProtection="1">
      <alignment horizontal="centerContinuous" vertical="center" wrapText="1"/>
      <protection/>
    </xf>
    <xf numFmtId="49" fontId="14" fillId="0" borderId="39" xfId="23" applyNumberFormat="1" applyFont="1" applyBorder="1" applyAlignment="1" applyProtection="1">
      <alignment horizontal="center" vertical="center" wrapText="1"/>
      <protection/>
    </xf>
    <xf numFmtId="0" fontId="14" fillId="0" borderId="34" xfId="23" applyFont="1" applyBorder="1" applyAlignment="1" applyProtection="1">
      <alignment horizontal="centerContinuous" vertical="center" wrapText="1"/>
      <protection/>
    </xf>
    <xf numFmtId="0" fontId="14" fillId="0" borderId="26" xfId="23" applyFont="1" applyBorder="1" applyAlignment="1" applyProtection="1">
      <alignment horizontal="centerContinuous" vertical="center" wrapText="1"/>
      <protection/>
    </xf>
    <xf numFmtId="0" fontId="14" fillId="0" borderId="29" xfId="23" applyFont="1" applyBorder="1" applyAlignment="1" applyProtection="1">
      <alignment horizontal="centerContinuous" vertical="center" wrapText="1"/>
      <protection/>
    </xf>
    <xf numFmtId="0" fontId="14" fillId="0" borderId="5" xfId="23" applyFont="1" applyBorder="1" applyAlignment="1" applyProtection="1">
      <alignment horizontal="centerContinuous" vertical="center" wrapText="1"/>
      <protection/>
    </xf>
    <xf numFmtId="0" fontId="14" fillId="0" borderId="13" xfId="23" applyFont="1" applyBorder="1" applyAlignment="1" applyProtection="1">
      <alignment horizontal="centerContinuous" vertical="center" wrapText="1"/>
      <protection/>
    </xf>
    <xf numFmtId="49" fontId="14" fillId="0" borderId="40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44" fontId="14" fillId="0" borderId="5" xfId="19" applyFont="1" applyBorder="1" applyAlignment="1" applyProtection="1">
      <alignment horizontal="centerContinuous" vertical="center" wrapText="1"/>
      <protection/>
    </xf>
    <xf numFmtId="0" fontId="14" fillId="0" borderId="2" xfId="23" applyFont="1" applyBorder="1" applyAlignment="1" applyProtection="1">
      <alignment horizontal="centerContinuous" vertical="center" wrapText="1"/>
      <protection/>
    </xf>
    <xf numFmtId="49" fontId="14" fillId="0" borderId="38" xfId="23" applyNumberFormat="1" applyFont="1" applyBorder="1" applyAlignment="1" applyProtection="1">
      <alignment horizontal="center" vertical="center" wrapText="1"/>
      <protection/>
    </xf>
    <xf numFmtId="0" fontId="14" fillId="0" borderId="2" xfId="23" applyFont="1" applyBorder="1" applyAlignment="1" applyProtection="1">
      <alignment horizontal="center" vertical="center" wrapText="1"/>
      <protection/>
    </xf>
    <xf numFmtId="0" fontId="14" fillId="0" borderId="5" xfId="23" applyFont="1" applyBorder="1" applyAlignment="1" applyProtection="1">
      <alignment horizontal="center" vertical="center" wrapText="1"/>
      <protection/>
    </xf>
    <xf numFmtId="0" fontId="16" fillId="0" borderId="2" xfId="23" applyFont="1" applyBorder="1" applyAlignment="1" applyProtection="1">
      <alignment horizontal="center" vertical="center" wrapText="1"/>
      <protection/>
    </xf>
    <xf numFmtId="49" fontId="16" fillId="0" borderId="2" xfId="23" applyNumberFormat="1" applyFont="1" applyBorder="1" applyAlignment="1" applyProtection="1">
      <alignment horizontal="center" vertical="center" wrapText="1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4" fillId="0" borderId="5" xfId="23" applyFont="1" applyBorder="1" applyAlignment="1" applyProtection="1">
      <alignment horizontal="left" vertical="center" wrapText="1"/>
      <protection/>
    </xf>
    <xf numFmtId="49" fontId="14" fillId="0" borderId="5" xfId="23" applyNumberFormat="1" applyFont="1" applyBorder="1" applyAlignment="1" applyProtection="1">
      <alignment horizontal="left" vertical="center" wrapText="1"/>
      <protection/>
    </xf>
    <xf numFmtId="0" fontId="16" fillId="0" borderId="5" xfId="23" applyFont="1" applyBorder="1" applyAlignment="1" applyProtection="1">
      <alignment horizontal="left" vertical="center" wrapText="1"/>
      <protection/>
    </xf>
    <xf numFmtId="49" fontId="16" fillId="0" borderId="5" xfId="23" applyNumberFormat="1" applyFont="1" applyBorder="1" applyAlignment="1" applyProtection="1">
      <alignment horizontal="center" vertical="center" wrapText="1"/>
      <protection/>
    </xf>
    <xf numFmtId="1" fontId="16" fillId="2" borderId="34" xfId="28" applyNumberFormat="1" applyFont="1" applyFill="1" applyBorder="1" applyAlignment="1" applyProtection="1">
      <alignment horizontal="center" vertical="top" wrapText="1"/>
      <protection locked="0"/>
    </xf>
    <xf numFmtId="1" fontId="16" fillId="2" borderId="5" xfId="23" applyNumberFormat="1" applyFont="1" applyFill="1" applyBorder="1" applyAlignment="1" applyProtection="1">
      <alignment horizontal="center" vertical="center" wrapText="1"/>
      <protection locked="0"/>
    </xf>
    <xf numFmtId="1" fontId="16" fillId="0" borderId="5" xfId="23" applyNumberFormat="1" applyFont="1" applyBorder="1" applyAlignment="1" applyProtection="1">
      <alignment horizontal="center" vertical="center" wrapText="1"/>
      <protection/>
    </xf>
    <xf numFmtId="0" fontId="17" fillId="0" borderId="5" xfId="23" applyFont="1" applyBorder="1" applyAlignment="1" applyProtection="1">
      <alignment horizontal="right" vertical="center" wrapText="1"/>
      <protection/>
    </xf>
    <xf numFmtId="49" fontId="17" fillId="0" borderId="5" xfId="23" applyNumberFormat="1" applyFont="1" applyBorder="1" applyAlignment="1" applyProtection="1">
      <alignment horizontal="center" vertical="center" wrapText="1"/>
      <protection/>
    </xf>
    <xf numFmtId="0" fontId="16" fillId="2" borderId="5" xfId="23" applyFont="1" applyFill="1" applyBorder="1" applyAlignment="1" applyProtection="1">
      <alignment horizontal="center" vertical="center" wrapText="1"/>
      <protection/>
    </xf>
    <xf numFmtId="0" fontId="16" fillId="0" borderId="0" xfId="27" applyFont="1" applyBorder="1" applyProtection="1">
      <alignment/>
      <protection/>
    </xf>
    <xf numFmtId="49" fontId="14" fillId="0" borderId="5" xfId="23" applyNumberFormat="1" applyFont="1" applyBorder="1" applyAlignment="1" applyProtection="1">
      <alignment horizontal="center" vertical="center" wrapText="1"/>
      <protection/>
    </xf>
    <xf numFmtId="1" fontId="16" fillId="2" borderId="5" xfId="23" applyNumberFormat="1" applyFont="1" applyFill="1" applyBorder="1" applyAlignment="1" applyProtection="1">
      <alignment horizontal="center" vertical="center" wrapText="1"/>
      <protection/>
    </xf>
    <xf numFmtId="1" fontId="16" fillId="0" borderId="0" xfId="27" applyNumberFormat="1" applyFont="1" applyBorder="1" applyProtection="1">
      <alignment/>
      <protection/>
    </xf>
    <xf numFmtId="1" fontId="16" fillId="2" borderId="5" xfId="27" applyNumberFormat="1" applyFont="1" applyFill="1" applyBorder="1" applyAlignment="1" applyProtection="1">
      <alignment horizontal="center"/>
      <protection locked="0"/>
    </xf>
    <xf numFmtId="0" fontId="16" fillId="0" borderId="5" xfId="23" applyFont="1" applyFill="1" applyBorder="1" applyAlignment="1" applyProtection="1">
      <alignment vertical="center" wrapText="1"/>
      <protection/>
    </xf>
    <xf numFmtId="49" fontId="16" fillId="0" borderId="5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6" fillId="0" borderId="0" xfId="23" applyFont="1" applyBorder="1" applyAlignment="1" applyProtection="1">
      <alignment horizontal="left" vertical="center" wrapText="1"/>
      <protection/>
    </xf>
    <xf numFmtId="1" fontId="16" fillId="0" borderId="0" xfId="23" applyNumberFormat="1" applyFont="1" applyBorder="1" applyAlignment="1" applyProtection="1">
      <alignment horizontal="left" vertical="center" wrapText="1"/>
      <protection/>
    </xf>
    <xf numFmtId="49" fontId="16" fillId="0" borderId="0" xfId="23" applyNumberFormat="1" applyFont="1" applyAlignment="1" applyProtection="1">
      <alignment horizontal="left" vertical="center" wrapText="1"/>
      <protection/>
    </xf>
    <xf numFmtId="49" fontId="16" fillId="0" borderId="0" xfId="23" applyNumberFormat="1" applyFont="1" applyAlignment="1" applyProtection="1">
      <alignment horizontal="centerContinuous" vertical="center" wrapText="1"/>
      <protection/>
    </xf>
    <xf numFmtId="1" fontId="16" fillId="0" borderId="0" xfId="23" applyNumberFormat="1" applyFont="1" applyAlignment="1" applyProtection="1">
      <alignment horizontal="centerContinuous" vertical="center" wrapText="1"/>
      <protection/>
    </xf>
    <xf numFmtId="49" fontId="16" fillId="0" borderId="0" xfId="23" applyNumberFormat="1" applyFont="1" applyAlignment="1" applyProtection="1">
      <alignment vertical="center" wrapText="1"/>
      <protection locked="0"/>
    </xf>
    <xf numFmtId="1" fontId="16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31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7" fillId="0" borderId="43" xfId="0" applyFont="1" applyBorder="1" applyAlignment="1">
      <alignment/>
    </xf>
    <xf numFmtId="0" fontId="7" fillId="0" borderId="60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2" xfId="0" applyFont="1" applyBorder="1" applyAlignment="1">
      <alignment horizontal="right"/>
    </xf>
    <xf numFmtId="0" fontId="5" fillId="0" borderId="3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3" fillId="0" borderId="38" xfId="0" applyFont="1" applyBorder="1" applyAlignment="1">
      <alignment horizontal="right"/>
    </xf>
    <xf numFmtId="0" fontId="5" fillId="0" borderId="38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4" fontId="5" fillId="0" borderId="33" xfId="0" applyNumberFormat="1" applyFont="1" applyBorder="1" applyAlignment="1">
      <alignment horizontal="center"/>
    </xf>
    <xf numFmtId="14" fontId="5" fillId="0" borderId="40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6" fillId="0" borderId="0" xfId="23" applyNumberFormat="1" applyFont="1" applyAlignment="1" applyProtection="1">
      <alignment horizontal="left" vertical="center" wrapText="1"/>
      <protection locked="0"/>
    </xf>
    <xf numFmtId="1" fontId="14" fillId="0" borderId="0" xfId="23" applyNumberFormat="1" applyFont="1" applyAlignment="1" applyProtection="1">
      <alignment horizontal="center" vertical="center" wrapText="1"/>
      <protection locked="0"/>
    </xf>
    <xf numFmtId="1" fontId="16" fillId="0" borderId="0" xfId="23" applyNumberFormat="1" applyFont="1" applyAlignment="1" applyProtection="1">
      <alignment horizontal="center" vertical="center" wrapText="1"/>
      <protection locked="0"/>
    </xf>
    <xf numFmtId="0" fontId="14" fillId="0" borderId="0" xfId="25" applyNumberFormat="1" applyFont="1" applyAlignment="1" applyProtection="1">
      <alignment horizontal="center" vertical="justify"/>
      <protection/>
    </xf>
    <xf numFmtId="0" fontId="16" fillId="0" borderId="0" xfId="25" applyFont="1" applyAlignment="1" applyProtection="1">
      <alignment horizontal="left"/>
      <protection/>
    </xf>
    <xf numFmtId="0" fontId="14" fillId="0" borderId="0" xfId="23" applyFont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 horizontal="left"/>
    </xf>
    <xf numFmtId="170" fontId="21" fillId="0" borderId="0" xfId="17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8" fillId="0" borderId="0" xfId="24" applyNumberFormat="1" applyFont="1" applyBorder="1" applyAlignment="1">
      <alignment horizontal="center" vertical="center" wrapText="1"/>
      <protection/>
    </xf>
    <xf numFmtId="0" fontId="15" fillId="0" borderId="0" xfId="24" applyFont="1" applyAlignment="1" applyProtection="1">
      <alignment horizontal="center"/>
      <protection locked="0"/>
    </xf>
    <xf numFmtId="0" fontId="18" fillId="0" borderId="0" xfId="24" applyNumberFormat="1" applyFont="1" applyAlignment="1" applyProtection="1">
      <alignment horizontal="left" vertical="center" wrapText="1"/>
      <protection locked="0"/>
    </xf>
    <xf numFmtId="0" fontId="18" fillId="0" borderId="0" xfId="24" applyFont="1" applyAlignment="1" applyProtection="1">
      <alignment horizontal="left"/>
      <protection locked="0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Currency_Sheet2" xfId="19"/>
    <cellStyle name="Euro" xfId="20"/>
    <cellStyle name="Followed Hyperlink" xfId="21"/>
    <cellStyle name="Hyperlink" xfId="22"/>
    <cellStyle name="Normal_El. 7.4" xfId="23"/>
    <cellStyle name="Normal_El. 7.5" xfId="24"/>
    <cellStyle name="Normal_El.7.2" xfId="25"/>
    <cellStyle name="Normal_Sheet2" xfId="26"/>
    <cellStyle name="Normal_Spravki_kod" xfId="27"/>
    <cellStyle name="Normal_Баланс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9"/>
  <sheetViews>
    <sheetView workbookViewId="0" topLeftCell="B4">
      <selection activeCell="I9" sqref="I9"/>
    </sheetView>
  </sheetViews>
  <sheetFormatPr defaultColWidth="9.140625" defaultRowHeight="12.75"/>
  <cols>
    <col min="1" max="1" width="1.57421875" style="0" customWidth="1"/>
    <col min="2" max="2" width="5.00390625" style="0" customWidth="1"/>
    <col min="3" max="3" width="5.00390625" style="0" hidden="1" customWidth="1"/>
    <col min="4" max="4" width="53.7109375" style="0" customWidth="1"/>
    <col min="5" max="5" width="8.421875" style="0" customWidth="1"/>
    <col min="6" max="7" width="14.00390625" style="0" customWidth="1"/>
    <col min="8" max="8" width="14.7109375" style="0" customWidth="1"/>
  </cols>
  <sheetData>
    <row r="1" spans="4:28" ht="15" customHeight="1">
      <c r="D1" s="499" t="s">
        <v>736</v>
      </c>
      <c r="E1" s="2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4:28" ht="15" customHeight="1">
      <c r="D2" s="21"/>
      <c r="E2" s="2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4:28" ht="15" customHeight="1">
      <c r="D3" s="494"/>
      <c r="E3" s="2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4:28" ht="15" customHeight="1">
      <c r="D4" s="220"/>
      <c r="E4" s="22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4:28" ht="15" customHeight="1">
      <c r="D5" s="220"/>
      <c r="E5" s="22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4:28" ht="18">
      <c r="D6" s="550" t="s">
        <v>797</v>
      </c>
      <c r="E6" s="550"/>
      <c r="F6" s="550"/>
      <c r="G6" s="55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4:28" ht="15.75" customHeight="1">
      <c r="D7" s="549" t="s">
        <v>798</v>
      </c>
      <c r="E7" s="549"/>
      <c r="F7" s="549"/>
      <c r="G7" s="54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4:28" ht="12" customHeight="1">
      <c r="D8" s="221"/>
      <c r="E8" s="17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4.25" customHeight="1">
      <c r="B9" s="376"/>
      <c r="C9" s="309"/>
      <c r="D9" s="485"/>
      <c r="E9" s="530"/>
      <c r="F9" s="300"/>
      <c r="G9" s="48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12" s="40" customFormat="1" ht="15" customHeight="1">
      <c r="A10" s="1"/>
      <c r="B10" s="303" t="s">
        <v>480</v>
      </c>
      <c r="C10" s="284"/>
      <c r="D10" s="284" t="s">
        <v>756</v>
      </c>
      <c r="E10" s="528" t="s">
        <v>575</v>
      </c>
      <c r="F10" s="489">
        <v>40268</v>
      </c>
      <c r="G10" s="529">
        <v>40178</v>
      </c>
      <c r="H10" s="1"/>
      <c r="I10" s="1"/>
      <c r="J10" s="1"/>
      <c r="K10" s="1"/>
      <c r="L10" s="1"/>
    </row>
    <row r="11" spans="2:7" s="1" customFormat="1" ht="14.25" customHeight="1">
      <c r="B11" s="277"/>
      <c r="C11" s="484"/>
      <c r="D11" s="484"/>
      <c r="E11" s="493" t="s">
        <v>576</v>
      </c>
      <c r="F11" s="277" t="s">
        <v>782</v>
      </c>
      <c r="G11" s="487" t="s">
        <v>782</v>
      </c>
    </row>
    <row r="12" spans="2:7" s="1" customFormat="1" ht="14.25" customHeight="1">
      <c r="B12" s="277">
        <v>1</v>
      </c>
      <c r="C12" s="487"/>
      <c r="D12" s="487">
        <v>2</v>
      </c>
      <c r="E12" s="277">
        <v>3</v>
      </c>
      <c r="F12" s="277">
        <v>3</v>
      </c>
      <c r="G12" s="488">
        <v>4</v>
      </c>
    </row>
    <row r="13" spans="2:7" s="1" customFormat="1" ht="16.5" customHeight="1">
      <c r="B13" s="268"/>
      <c r="C13" s="294"/>
      <c r="D13" s="495" t="s">
        <v>476</v>
      </c>
      <c r="E13" s="277"/>
      <c r="F13" s="277"/>
      <c r="G13" s="277"/>
    </row>
    <row r="14" spans="2:7" s="1" customFormat="1" ht="16.5" customHeight="1">
      <c r="B14" s="268"/>
      <c r="C14" s="268"/>
      <c r="D14" s="269" t="s">
        <v>482</v>
      </c>
      <c r="E14" s="7"/>
      <c r="F14" s="7"/>
      <c r="G14" s="7"/>
    </row>
    <row r="15" spans="2:7" s="1" customFormat="1" ht="16.5" customHeight="1">
      <c r="B15" s="7">
        <v>1</v>
      </c>
      <c r="C15" s="7"/>
      <c r="D15" s="268" t="s">
        <v>483</v>
      </c>
      <c r="E15" s="281">
        <v>3</v>
      </c>
      <c r="F15" s="281">
        <v>1813</v>
      </c>
      <c r="G15" s="281">
        <v>1850</v>
      </c>
    </row>
    <row r="16" spans="2:7" s="1" customFormat="1" ht="16.5" customHeight="1">
      <c r="B16" s="7">
        <v>2</v>
      </c>
      <c r="C16" s="7"/>
      <c r="D16" s="268" t="s">
        <v>651</v>
      </c>
      <c r="E16" s="281">
        <v>4</v>
      </c>
      <c r="F16" s="281">
        <v>44</v>
      </c>
      <c r="G16" s="281">
        <v>52</v>
      </c>
    </row>
    <row r="17" spans="2:7" s="1" customFormat="1" ht="16.5" customHeight="1">
      <c r="B17" s="7">
        <v>3</v>
      </c>
      <c r="C17" s="7"/>
      <c r="D17" s="268" t="s">
        <v>484</v>
      </c>
      <c r="E17" s="281">
        <v>5</v>
      </c>
      <c r="F17" s="281">
        <v>13</v>
      </c>
      <c r="G17" s="281">
        <v>13</v>
      </c>
    </row>
    <row r="18" spans="2:7" s="1" customFormat="1" ht="16.5" customHeight="1">
      <c r="B18" s="7">
        <v>4</v>
      </c>
      <c r="C18" s="7"/>
      <c r="D18" s="268" t="s">
        <v>746</v>
      </c>
      <c r="E18" s="281"/>
      <c r="F18" s="281">
        <v>15</v>
      </c>
      <c r="G18" s="281">
        <v>15</v>
      </c>
    </row>
    <row r="19" spans="2:7" s="1" customFormat="1" ht="16.5" customHeight="1">
      <c r="B19" s="7"/>
      <c r="C19" s="7"/>
      <c r="D19" s="282" t="s">
        <v>739</v>
      </c>
      <c r="E19" s="282"/>
      <c r="F19" s="282">
        <f>SUM(F15:F18)</f>
        <v>1885</v>
      </c>
      <c r="G19" s="282">
        <f>SUM(G15:G18)</f>
        <v>1930</v>
      </c>
    </row>
    <row r="20" spans="2:7" s="1" customFormat="1" ht="16.5" customHeight="1">
      <c r="B20" s="7"/>
      <c r="C20" s="7"/>
      <c r="D20" s="269" t="s">
        <v>485</v>
      </c>
      <c r="E20" s="282"/>
      <c r="F20" s="282"/>
      <c r="G20" s="282"/>
    </row>
    <row r="21" spans="2:7" s="1" customFormat="1" ht="16.5" customHeight="1">
      <c r="B21" s="7">
        <v>1</v>
      </c>
      <c r="C21" s="7"/>
      <c r="D21" s="268" t="s">
        <v>486</v>
      </c>
      <c r="E21" s="281">
        <v>6</v>
      </c>
      <c r="F21" s="281">
        <v>2085</v>
      </c>
      <c r="G21" s="281">
        <v>2172</v>
      </c>
    </row>
    <row r="22" spans="2:7" s="1" customFormat="1" ht="16.5" customHeight="1">
      <c r="B22" s="7">
        <v>2</v>
      </c>
      <c r="C22" s="7"/>
      <c r="D22" s="268" t="s">
        <v>487</v>
      </c>
      <c r="E22" s="281">
        <v>7</v>
      </c>
      <c r="F22" s="281">
        <v>562</v>
      </c>
      <c r="G22" s="281">
        <v>569</v>
      </c>
    </row>
    <row r="23" spans="2:7" s="1" customFormat="1" ht="16.5" customHeight="1">
      <c r="B23" s="7">
        <v>3</v>
      </c>
      <c r="C23" s="7"/>
      <c r="D23" s="268" t="s">
        <v>488</v>
      </c>
      <c r="E23" s="281">
        <v>8</v>
      </c>
      <c r="F23" s="281">
        <v>1016</v>
      </c>
      <c r="G23" s="281">
        <v>1190</v>
      </c>
    </row>
    <row r="24" spans="2:7" s="1" customFormat="1" ht="16.5" customHeight="1">
      <c r="B24" s="7">
        <v>4</v>
      </c>
      <c r="C24" s="7"/>
      <c r="D24" s="268" t="s">
        <v>489</v>
      </c>
      <c r="E24" s="281">
        <v>9</v>
      </c>
      <c r="F24" s="281">
        <v>3</v>
      </c>
      <c r="G24" s="281">
        <v>2</v>
      </c>
    </row>
    <row r="25" spans="2:7" s="1" customFormat="1" ht="16.5" customHeight="1">
      <c r="B25" s="7"/>
      <c r="C25" s="7"/>
      <c r="D25" s="282" t="s">
        <v>740</v>
      </c>
      <c r="E25" s="282"/>
      <c r="F25" s="282">
        <f>SUM(F21:F24)</f>
        <v>3666</v>
      </c>
      <c r="G25" s="282">
        <f>SUM(G21:G24)</f>
        <v>3933</v>
      </c>
    </row>
    <row r="26" spans="2:7" s="1" customFormat="1" ht="16.5" customHeight="1">
      <c r="B26" s="268"/>
      <c r="C26" s="268"/>
      <c r="D26" s="282" t="s">
        <v>741</v>
      </c>
      <c r="E26" s="496"/>
      <c r="F26" s="496">
        <f>SUM(F19+F25)</f>
        <v>5551</v>
      </c>
      <c r="G26" s="282">
        <f>SUM(G19+G25)</f>
        <v>5863</v>
      </c>
    </row>
    <row r="27" spans="2:7" s="1" customFormat="1" ht="16.5" customHeight="1">
      <c r="B27" s="268"/>
      <c r="C27" s="268"/>
      <c r="D27" s="497" t="s">
        <v>742</v>
      </c>
      <c r="E27" s="281"/>
      <c r="F27" s="281"/>
      <c r="G27" s="281"/>
    </row>
    <row r="28" spans="2:7" s="1" customFormat="1" ht="16.5" customHeight="1">
      <c r="B28" s="268"/>
      <c r="C28" s="268"/>
      <c r="D28" s="497" t="s">
        <v>743</v>
      </c>
      <c r="E28" s="281"/>
      <c r="F28" s="281"/>
      <c r="G28" s="281"/>
    </row>
    <row r="29" spans="2:9" s="1" customFormat="1" ht="16.5" customHeight="1">
      <c r="B29" s="7">
        <v>1</v>
      </c>
      <c r="C29" s="7"/>
      <c r="D29" s="268" t="s">
        <v>508</v>
      </c>
      <c r="E29" s="281">
        <v>10</v>
      </c>
      <c r="F29" s="281">
        <v>298</v>
      </c>
      <c r="G29" s="281">
        <v>298</v>
      </c>
      <c r="I29" s="270"/>
    </row>
    <row r="30" spans="2:7" s="1" customFormat="1" ht="16.5" customHeight="1">
      <c r="B30" s="7">
        <v>2</v>
      </c>
      <c r="C30" s="7"/>
      <c r="D30" s="268" t="s">
        <v>72</v>
      </c>
      <c r="E30" s="281">
        <v>11</v>
      </c>
      <c r="F30" s="281">
        <v>4816</v>
      </c>
      <c r="G30" s="281">
        <v>4816</v>
      </c>
    </row>
    <row r="31" spans="2:7" s="1" customFormat="1" ht="16.5" customHeight="1">
      <c r="B31" s="7">
        <v>3</v>
      </c>
      <c r="C31" s="7"/>
      <c r="D31" s="268" t="s">
        <v>796</v>
      </c>
      <c r="E31" s="281"/>
      <c r="F31" s="281">
        <v>-33</v>
      </c>
      <c r="G31" s="281"/>
    </row>
    <row r="32" spans="2:7" s="1" customFormat="1" ht="16.5" customHeight="1">
      <c r="B32" s="7">
        <v>4</v>
      </c>
      <c r="C32" s="7"/>
      <c r="D32" s="268" t="s">
        <v>491</v>
      </c>
      <c r="E32" s="281"/>
      <c r="F32" s="281">
        <v>-86</v>
      </c>
      <c r="G32" s="281">
        <v>-33</v>
      </c>
    </row>
    <row r="33" spans="2:7" s="1" customFormat="1" ht="16.5" customHeight="1">
      <c r="B33" s="7"/>
      <c r="C33" s="7"/>
      <c r="D33" s="282" t="s">
        <v>745</v>
      </c>
      <c r="E33" s="282"/>
      <c r="F33" s="282">
        <f>SUM(F29:F32)</f>
        <v>4995</v>
      </c>
      <c r="G33" s="282">
        <f>SUM(G29:G32)</f>
        <v>5081</v>
      </c>
    </row>
    <row r="34" spans="2:7" s="1" customFormat="1" ht="16.5" customHeight="1">
      <c r="B34" s="7"/>
      <c r="C34" s="7"/>
      <c r="D34" s="269" t="s">
        <v>492</v>
      </c>
      <c r="E34" s="281"/>
      <c r="F34" s="281"/>
      <c r="G34" s="281"/>
    </row>
    <row r="35" spans="2:7" s="1" customFormat="1" ht="16.5" customHeight="1">
      <c r="B35" s="7">
        <v>1</v>
      </c>
      <c r="C35" s="7"/>
      <c r="D35" s="268" t="s">
        <v>747</v>
      </c>
      <c r="E35" s="281"/>
      <c r="F35" s="281">
        <v>22</v>
      </c>
      <c r="G35" s="281">
        <v>22</v>
      </c>
    </row>
    <row r="36" spans="2:8" s="1" customFormat="1" ht="16.5" customHeight="1">
      <c r="B36" s="268"/>
      <c r="C36" s="268"/>
      <c r="D36" s="282" t="s">
        <v>748</v>
      </c>
      <c r="E36" s="282"/>
      <c r="F36" s="282">
        <f>SUM(F35:F35)</f>
        <v>22</v>
      </c>
      <c r="G36" s="282">
        <f>SUM(G35:G35)</f>
        <v>22</v>
      </c>
      <c r="H36" s="1" t="s">
        <v>530</v>
      </c>
    </row>
    <row r="37" spans="2:7" s="1" customFormat="1" ht="16.5" customHeight="1">
      <c r="B37" s="7"/>
      <c r="C37" s="7"/>
      <c r="D37" s="269" t="s">
        <v>493</v>
      </c>
      <c r="E37" s="282"/>
      <c r="F37" s="282"/>
      <c r="G37" s="282"/>
    </row>
    <row r="38" spans="2:7" s="1" customFormat="1" ht="16.5" customHeight="1">
      <c r="B38" s="7">
        <v>1</v>
      </c>
      <c r="C38" s="7"/>
      <c r="D38" s="268" t="s">
        <v>494</v>
      </c>
      <c r="E38" s="281">
        <v>12</v>
      </c>
      <c r="F38" s="281">
        <v>484</v>
      </c>
      <c r="G38" s="281">
        <v>710</v>
      </c>
    </row>
    <row r="39" spans="2:7" s="1" customFormat="1" ht="16.5" customHeight="1">
      <c r="B39" s="7">
        <v>2</v>
      </c>
      <c r="C39" s="376"/>
      <c r="D39" s="283" t="s">
        <v>723</v>
      </c>
      <c r="E39" s="281">
        <v>13</v>
      </c>
      <c r="F39" s="281">
        <v>50</v>
      </c>
      <c r="G39" s="281">
        <v>50</v>
      </c>
    </row>
    <row r="40" spans="2:7" s="1" customFormat="1" ht="16.5" customHeight="1">
      <c r="B40" s="268"/>
      <c r="C40" s="268"/>
      <c r="D40" s="282" t="s">
        <v>749</v>
      </c>
      <c r="E40" s="498"/>
      <c r="F40" s="498">
        <f>SUM(F38:F39)</f>
        <v>534</v>
      </c>
      <c r="G40" s="498">
        <f>SUM(G38:G39)</f>
        <v>760</v>
      </c>
    </row>
    <row r="41" spans="2:7" s="1" customFormat="1" ht="16.5" customHeight="1">
      <c r="B41" s="268"/>
      <c r="C41" s="268"/>
      <c r="D41" s="282" t="s">
        <v>744</v>
      </c>
      <c r="E41" s="282"/>
      <c r="F41" s="282">
        <f>SUM(F36+F40)</f>
        <v>556</v>
      </c>
      <c r="G41" s="282">
        <f>SUM(G36+G40)</f>
        <v>782</v>
      </c>
    </row>
    <row r="42" spans="2:7" s="38" customFormat="1" ht="16.5" customHeight="1">
      <c r="B42" s="268"/>
      <c r="C42" s="268"/>
      <c r="D42" s="282" t="s">
        <v>750</v>
      </c>
      <c r="E42" s="282"/>
      <c r="F42" s="282">
        <f>SUM(F33+F41)</f>
        <v>5551</v>
      </c>
      <c r="G42" s="282">
        <f>SUM(G33+G41)</f>
        <v>5863</v>
      </c>
    </row>
    <row r="43" spans="2:28" ht="9.75" customHeight="1">
      <c r="B43" s="10"/>
      <c r="C43" s="10"/>
      <c r="D43" s="18"/>
      <c r="E43" s="285"/>
      <c r="F43" s="28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5.75" customHeight="1">
      <c r="B44" s="10"/>
      <c r="C44" s="10"/>
      <c r="D44" s="18" t="s">
        <v>795</v>
      </c>
      <c r="E44" s="285"/>
      <c r="F44" s="28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15.75" customHeight="1">
      <c r="B45" s="10"/>
      <c r="C45" s="10"/>
      <c r="D45" s="18"/>
      <c r="E45" s="285"/>
      <c r="F45" s="28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3.5" customHeight="1">
      <c r="B46" s="10"/>
      <c r="C46" s="10"/>
      <c r="D46" s="289" t="s">
        <v>751</v>
      </c>
      <c r="E46" s="289"/>
      <c r="F46" s="28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5.75" customHeight="1">
      <c r="B47" s="10"/>
      <c r="C47" s="10"/>
      <c r="D47" s="289" t="s">
        <v>752</v>
      </c>
      <c r="E47" s="289"/>
      <c r="F47" s="28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5.75" customHeight="1">
      <c r="B48" s="10"/>
      <c r="C48" s="10"/>
      <c r="D48" s="288"/>
      <c r="E48" s="288"/>
      <c r="F48" s="28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ht="15.75" customHeight="1">
      <c r="B49" s="10"/>
      <c r="C49" s="10"/>
      <c r="D49" s="288"/>
      <c r="E49" s="288"/>
      <c r="F49" s="28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5.75" customHeight="1">
      <c r="B50" s="10"/>
      <c r="C50" s="10"/>
      <c r="D50" s="548"/>
      <c r="E50" s="548"/>
      <c r="F50" s="54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5" customHeight="1">
      <c r="B51" s="10"/>
      <c r="C51" s="10"/>
      <c r="D51" s="483" t="s">
        <v>792</v>
      </c>
      <c r="E51" s="501"/>
      <c r="F51" s="504"/>
      <c r="G51" s="3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ht="15" customHeight="1">
      <c r="B52" s="10"/>
      <c r="C52" s="10"/>
      <c r="D52" s="547" t="s">
        <v>799</v>
      </c>
      <c r="E52" s="547"/>
      <c r="F52" s="54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5.75" customHeight="1">
      <c r="B53" s="10"/>
      <c r="C53" s="10"/>
      <c r="D53" s="18"/>
      <c r="E53" s="285"/>
      <c r="F53" s="28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2" ht="15">
      <c r="B54" s="220"/>
      <c r="C54" s="2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5">
      <c r="B55" s="220"/>
      <c r="C55" s="2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5">
      <c r="B56" s="220"/>
      <c r="C56" s="2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5">
      <c r="B57" s="220"/>
      <c r="C57" s="22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8" ht="15">
      <c r="B58" s="220"/>
      <c r="C58" s="220"/>
      <c r="D58" s="10"/>
      <c r="E58" s="10"/>
      <c r="F58" s="1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ht="15">
      <c r="B59" s="220"/>
      <c r="C59" s="220"/>
      <c r="D59" s="10"/>
      <c r="E59" s="10"/>
      <c r="F59" s="1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22" ht="15">
      <c r="B60" s="220"/>
      <c r="C60" s="2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5">
      <c r="B61" s="220"/>
      <c r="C61" s="2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5">
      <c r="B62" s="220"/>
      <c r="C62" s="2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5">
      <c r="B63" s="220"/>
      <c r="C63" s="2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5.75" customHeight="1">
      <c r="B64" s="220"/>
      <c r="C64" s="2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8" ht="15.75" customHeight="1">
      <c r="B65" s="220"/>
      <c r="C65" s="220"/>
      <c r="D65" s="272"/>
      <c r="E65" s="272"/>
      <c r="F65" s="27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ht="15.75" customHeight="1">
      <c r="B66" s="220"/>
      <c r="C66" s="220"/>
      <c r="D66" s="272"/>
      <c r="E66" s="272"/>
      <c r="F66" s="27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ht="15.75" customHeight="1">
      <c r="B67" s="220"/>
      <c r="C67" s="22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5.75" customHeight="1">
      <c r="B68" s="220"/>
      <c r="C68" s="220"/>
      <c r="D68" s="10"/>
      <c r="E68" s="10"/>
      <c r="F68" s="1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5.75" customHeight="1">
      <c r="B69" s="220"/>
      <c r="C69" s="220"/>
      <c r="D69" s="10"/>
      <c r="E69" s="10"/>
      <c r="F69" s="1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5.75" customHeight="1">
      <c r="B70" s="220"/>
      <c r="C70" s="220"/>
      <c r="D70" s="10"/>
      <c r="E70" s="10"/>
      <c r="F70" s="1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5.75" customHeight="1">
      <c r="B71" s="220"/>
      <c r="C71" s="220"/>
      <c r="D71" s="10"/>
      <c r="E71" s="10"/>
      <c r="F71" s="1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5.75" customHeight="1">
      <c r="B72" s="220"/>
      <c r="C72" s="220"/>
      <c r="D72" s="10"/>
      <c r="E72" s="10"/>
      <c r="F72" s="1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5.75" customHeight="1">
      <c r="B73" s="220"/>
      <c r="C73" s="220"/>
      <c r="D73" s="10"/>
      <c r="E73" s="10"/>
      <c r="F73" s="1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5.75" customHeight="1">
      <c r="B74" s="220"/>
      <c r="C74" s="220"/>
      <c r="D74" s="10"/>
      <c r="E74" s="10"/>
      <c r="F74" s="1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15">
      <c r="B75" s="220"/>
      <c r="C75" s="220"/>
      <c r="D75" s="10"/>
      <c r="E75" s="10"/>
      <c r="F75" s="1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15">
      <c r="B76" s="220"/>
      <c r="C76" s="220"/>
      <c r="D76" s="10"/>
      <c r="E76" s="10"/>
      <c r="F76" s="1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5">
      <c r="B77" s="220"/>
      <c r="C77" s="220"/>
      <c r="D77" s="10"/>
      <c r="E77" s="10"/>
      <c r="F77" s="1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5">
      <c r="B78" s="220"/>
      <c r="C78" s="220"/>
      <c r="D78" s="10"/>
      <c r="E78" s="10"/>
      <c r="F78" s="1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.75" customHeight="1">
      <c r="B79" s="220"/>
      <c r="C79" s="220"/>
      <c r="D79" s="10"/>
      <c r="E79" s="10"/>
      <c r="F79" s="1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5">
      <c r="B80" s="220"/>
      <c r="C80" s="220"/>
      <c r="D80" s="10"/>
      <c r="E80" s="10"/>
      <c r="F80" s="1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5">
      <c r="B81" s="220"/>
      <c r="C81" s="220"/>
      <c r="D81" s="10"/>
      <c r="E81" s="10"/>
      <c r="F81" s="1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5">
      <c r="B82" s="220"/>
      <c r="C82" s="220"/>
      <c r="D82" s="10"/>
      <c r="E82" s="10"/>
      <c r="F82" s="1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5">
      <c r="B83" s="220"/>
      <c r="C83" s="220"/>
      <c r="D83" s="10"/>
      <c r="E83" s="10"/>
      <c r="F83" s="1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5">
      <c r="B84" s="220"/>
      <c r="C84" s="220"/>
      <c r="D84" s="10"/>
      <c r="E84" s="10"/>
      <c r="F84" s="1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5">
      <c r="B85" s="220"/>
      <c r="C85" s="220"/>
      <c r="D85" s="10"/>
      <c r="E85" s="10"/>
      <c r="F85" s="1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5">
      <c r="B86" s="220"/>
      <c r="C86" s="220"/>
      <c r="D86" s="10"/>
      <c r="E86" s="10"/>
      <c r="F86" s="1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5">
      <c r="B87" s="220"/>
      <c r="C87" s="220"/>
      <c r="D87" s="10"/>
      <c r="E87" s="10"/>
      <c r="F87" s="1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5">
      <c r="B88" s="220"/>
      <c r="C88" s="220"/>
      <c r="D88" s="10"/>
      <c r="E88" s="10"/>
      <c r="F88" s="1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5">
      <c r="B89" s="220"/>
      <c r="C89" s="220"/>
      <c r="D89" s="10"/>
      <c r="E89" s="10"/>
      <c r="F89" s="1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5">
      <c r="B90" s="220"/>
      <c r="C90" s="220"/>
      <c r="D90" s="10"/>
      <c r="E90" s="10"/>
      <c r="F90" s="1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5">
      <c r="B91" s="220"/>
      <c r="C91" s="220"/>
      <c r="D91" s="10"/>
      <c r="E91" s="10"/>
      <c r="F91" s="1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5">
      <c r="B92" s="220"/>
      <c r="C92" s="220"/>
      <c r="D92" s="10"/>
      <c r="E92" s="10"/>
      <c r="F92" s="1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5">
      <c r="B93" s="220"/>
      <c r="C93" s="220"/>
      <c r="D93" s="10"/>
      <c r="E93" s="10"/>
      <c r="F93" s="1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5">
      <c r="B94" s="220"/>
      <c r="C94" s="220"/>
      <c r="D94" s="10"/>
      <c r="E94" s="10"/>
      <c r="F94" s="1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5">
      <c r="B95" s="220"/>
      <c r="C95" s="220"/>
      <c r="D95" s="10"/>
      <c r="E95" s="10"/>
      <c r="F95" s="1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5">
      <c r="B96" s="220"/>
      <c r="C96" s="220"/>
      <c r="D96" s="10"/>
      <c r="E96" s="10"/>
      <c r="F96" s="1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5">
      <c r="B97" s="220"/>
      <c r="C97" s="220"/>
      <c r="D97" s="10"/>
      <c r="E97" s="10"/>
      <c r="F97" s="1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5">
      <c r="B98" s="220"/>
      <c r="C98" s="220"/>
      <c r="D98" s="10"/>
      <c r="E98" s="10"/>
      <c r="F98" s="1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5">
      <c r="B99" s="220"/>
      <c r="C99" s="220"/>
      <c r="D99" s="10"/>
      <c r="E99" s="10"/>
      <c r="F99" s="1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5">
      <c r="B100" s="220"/>
      <c r="C100" s="220"/>
      <c r="D100" s="10"/>
      <c r="E100" s="10"/>
      <c r="F100" s="1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5">
      <c r="B101" s="220"/>
      <c r="C101" s="220"/>
      <c r="D101" s="10"/>
      <c r="E101" s="10"/>
      <c r="F101" s="1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5">
      <c r="B102" s="220"/>
      <c r="C102" s="220"/>
      <c r="D102" s="10"/>
      <c r="E102" s="10"/>
      <c r="F102" s="1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5">
      <c r="B103" s="220"/>
      <c r="C103" s="220"/>
      <c r="D103" s="10"/>
      <c r="E103" s="10"/>
      <c r="F103" s="1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5">
      <c r="B104" s="220"/>
      <c r="C104" s="220"/>
      <c r="D104" s="10"/>
      <c r="E104" s="10"/>
      <c r="F104" s="1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5">
      <c r="B105" s="220"/>
      <c r="C105" s="220"/>
      <c r="D105" s="10"/>
      <c r="E105" s="10"/>
      <c r="F105" s="1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5">
      <c r="B106" s="220"/>
      <c r="C106" s="220"/>
      <c r="D106" s="10"/>
      <c r="E106" s="10"/>
      <c r="F106" s="1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5">
      <c r="B107" s="220"/>
      <c r="C107" s="220"/>
      <c r="D107" s="10"/>
      <c r="E107" s="10"/>
      <c r="F107" s="1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5">
      <c r="B108" s="220"/>
      <c r="C108" s="220"/>
      <c r="D108" s="10"/>
      <c r="E108" s="10"/>
      <c r="F108" s="1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5">
      <c r="B109" s="220"/>
      <c r="C109" s="220"/>
      <c r="D109" s="10"/>
      <c r="E109" s="10"/>
      <c r="F109" s="1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5">
      <c r="B110" s="220"/>
      <c r="C110" s="220"/>
      <c r="D110" s="10"/>
      <c r="E110" s="10"/>
      <c r="F110" s="1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5">
      <c r="B111" s="220"/>
      <c r="C111" s="220"/>
      <c r="D111" s="10"/>
      <c r="E111" s="10"/>
      <c r="F111" s="1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5">
      <c r="B112" s="220"/>
      <c r="C112" s="220"/>
      <c r="D112" s="10"/>
      <c r="E112" s="10"/>
      <c r="F112" s="1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5">
      <c r="B113" s="220"/>
      <c r="C113" s="220"/>
      <c r="D113" s="10"/>
      <c r="E113" s="10"/>
      <c r="F113" s="1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5">
      <c r="B114" s="220"/>
      <c r="C114" s="220"/>
      <c r="D114" s="10"/>
      <c r="E114" s="10"/>
      <c r="F114" s="1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5">
      <c r="B115" s="220"/>
      <c r="C115" s="220"/>
      <c r="D115" s="10"/>
      <c r="E115" s="10"/>
      <c r="F115" s="1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5">
      <c r="B116" s="220"/>
      <c r="C116" s="220"/>
      <c r="D116" s="10"/>
      <c r="E116" s="10"/>
      <c r="F116" s="1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5">
      <c r="B117" s="220"/>
      <c r="C117" s="220"/>
      <c r="D117" s="10"/>
      <c r="E117" s="10"/>
      <c r="F117" s="1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5">
      <c r="B118" s="220"/>
      <c r="C118" s="220"/>
      <c r="D118" s="10"/>
      <c r="E118" s="10"/>
      <c r="F118" s="1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5">
      <c r="B119" s="220"/>
      <c r="C119" s="220"/>
      <c r="D119" s="10"/>
      <c r="E119" s="10"/>
      <c r="F119" s="1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5">
      <c r="B120" s="220"/>
      <c r="C120" s="220"/>
      <c r="D120" s="10"/>
      <c r="E120" s="10"/>
      <c r="F120" s="1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5">
      <c r="B121" s="220"/>
      <c r="C121" s="220"/>
      <c r="D121" s="10"/>
      <c r="E121" s="10"/>
      <c r="F121" s="1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5">
      <c r="B122" s="220"/>
      <c r="C122" s="220"/>
      <c r="D122" s="10"/>
      <c r="E122" s="10"/>
      <c r="F122" s="1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5">
      <c r="B123" s="220"/>
      <c r="C123" s="22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5">
      <c r="B124" s="220"/>
      <c r="C124" s="22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5">
      <c r="B125" s="220"/>
      <c r="C125" s="22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5">
      <c r="B126" s="220"/>
      <c r="C126" s="22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5">
      <c r="B127" s="220"/>
      <c r="C127" s="22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5">
      <c r="B128" s="220"/>
      <c r="C128" s="22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5">
      <c r="B129" s="220"/>
      <c r="C129" s="22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5">
      <c r="B130" s="220"/>
      <c r="C130" s="22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5">
      <c r="B131" s="220"/>
      <c r="C131" s="22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5">
      <c r="B132" s="220"/>
      <c r="C132" s="22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5">
      <c r="B133" s="220"/>
      <c r="C133" s="22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5">
      <c r="B134" s="220"/>
      <c r="C134" s="22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5">
      <c r="B135" s="220"/>
      <c r="C135" s="22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5">
      <c r="B136" s="220"/>
      <c r="C136" s="22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5">
      <c r="B137" s="220"/>
      <c r="C137" s="22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5">
      <c r="B138" s="220"/>
      <c r="C138" s="22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5">
      <c r="B139" s="220"/>
      <c r="C139" s="22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5">
      <c r="B140" s="220"/>
      <c r="C140" s="22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5">
      <c r="B141" s="220"/>
      <c r="C141" s="22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5">
      <c r="B142" s="220"/>
      <c r="C142" s="22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5">
      <c r="B143" s="220"/>
      <c r="C143" s="22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5">
      <c r="B144" s="220"/>
      <c r="C144" s="22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5">
      <c r="B145" s="220"/>
      <c r="C145" s="22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4:28" ht="12.7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4:28" ht="12.7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4:28" ht="12.7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4:28" ht="12.7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4:28" ht="12.7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4:28" ht="12.7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4:28" ht="12.7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4:28" ht="12.7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4:28" ht="12.7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4:28" ht="12.7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4:28" ht="12.7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4:28" ht="12.7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4:28" ht="12.7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4:28" ht="12.7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4:28" ht="12.7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4:28" ht="12.7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4:28" ht="12.7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4:28" ht="12.7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4:28" ht="12.7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4:28" ht="12.7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4:28" ht="12.7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4:28" ht="12.7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4:28" ht="12.7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4:28" ht="12.7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4:28" ht="12.7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4:28" ht="12.7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4:28" ht="12.7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4:28" ht="12.7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4:28" ht="12.7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4:28" ht="12.7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4:28" ht="12.7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4:28" ht="12.7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4:28" ht="12.7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4:28" ht="12.7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4:28" ht="12.7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4:28" ht="12.7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4:28" ht="12.7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4:28" ht="12.7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4:28" ht="12.7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4:28" ht="12.7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4:28" ht="12.7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4:28" ht="12.7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4:28" ht="12.7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4:28" ht="12.7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4:28" ht="12.7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4:28" ht="12.7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4:28" ht="12.7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4:28" ht="12.7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4:28" ht="12.7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4:28" ht="12.7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4:28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4:28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4:28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4:28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4:28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4:28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4:28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4:28" ht="12.7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4:28" ht="12.7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4:28" ht="12.7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4:28" ht="12.7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4:28" ht="12.7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4:28" ht="12.7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4:28" ht="12.7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4:28" ht="12.7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4:28" ht="12.7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4:28" ht="12.7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4:28" ht="12.7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4:28" ht="12.7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4:28" ht="12.7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4:28" ht="12.7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4:28" ht="12.7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4:28" ht="12.7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4:28" ht="12.7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4:28" ht="12.7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4:28" ht="12.7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4:28" ht="12.7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4:28" ht="12.7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4:28" ht="12.7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4:28" ht="12.7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4:28" ht="12.7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4:28" ht="12.7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4:28" ht="12.7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4:28" ht="12.7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4:28" ht="12.7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4:28" ht="12.7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4:28" ht="12.7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4:28" ht="12.7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4:28" ht="12.7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4:28" ht="12.7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4:28" ht="12.7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4:28" ht="12.7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4:28" ht="12.7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4:28" ht="12.7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4:28" ht="12.7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4:28" ht="12.7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4:28" ht="12.7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4:28" ht="12.7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4:28" ht="12.7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4:28" ht="12.7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4:28" ht="12.7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4:28" ht="12.7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4:28" ht="12.7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4:28" ht="12.7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4:28" ht="12.7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4:28" ht="12.7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4:28" ht="12.7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4:28" ht="12.7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4:28" ht="12.7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4:28" ht="12.7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4:28" ht="12.7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4:28" ht="12.7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4:28" ht="12.7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</sheetData>
  <mergeCells count="4">
    <mergeCell ref="D52:F52"/>
    <mergeCell ref="D50:F50"/>
    <mergeCell ref="D7:G7"/>
    <mergeCell ref="D6:G6"/>
  </mergeCells>
  <printOptions/>
  <pageMargins left="0.46" right="0.32" top="0.19" bottom="0.17" header="0.61" footer="0.17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D25" sqref="D25"/>
    </sheetView>
  </sheetViews>
  <sheetFormatPr defaultColWidth="9.140625" defaultRowHeight="12.75"/>
  <cols>
    <col min="1" max="1" width="42.421875" style="0" customWidth="1"/>
    <col min="2" max="2" width="0" style="0" hidden="1" customWidth="1"/>
    <col min="3" max="6" width="11.7109375" style="0" customWidth="1"/>
    <col min="14" max="14" width="13.28125" style="0" customWidth="1"/>
  </cols>
  <sheetData>
    <row r="1" ht="12.75">
      <c r="A1" s="162"/>
    </row>
    <row r="2" spans="1:14" ht="13.5" thickBot="1">
      <c r="A2" s="173" t="s">
        <v>403</v>
      </c>
      <c r="B2" s="1"/>
      <c r="C2" s="1"/>
      <c r="D2" s="1"/>
      <c r="E2" s="1"/>
      <c r="F2" s="1"/>
      <c r="I2" s="318"/>
      <c r="J2" s="153"/>
      <c r="K2" s="153"/>
      <c r="L2" s="153"/>
      <c r="M2" s="153"/>
      <c r="N2" s="153"/>
    </row>
    <row r="3" spans="1:14" ht="12.75">
      <c r="A3" s="206"/>
      <c r="B3" s="23" t="s">
        <v>64</v>
      </c>
      <c r="C3" s="23" t="s">
        <v>404</v>
      </c>
      <c r="D3" s="23" t="s">
        <v>405</v>
      </c>
      <c r="E3" s="207" t="s">
        <v>406</v>
      </c>
      <c r="F3" s="26" t="s">
        <v>407</v>
      </c>
      <c r="I3" s="317"/>
      <c r="J3" s="319"/>
      <c r="K3" s="153"/>
      <c r="L3" s="153"/>
      <c r="M3" s="153"/>
      <c r="N3" s="153"/>
    </row>
    <row r="4" spans="1:14" ht="12.75">
      <c r="A4" s="181" t="s">
        <v>76</v>
      </c>
      <c r="B4" s="25" t="s">
        <v>67</v>
      </c>
      <c r="C4" s="25" t="s">
        <v>408</v>
      </c>
      <c r="D4" s="25" t="s">
        <v>409</v>
      </c>
      <c r="E4" s="132" t="s">
        <v>269</v>
      </c>
      <c r="F4" s="169" t="s">
        <v>67</v>
      </c>
      <c r="I4" s="318"/>
      <c r="J4" s="153"/>
      <c r="K4" s="153"/>
      <c r="L4" s="153"/>
      <c r="M4" s="153"/>
      <c r="N4" s="153"/>
    </row>
    <row r="5" spans="1:14" ht="12.75">
      <c r="A5" s="208"/>
      <c r="B5" s="12" t="s">
        <v>66</v>
      </c>
      <c r="C5" s="12" t="s">
        <v>410</v>
      </c>
      <c r="D5" s="12"/>
      <c r="E5" s="155"/>
      <c r="F5" s="13" t="s">
        <v>410</v>
      </c>
      <c r="I5" s="318"/>
      <c r="J5" s="319"/>
      <c r="K5" s="153"/>
      <c r="L5" s="153"/>
      <c r="M5" s="153"/>
      <c r="N5" s="153"/>
    </row>
    <row r="6" spans="1:14" ht="12.75">
      <c r="A6" s="209" t="s">
        <v>89</v>
      </c>
      <c r="B6" s="133" t="s">
        <v>90</v>
      </c>
      <c r="C6" s="8">
        <v>1</v>
      </c>
      <c r="D6" s="8">
        <v>2</v>
      </c>
      <c r="E6" s="110">
        <v>3</v>
      </c>
      <c r="F6" s="9">
        <v>4</v>
      </c>
      <c r="I6" s="318"/>
      <c r="J6" s="319"/>
      <c r="K6" s="153"/>
      <c r="L6" s="153"/>
      <c r="M6" s="153"/>
      <c r="N6" s="153"/>
    </row>
    <row r="7" spans="1:14" ht="12.75">
      <c r="A7" s="210" t="s">
        <v>411</v>
      </c>
      <c r="B7" s="30">
        <v>2210</v>
      </c>
      <c r="C7" s="30"/>
      <c r="D7" s="30"/>
      <c r="E7" s="42"/>
      <c r="F7" s="31"/>
      <c r="I7" s="318"/>
      <c r="J7" s="153"/>
      <c r="K7" s="153"/>
      <c r="L7" s="153"/>
      <c r="M7" s="153"/>
      <c r="N7" s="153"/>
    </row>
    <row r="8" spans="1:14" ht="12.75">
      <c r="A8" s="211" t="s">
        <v>412</v>
      </c>
      <c r="B8" s="35"/>
      <c r="C8" s="35"/>
      <c r="D8" s="35"/>
      <c r="E8" s="1"/>
      <c r="F8" s="36"/>
      <c r="I8" s="318"/>
      <c r="J8" s="153"/>
      <c r="K8" s="153"/>
      <c r="L8" s="153"/>
      <c r="M8" s="153"/>
      <c r="N8" s="153"/>
    </row>
    <row r="9" spans="1:14" ht="12.75">
      <c r="A9" s="212" t="s">
        <v>413</v>
      </c>
      <c r="B9" s="3">
        <v>2220</v>
      </c>
      <c r="C9" s="3"/>
      <c r="D9" s="3"/>
      <c r="E9" s="38"/>
      <c r="F9" s="11"/>
      <c r="I9" s="318"/>
      <c r="J9" s="153"/>
      <c r="K9" s="153"/>
      <c r="L9" s="153"/>
      <c r="M9" s="153"/>
      <c r="N9" s="153"/>
    </row>
    <row r="10" spans="1:14" ht="12.75">
      <c r="A10" s="210" t="s">
        <v>414</v>
      </c>
      <c r="B10" s="30">
        <v>2230</v>
      </c>
      <c r="C10" s="30"/>
      <c r="D10" s="30"/>
      <c r="E10" s="73"/>
      <c r="F10" s="31"/>
      <c r="I10" s="318"/>
      <c r="J10" s="153"/>
      <c r="K10" s="153"/>
      <c r="L10" s="153"/>
      <c r="M10" s="153"/>
      <c r="N10" s="153"/>
    </row>
    <row r="11" spans="1:14" ht="13.5" thickBot="1">
      <c r="A11" s="202" t="s">
        <v>415</v>
      </c>
      <c r="B11" s="203">
        <v>2240</v>
      </c>
      <c r="C11" s="204">
        <v>0</v>
      </c>
      <c r="D11" s="204">
        <v>0</v>
      </c>
      <c r="E11" s="204">
        <v>0</v>
      </c>
      <c r="F11" s="205">
        <v>0</v>
      </c>
      <c r="I11" s="318"/>
      <c r="J11" s="153"/>
      <c r="K11" s="153"/>
      <c r="L11" s="153"/>
      <c r="M11" s="153"/>
      <c r="N11" s="153"/>
    </row>
    <row r="12" spans="1:14" ht="12.75">
      <c r="A12" s="1"/>
      <c r="B12" s="1"/>
      <c r="C12" s="1"/>
      <c r="D12" s="1"/>
      <c r="E12" s="1"/>
      <c r="F12" s="1"/>
      <c r="I12" s="318"/>
      <c r="J12" s="153"/>
      <c r="K12" s="153"/>
      <c r="L12" s="153"/>
      <c r="M12" s="153"/>
      <c r="N12" s="153"/>
    </row>
    <row r="13" spans="1:14" ht="12.75">
      <c r="A13" s="1"/>
      <c r="B13" s="1"/>
      <c r="C13" s="1"/>
      <c r="D13" s="1"/>
      <c r="E13" s="1"/>
      <c r="F13" s="1"/>
      <c r="I13" s="318"/>
      <c r="J13" s="319"/>
      <c r="K13" s="153"/>
      <c r="L13" s="153"/>
      <c r="M13" s="153"/>
      <c r="N13" s="153"/>
    </row>
    <row r="14" spans="1:14" ht="12.75">
      <c r="A14" t="s">
        <v>561</v>
      </c>
      <c r="B14" s="1"/>
      <c r="C14" s="1"/>
      <c r="D14" s="1"/>
      <c r="E14" s="1"/>
      <c r="F14" s="1"/>
      <c r="I14" s="318"/>
      <c r="J14" s="319"/>
      <c r="K14" s="153"/>
      <c r="L14" s="153"/>
      <c r="M14" s="153"/>
      <c r="N14" s="153"/>
    </row>
    <row r="15" spans="1:14" ht="12.75">
      <c r="A15" s="559" t="s">
        <v>449</v>
      </c>
      <c r="B15" s="559"/>
      <c r="C15" s="559"/>
      <c r="D15" s="559"/>
      <c r="E15" s="559"/>
      <c r="F15" s="559"/>
      <c r="I15" s="318"/>
      <c r="J15" s="319"/>
      <c r="K15" s="153"/>
      <c r="L15" s="153"/>
      <c r="M15" s="153"/>
      <c r="N15" s="153"/>
    </row>
    <row r="16" spans="1:14" ht="12.75">
      <c r="A16" s="570" t="s">
        <v>450</v>
      </c>
      <c r="B16" s="570"/>
      <c r="C16" s="570"/>
      <c r="D16" s="570"/>
      <c r="E16" s="570"/>
      <c r="F16" s="1"/>
      <c r="I16" s="318"/>
      <c r="J16" s="319"/>
      <c r="K16" s="153"/>
      <c r="L16" s="153"/>
      <c r="M16" s="153"/>
      <c r="N16" s="153"/>
    </row>
    <row r="17" spans="9:14" ht="12.75">
      <c r="I17" s="318"/>
      <c r="J17" s="319"/>
      <c r="K17" s="153"/>
      <c r="L17" s="153"/>
      <c r="M17" s="153"/>
      <c r="N17" s="153"/>
    </row>
    <row r="18" spans="9:14" ht="12.75">
      <c r="I18" s="318"/>
      <c r="J18" s="319"/>
      <c r="K18" s="153"/>
      <c r="L18" s="153"/>
      <c r="M18" s="153"/>
      <c r="N18" s="153"/>
    </row>
    <row r="19" spans="9:14" ht="12.75">
      <c r="I19" s="318"/>
      <c r="J19" s="319"/>
      <c r="K19" s="153"/>
      <c r="L19" s="153"/>
      <c r="M19" s="153"/>
      <c r="N19" s="153"/>
    </row>
    <row r="20" spans="9:14" ht="12.75">
      <c r="I20" s="318"/>
      <c r="J20" s="153"/>
      <c r="K20" s="153"/>
      <c r="L20" s="153"/>
      <c r="M20" s="153"/>
      <c r="N20" s="153"/>
    </row>
    <row r="21" spans="9:14" ht="12.75">
      <c r="I21" s="318"/>
      <c r="J21" s="319"/>
      <c r="K21" s="153"/>
      <c r="L21" s="153"/>
      <c r="M21" s="153"/>
      <c r="N21" s="153"/>
    </row>
    <row r="22" spans="9:14" ht="12.75">
      <c r="I22" s="318"/>
      <c r="J22" s="319"/>
      <c r="K22" s="153"/>
      <c r="L22" s="153"/>
      <c r="M22" s="153"/>
      <c r="N22" s="153"/>
    </row>
    <row r="23" spans="9:14" ht="12.75">
      <c r="I23" s="318"/>
      <c r="J23" s="319"/>
      <c r="K23" s="153"/>
      <c r="L23" s="153"/>
      <c r="M23" s="153"/>
      <c r="N23" s="153"/>
    </row>
    <row r="24" spans="9:14" ht="12.75">
      <c r="I24" s="318"/>
      <c r="J24" s="319"/>
      <c r="K24" s="153"/>
      <c r="L24" s="153"/>
      <c r="M24" s="153"/>
      <c r="N24" s="153"/>
    </row>
    <row r="25" spans="9:14" ht="12.75">
      <c r="I25" s="317"/>
      <c r="J25" s="153"/>
      <c r="K25" s="153"/>
      <c r="L25" s="153"/>
      <c r="M25" s="153"/>
      <c r="N25" s="153"/>
    </row>
    <row r="26" spans="9:14" ht="12.75">
      <c r="I26" s="317"/>
      <c r="J26" s="319"/>
      <c r="K26" s="153"/>
      <c r="L26" s="153"/>
      <c r="M26" s="153"/>
      <c r="N26" s="153"/>
    </row>
    <row r="27" spans="9:14" ht="12.75">
      <c r="I27" s="62"/>
      <c r="J27" s="319"/>
      <c r="K27" s="1"/>
      <c r="L27" s="1"/>
      <c r="M27" s="1"/>
      <c r="N27" s="1"/>
    </row>
    <row r="28" spans="9:14" ht="12.75">
      <c r="I28" s="316"/>
      <c r="J28" s="314"/>
      <c r="K28" s="320"/>
      <c r="L28" s="320"/>
      <c r="M28" s="320"/>
      <c r="N28" s="320"/>
    </row>
    <row r="29" spans="9:14" ht="12.75">
      <c r="I29" s="320"/>
      <c r="J29" s="314"/>
      <c r="K29" s="320"/>
      <c r="L29" s="320"/>
      <c r="M29" s="320"/>
      <c r="N29" s="320"/>
    </row>
    <row r="30" spans="9:14" ht="12.75">
      <c r="I30" s="62"/>
      <c r="J30" s="1"/>
      <c r="K30" s="1"/>
      <c r="L30" s="1"/>
      <c r="M30" s="1"/>
      <c r="N30" s="1"/>
    </row>
    <row r="31" spans="9:14" ht="12.75">
      <c r="I31" s="62"/>
      <c r="J31" s="1"/>
      <c r="K31" s="1"/>
      <c r="L31" s="1"/>
      <c r="M31" s="1"/>
      <c r="N31" s="1"/>
    </row>
    <row r="32" spans="9:14" ht="12.75">
      <c r="I32" s="173"/>
      <c r="J32" s="1"/>
      <c r="K32" s="1"/>
      <c r="L32" s="1"/>
      <c r="M32" s="1"/>
      <c r="N32" s="1"/>
    </row>
    <row r="33" spans="9:14" ht="12.75">
      <c r="I33" s="64"/>
      <c r="J33" s="15"/>
      <c r="K33" s="15"/>
      <c r="L33" s="15"/>
      <c r="M33" s="15"/>
      <c r="N33" s="15"/>
    </row>
    <row r="34" spans="9:14" ht="12.75">
      <c r="I34" s="140"/>
      <c r="J34" s="15"/>
      <c r="K34" s="15"/>
      <c r="L34" s="15"/>
      <c r="M34" s="132"/>
      <c r="N34" s="15"/>
    </row>
    <row r="35" spans="9:14" ht="12.75">
      <c r="I35" s="64"/>
      <c r="J35" s="15"/>
      <c r="K35" s="15"/>
      <c r="L35" s="15"/>
      <c r="M35" s="15"/>
      <c r="N35" s="15"/>
    </row>
    <row r="36" spans="9:14" ht="12.75">
      <c r="I36" s="140"/>
      <c r="J36" s="140"/>
      <c r="K36" s="15"/>
      <c r="L36" s="15"/>
      <c r="M36" s="15"/>
      <c r="N36" s="15"/>
    </row>
    <row r="37" spans="9:14" ht="12.75">
      <c r="I37" s="153"/>
      <c r="J37" s="1"/>
      <c r="K37" s="1"/>
      <c r="L37" s="1"/>
      <c r="M37" s="1"/>
      <c r="N37" s="1"/>
    </row>
    <row r="38" spans="9:14" ht="12.75">
      <c r="I38" s="153"/>
      <c r="J38" s="1"/>
      <c r="K38" s="1"/>
      <c r="L38" s="1"/>
      <c r="M38" s="1"/>
      <c r="N38" s="1"/>
    </row>
    <row r="39" spans="9:14" ht="12.75">
      <c r="I39" s="153"/>
      <c r="J39" s="1"/>
      <c r="K39" s="1"/>
      <c r="L39" s="1"/>
      <c r="M39" s="1"/>
      <c r="N39" s="1"/>
    </row>
    <row r="40" spans="9:14" ht="12.75">
      <c r="I40" s="153"/>
      <c r="J40" s="1"/>
      <c r="K40" s="1"/>
      <c r="L40" s="1"/>
      <c r="M40" s="1"/>
      <c r="N40" s="1"/>
    </row>
    <row r="41" spans="9:14" ht="12.75">
      <c r="I41" s="320"/>
      <c r="J41" s="314"/>
      <c r="K41" s="320"/>
      <c r="L41" s="320"/>
      <c r="M41" s="320"/>
      <c r="N41" s="320"/>
    </row>
    <row r="42" spans="9:14" ht="12.75">
      <c r="I42" s="1"/>
      <c r="J42" s="1"/>
      <c r="K42" s="1"/>
      <c r="L42" s="1"/>
      <c r="M42" s="1"/>
      <c r="N42" s="1"/>
    </row>
    <row r="43" spans="9:14" ht="12.75">
      <c r="I43" s="1"/>
      <c r="J43" s="1"/>
      <c r="K43" s="1"/>
      <c r="L43" s="1"/>
      <c r="M43" s="1"/>
      <c r="N43" s="1"/>
    </row>
    <row r="44" spans="9:14" ht="12.75">
      <c r="I44" s="1"/>
      <c r="J44" s="1"/>
      <c r="K44" s="1"/>
      <c r="L44" s="1"/>
      <c r="M44" s="1"/>
      <c r="N44" s="1"/>
    </row>
    <row r="45" spans="10:14" ht="12.75">
      <c r="J45" s="15"/>
      <c r="K45" s="15"/>
      <c r="L45" s="15"/>
      <c r="M45" s="15"/>
      <c r="N45" s="15"/>
    </row>
    <row r="46" spans="9:14" ht="12.75">
      <c r="I46" s="315" t="s">
        <v>555</v>
      </c>
      <c r="J46" s="315"/>
      <c r="K46" s="315"/>
      <c r="L46" s="315"/>
      <c r="M46" s="315"/>
      <c r="N46" s="1"/>
    </row>
    <row r="47" spans="9:14" ht="12.75">
      <c r="I47" s="1"/>
      <c r="J47" s="1"/>
      <c r="K47" s="1"/>
      <c r="L47" s="1"/>
      <c r="M47" s="1"/>
      <c r="N47" s="1"/>
    </row>
    <row r="48" spans="9:14" ht="12.75">
      <c r="I48" s="1"/>
      <c r="J48" s="1"/>
      <c r="K48" s="1"/>
      <c r="L48" s="1"/>
      <c r="M48" s="1"/>
      <c r="N48" s="1"/>
    </row>
    <row r="49" spans="9:14" ht="12.75">
      <c r="I49" s="1"/>
      <c r="J49" s="1"/>
      <c r="K49" s="1"/>
      <c r="L49" s="1"/>
      <c r="M49" s="1"/>
      <c r="N49" s="1"/>
    </row>
  </sheetData>
  <mergeCells count="2">
    <mergeCell ref="A15:F15"/>
    <mergeCell ref="A16:E16"/>
  </mergeCells>
  <printOptions/>
  <pageMargins left="0.75" right="0.26" top="0.74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I12" sqref="I12"/>
    </sheetView>
  </sheetViews>
  <sheetFormatPr defaultColWidth="9.140625" defaultRowHeight="12.75"/>
  <cols>
    <col min="1" max="1" width="6.8515625" style="0" customWidth="1"/>
    <col min="2" max="2" width="64.00390625" style="0" customWidth="1"/>
    <col min="3" max="3" width="5.00390625" style="0" hidden="1" customWidth="1"/>
  </cols>
  <sheetData>
    <row r="1" ht="12.75" customHeight="1">
      <c r="B1" s="222" t="s">
        <v>705</v>
      </c>
    </row>
    <row r="2" spans="2:8" ht="12.75" customHeight="1">
      <c r="B2" s="43"/>
      <c r="H2" s="30"/>
    </row>
    <row r="3" ht="12.75" customHeight="1">
      <c r="B3" s="43" t="s">
        <v>206</v>
      </c>
    </row>
    <row r="4" ht="12.75" customHeight="1">
      <c r="B4" s="43" t="s">
        <v>653</v>
      </c>
    </row>
    <row r="5" ht="12.75" customHeight="1">
      <c r="B5" s="223" t="s">
        <v>69</v>
      </c>
    </row>
    <row r="6" ht="12.75" customHeight="1">
      <c r="D6" s="93" t="s">
        <v>602</v>
      </c>
    </row>
    <row r="7" spans="1:4" ht="12.75" customHeight="1">
      <c r="A7" s="32"/>
      <c r="B7" s="90"/>
      <c r="C7" s="369" t="s">
        <v>209</v>
      </c>
      <c r="D7" s="48"/>
    </row>
    <row r="8" spans="1:4" ht="12.75" customHeight="1">
      <c r="A8" s="25" t="s">
        <v>706</v>
      </c>
      <c r="B8" s="91" t="s">
        <v>208</v>
      </c>
      <c r="C8" s="15"/>
      <c r="D8" s="25" t="s">
        <v>196</v>
      </c>
    </row>
    <row r="9" spans="1:4" ht="12.75" customHeight="1">
      <c r="A9" s="3"/>
      <c r="B9" s="2"/>
      <c r="C9" s="155" t="s">
        <v>66</v>
      </c>
      <c r="D9" s="3"/>
    </row>
    <row r="10" spans="1:4" ht="12.75" customHeight="1">
      <c r="A10" s="8" t="s">
        <v>89</v>
      </c>
      <c r="B10" s="121" t="s">
        <v>90</v>
      </c>
      <c r="C10" s="12" t="s">
        <v>90</v>
      </c>
      <c r="D10" s="12">
        <v>1</v>
      </c>
    </row>
    <row r="11" spans="1:4" ht="12.75" customHeight="1">
      <c r="A11" s="8" t="s">
        <v>527</v>
      </c>
      <c r="B11" s="73" t="s">
        <v>673</v>
      </c>
      <c r="C11" s="30">
        <v>91</v>
      </c>
      <c r="D11" s="8"/>
    </row>
    <row r="12" spans="1:4" ht="12.75" customHeight="1">
      <c r="A12" s="8" t="s">
        <v>669</v>
      </c>
      <c r="B12" s="73" t="s">
        <v>674</v>
      </c>
      <c r="C12" s="30"/>
      <c r="D12" s="310">
        <v>544</v>
      </c>
    </row>
    <row r="13" spans="1:4" ht="12.75" customHeight="1">
      <c r="A13" s="8" t="s">
        <v>670</v>
      </c>
      <c r="B13" s="73" t="s">
        <v>675</v>
      </c>
      <c r="C13" s="30">
        <v>92</v>
      </c>
      <c r="D13" s="8"/>
    </row>
    <row r="14" spans="1:4" ht="12.75" customHeight="1">
      <c r="A14" s="8">
        <v>1</v>
      </c>
      <c r="B14" s="73" t="s">
        <v>676</v>
      </c>
      <c r="C14" s="30"/>
      <c r="D14" s="310">
        <v>32</v>
      </c>
    </row>
    <row r="15" spans="1:4" ht="12.75" customHeight="1">
      <c r="A15" s="48">
        <v>2</v>
      </c>
      <c r="B15" s="91" t="s">
        <v>677</v>
      </c>
      <c r="C15" s="35"/>
      <c r="D15" s="25"/>
    </row>
    <row r="16" spans="1:4" ht="12.75" customHeight="1">
      <c r="A16" s="12"/>
      <c r="B16" s="91" t="s">
        <v>678</v>
      </c>
      <c r="C16" s="3">
        <v>93</v>
      </c>
      <c r="D16" s="12"/>
    </row>
    <row r="17" spans="1:4" ht="12.75" customHeight="1">
      <c r="A17" s="8">
        <v>3</v>
      </c>
      <c r="B17" s="73" t="s">
        <v>679</v>
      </c>
      <c r="C17" s="30">
        <v>94</v>
      </c>
      <c r="D17" s="25"/>
    </row>
    <row r="18" spans="1:4" ht="12.75" customHeight="1">
      <c r="A18" s="8">
        <v>4</v>
      </c>
      <c r="B18" s="73" t="s">
        <v>680</v>
      </c>
      <c r="C18" s="30">
        <v>95</v>
      </c>
      <c r="D18" s="8"/>
    </row>
    <row r="19" spans="1:4" ht="12.75" customHeight="1">
      <c r="A19" s="8"/>
      <c r="B19" s="91" t="s">
        <v>681</v>
      </c>
      <c r="C19" s="35">
        <v>90</v>
      </c>
      <c r="D19" s="310">
        <v>32</v>
      </c>
    </row>
    <row r="20" spans="1:4" ht="12.75" customHeight="1">
      <c r="A20" s="8" t="s">
        <v>671</v>
      </c>
      <c r="B20" s="30" t="s">
        <v>682</v>
      </c>
      <c r="C20" s="30"/>
      <c r="D20" s="8"/>
    </row>
    <row r="21" spans="1:4" ht="12.75" customHeight="1">
      <c r="A21" s="8">
        <v>1</v>
      </c>
      <c r="B21" s="30" t="s">
        <v>683</v>
      </c>
      <c r="C21" s="30">
        <v>101</v>
      </c>
      <c r="D21" s="8"/>
    </row>
    <row r="22" spans="1:4" ht="12.75" customHeight="1">
      <c r="A22" s="8">
        <v>2</v>
      </c>
      <c r="B22" s="30" t="s">
        <v>684</v>
      </c>
      <c r="C22" s="30">
        <v>102</v>
      </c>
      <c r="D22" s="310">
        <v>543</v>
      </c>
    </row>
    <row r="23" spans="1:4" ht="12.75" customHeight="1">
      <c r="A23" s="48">
        <v>3</v>
      </c>
      <c r="B23" s="32" t="s">
        <v>685</v>
      </c>
      <c r="C23" s="32">
        <v>103</v>
      </c>
      <c r="D23" s="48"/>
    </row>
    <row r="24" spans="1:4" ht="12.75" customHeight="1">
      <c r="A24" s="336"/>
      <c r="B24" s="32" t="s">
        <v>707</v>
      </c>
      <c r="C24" s="40"/>
      <c r="D24" s="103"/>
    </row>
    <row r="25" spans="1:4" ht="12.75" customHeight="1">
      <c r="A25" s="121"/>
      <c r="B25" s="3" t="s">
        <v>708</v>
      </c>
      <c r="C25" s="38"/>
      <c r="D25" s="108"/>
    </row>
    <row r="26" spans="1:4" ht="12.75" customHeight="1">
      <c r="A26" s="12">
        <v>4</v>
      </c>
      <c r="B26" s="3" t="s">
        <v>686</v>
      </c>
      <c r="C26" s="3">
        <v>105</v>
      </c>
      <c r="D26" s="12"/>
    </row>
    <row r="27" spans="1:4" ht="12.75" customHeight="1">
      <c r="A27" s="8">
        <v>5</v>
      </c>
      <c r="B27" s="30" t="s">
        <v>687</v>
      </c>
      <c r="C27" s="30">
        <v>106</v>
      </c>
      <c r="D27" s="8"/>
    </row>
    <row r="28" spans="1:4" ht="12.75" customHeight="1">
      <c r="A28" s="8">
        <v>6</v>
      </c>
      <c r="B28" s="30" t="s">
        <v>688</v>
      </c>
      <c r="C28" s="30">
        <v>107</v>
      </c>
      <c r="D28" s="310">
        <v>33</v>
      </c>
    </row>
    <row r="29" spans="1:4" ht="12.75" customHeight="1">
      <c r="A29" s="8">
        <v>7</v>
      </c>
      <c r="B29" s="30" t="s">
        <v>689</v>
      </c>
      <c r="C29" s="30">
        <v>108</v>
      </c>
      <c r="D29" s="8"/>
    </row>
    <row r="30" spans="1:4" ht="12.75" customHeight="1">
      <c r="A30" s="8"/>
      <c r="B30" s="30" t="s">
        <v>690</v>
      </c>
      <c r="C30" s="30">
        <v>100</v>
      </c>
      <c r="D30" s="310">
        <v>576</v>
      </c>
    </row>
    <row r="31" spans="1:4" ht="12.75" customHeight="1">
      <c r="A31" s="8" t="s">
        <v>672</v>
      </c>
      <c r="B31" s="30" t="s">
        <v>691</v>
      </c>
      <c r="C31" s="30">
        <v>110</v>
      </c>
      <c r="D31" s="310">
        <v>0</v>
      </c>
    </row>
    <row r="32" spans="1:4" ht="12.75" customHeight="1">
      <c r="A32" s="8" t="s">
        <v>528</v>
      </c>
      <c r="B32" s="30" t="s">
        <v>692</v>
      </c>
      <c r="C32" s="30"/>
      <c r="D32" s="8"/>
    </row>
    <row r="33" spans="1:4" ht="12.75" customHeight="1">
      <c r="A33" s="8" t="s">
        <v>669</v>
      </c>
      <c r="B33" s="30" t="s">
        <v>693</v>
      </c>
      <c r="C33" s="30">
        <v>111</v>
      </c>
      <c r="D33" s="8"/>
    </row>
    <row r="34" spans="1:4" ht="12.75" customHeight="1">
      <c r="A34" s="8" t="s">
        <v>670</v>
      </c>
      <c r="B34" s="30" t="s">
        <v>694</v>
      </c>
      <c r="C34" s="30"/>
      <c r="D34" s="8"/>
    </row>
    <row r="35" spans="1:4" ht="12.75" customHeight="1">
      <c r="A35" s="8">
        <v>1</v>
      </c>
      <c r="B35" s="30" t="s">
        <v>695</v>
      </c>
      <c r="C35" s="30">
        <v>112</v>
      </c>
      <c r="D35" s="8"/>
    </row>
    <row r="36" spans="1:4" ht="12.75" customHeight="1">
      <c r="A36" s="8">
        <v>2</v>
      </c>
      <c r="B36" s="30" t="s">
        <v>696</v>
      </c>
      <c r="C36" s="30">
        <v>113</v>
      </c>
      <c r="D36" s="8"/>
    </row>
    <row r="37" spans="1:4" ht="12.75" customHeight="1">
      <c r="A37" s="8"/>
      <c r="B37" s="30" t="s">
        <v>697</v>
      </c>
      <c r="C37" s="30">
        <v>120</v>
      </c>
      <c r="D37" s="8"/>
    </row>
    <row r="38" spans="1:4" ht="12.75" customHeight="1">
      <c r="A38" s="8" t="s">
        <v>671</v>
      </c>
      <c r="B38" s="30" t="s">
        <v>698</v>
      </c>
      <c r="C38" s="30"/>
      <c r="D38" s="8"/>
    </row>
    <row r="39" spans="1:4" ht="12.75" customHeight="1">
      <c r="A39" s="8">
        <v>1</v>
      </c>
      <c r="B39" s="30" t="s">
        <v>699</v>
      </c>
      <c r="C39" s="30">
        <v>121</v>
      </c>
      <c r="D39" s="8"/>
    </row>
    <row r="40" spans="1:4" ht="12.75" customHeight="1">
      <c r="A40" s="8">
        <v>2</v>
      </c>
      <c r="B40" s="30" t="s">
        <v>684</v>
      </c>
      <c r="C40" s="30">
        <v>122</v>
      </c>
      <c r="D40" s="8"/>
    </row>
    <row r="41" spans="1:4" ht="12.75" customHeight="1">
      <c r="A41" s="8">
        <v>3</v>
      </c>
      <c r="B41" s="30" t="s">
        <v>700</v>
      </c>
      <c r="C41" s="30">
        <v>123</v>
      </c>
      <c r="D41" s="8"/>
    </row>
    <row r="42" spans="1:4" ht="12.75" customHeight="1">
      <c r="A42" s="8"/>
      <c r="B42" s="30" t="s">
        <v>690</v>
      </c>
      <c r="C42" s="30">
        <v>130</v>
      </c>
      <c r="D42" s="8"/>
    </row>
    <row r="43" spans="1:4" ht="12.75" customHeight="1">
      <c r="A43" s="8" t="s">
        <v>672</v>
      </c>
      <c r="B43" s="30" t="s">
        <v>701</v>
      </c>
      <c r="C43" s="30">
        <v>140</v>
      </c>
      <c r="D43" s="8"/>
    </row>
    <row r="44" spans="1:4" ht="12.75" customHeight="1">
      <c r="A44" s="8" t="s">
        <v>529</v>
      </c>
      <c r="B44" s="30" t="s">
        <v>702</v>
      </c>
      <c r="C44" s="30"/>
      <c r="D44" s="8"/>
    </row>
    <row r="45" spans="1:4" ht="12.75" customHeight="1">
      <c r="A45" s="8">
        <v>1</v>
      </c>
      <c r="B45" s="30" t="s">
        <v>703</v>
      </c>
      <c r="C45" s="30">
        <v>151</v>
      </c>
      <c r="D45" s="310">
        <v>161</v>
      </c>
    </row>
    <row r="46" spans="1:4" ht="12.75" customHeight="1">
      <c r="A46" s="8">
        <v>2</v>
      </c>
      <c r="B46" s="30" t="s">
        <v>704</v>
      </c>
      <c r="C46" s="30">
        <v>152</v>
      </c>
      <c r="D46" s="30"/>
    </row>
    <row r="47" ht="12.75" customHeight="1"/>
    <row r="48" ht="12.75" customHeight="1">
      <c r="B48" t="s">
        <v>654</v>
      </c>
    </row>
    <row r="50" spans="2:4" ht="12.75">
      <c r="B50" s="556" t="s">
        <v>632</v>
      </c>
      <c r="C50" s="556"/>
      <c r="D50" s="556"/>
    </row>
    <row r="51" spans="2:4" ht="12.75">
      <c r="B51" s="569" t="s">
        <v>631</v>
      </c>
      <c r="C51" s="569"/>
      <c r="D51" s="569"/>
    </row>
  </sheetData>
  <mergeCells count="2">
    <mergeCell ref="B50:D50"/>
    <mergeCell ref="B51:D51"/>
  </mergeCells>
  <printOptions/>
  <pageMargins left="0.99" right="0.75" top="0.7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K12" sqref="K12"/>
    </sheetView>
  </sheetViews>
  <sheetFormatPr defaultColWidth="9.140625" defaultRowHeight="12.75"/>
  <cols>
    <col min="1" max="1" width="7.140625" style="0" customWidth="1"/>
    <col min="2" max="2" width="50.28125" style="0" customWidth="1"/>
    <col min="3" max="3" width="3.28125" style="0" hidden="1" customWidth="1"/>
    <col min="4" max="5" width="14.7109375" style="0" customWidth="1"/>
    <col min="7" max="7" width="0" style="0" hidden="1" customWidth="1"/>
  </cols>
  <sheetData>
    <row r="1" spans="2:6" ht="14.25">
      <c r="B1" s="19" t="s">
        <v>57</v>
      </c>
      <c r="C1" s="19"/>
      <c r="D1" s="548" t="s">
        <v>610</v>
      </c>
      <c r="E1" s="548"/>
      <c r="F1" s="548"/>
    </row>
    <row r="2" spans="2:5" ht="12.75">
      <c r="B2" s="162"/>
      <c r="C2" s="162"/>
      <c r="D2" s="162"/>
      <c r="E2" s="162"/>
    </row>
    <row r="3" spans="2:5" ht="12.75">
      <c r="B3" s="162"/>
      <c r="C3" s="162"/>
      <c r="D3" s="162"/>
      <c r="E3" s="162"/>
    </row>
    <row r="4" spans="2:5" ht="12.75">
      <c r="B4" s="162"/>
      <c r="C4" s="162"/>
      <c r="D4" s="162"/>
      <c r="E4" s="162"/>
    </row>
    <row r="5" spans="2:5" ht="12.75">
      <c r="B5" s="162"/>
      <c r="C5" s="162"/>
      <c r="D5" s="162"/>
      <c r="E5" s="162"/>
    </row>
    <row r="6" spans="2:5" ht="12.75">
      <c r="B6" s="162"/>
      <c r="C6" s="162"/>
      <c r="D6" s="162"/>
      <c r="E6" s="162"/>
    </row>
    <row r="7" spans="2:5" ht="12.75">
      <c r="B7" s="162"/>
      <c r="C7" s="162"/>
      <c r="D7" s="162"/>
      <c r="E7" s="162"/>
    </row>
    <row r="8" spans="2:5" ht="13.5" customHeight="1">
      <c r="B8" s="21" t="s">
        <v>655</v>
      </c>
      <c r="C8" s="19"/>
      <c r="D8" s="19"/>
      <c r="E8" s="19"/>
    </row>
    <row r="9" spans="2:5" ht="13.5" customHeight="1">
      <c r="B9" s="572" t="s">
        <v>466</v>
      </c>
      <c r="C9" s="572"/>
      <c r="D9" s="572"/>
      <c r="E9" s="572"/>
    </row>
    <row r="10" spans="3:5" ht="13.5" customHeight="1">
      <c r="C10" s="1"/>
      <c r="D10" s="1" t="s">
        <v>616</v>
      </c>
      <c r="E10" s="18"/>
    </row>
    <row r="11" spans="1:5" ht="13.5" customHeight="1">
      <c r="A11" s="32"/>
      <c r="B11" s="367"/>
      <c r="C11" s="40"/>
      <c r="D11" s="379" t="s">
        <v>284</v>
      </c>
      <c r="E11" s="279"/>
    </row>
    <row r="12" spans="1:5" ht="13.5" customHeight="1">
      <c r="A12" s="25" t="s">
        <v>706</v>
      </c>
      <c r="B12" s="284" t="s">
        <v>161</v>
      </c>
      <c r="C12" s="120" t="s">
        <v>70</v>
      </c>
      <c r="D12" s="293"/>
      <c r="E12" s="303" t="s">
        <v>641</v>
      </c>
    </row>
    <row r="13" spans="1:5" ht="13.5" customHeight="1">
      <c r="A13" s="35"/>
      <c r="B13" s="15"/>
      <c r="C13" s="120" t="s">
        <v>65</v>
      </c>
      <c r="D13" s="293" t="s">
        <v>285</v>
      </c>
      <c r="E13" s="303" t="s">
        <v>287</v>
      </c>
    </row>
    <row r="14" spans="1:5" ht="15" customHeight="1">
      <c r="A14" s="8" t="s">
        <v>89</v>
      </c>
      <c r="B14" s="466" t="s">
        <v>90</v>
      </c>
      <c r="C14" s="334" t="s">
        <v>90</v>
      </c>
      <c r="D14" s="335">
        <v>1</v>
      </c>
      <c r="E14" s="335">
        <v>2</v>
      </c>
    </row>
    <row r="15" spans="1:5" ht="15" customHeight="1">
      <c r="A15" s="8" t="s">
        <v>669</v>
      </c>
      <c r="B15" s="278" t="s">
        <v>585</v>
      </c>
      <c r="C15" s="268"/>
      <c r="D15" s="268"/>
      <c r="E15" s="268"/>
    </row>
    <row r="16" spans="1:5" ht="15" customHeight="1">
      <c r="A16" s="8">
        <v>1</v>
      </c>
      <c r="B16" s="279" t="s">
        <v>709</v>
      </c>
      <c r="C16" s="7">
        <v>5001</v>
      </c>
      <c r="D16" s="268">
        <v>16</v>
      </c>
      <c r="E16" s="268">
        <v>16</v>
      </c>
    </row>
    <row r="17" spans="1:5" ht="15" customHeight="1">
      <c r="A17" s="8">
        <v>2</v>
      </c>
      <c r="B17" s="279" t="s">
        <v>719</v>
      </c>
      <c r="C17" s="7"/>
      <c r="D17" s="379"/>
      <c r="E17" s="268"/>
    </row>
    <row r="18" spans="1:5" ht="15" customHeight="1">
      <c r="A18" s="8"/>
      <c r="B18" s="278" t="s">
        <v>718</v>
      </c>
      <c r="C18" s="7"/>
      <c r="D18" s="354">
        <v>16</v>
      </c>
      <c r="E18" s="269">
        <v>16</v>
      </c>
    </row>
    <row r="19" spans="1:5" ht="15" customHeight="1">
      <c r="A19" s="48" t="s">
        <v>670</v>
      </c>
      <c r="B19" s="467" t="s">
        <v>583</v>
      </c>
      <c r="C19" s="275"/>
      <c r="D19" s="354"/>
      <c r="E19" s="269"/>
    </row>
    <row r="20" spans="1:5" ht="15" customHeight="1">
      <c r="A20" s="48">
        <v>1</v>
      </c>
      <c r="B20" s="468" t="s">
        <v>710</v>
      </c>
      <c r="C20" s="376">
        <v>5010</v>
      </c>
      <c r="D20" s="377">
        <v>15</v>
      </c>
      <c r="E20" s="283">
        <v>15</v>
      </c>
    </row>
    <row r="21" spans="1:5" ht="15" customHeight="1">
      <c r="A21" s="12"/>
      <c r="B21" s="469" t="s">
        <v>297</v>
      </c>
      <c r="C21" s="277"/>
      <c r="D21" s="378"/>
      <c r="E21" s="276"/>
    </row>
    <row r="22" spans="1:5" ht="15" customHeight="1">
      <c r="A22" s="25"/>
      <c r="B22" s="470" t="s">
        <v>298</v>
      </c>
      <c r="C22" s="7">
        <v>5011</v>
      </c>
      <c r="D22" s="268">
        <v>15</v>
      </c>
      <c r="E22" s="268">
        <v>15</v>
      </c>
    </row>
    <row r="23" spans="1:5" ht="15" customHeight="1">
      <c r="A23" s="48">
        <v>2</v>
      </c>
      <c r="B23" s="468" t="s">
        <v>711</v>
      </c>
      <c r="C23" s="376">
        <v>5020</v>
      </c>
      <c r="D23" s="377">
        <v>3</v>
      </c>
      <c r="E23" s="283">
        <v>3</v>
      </c>
    </row>
    <row r="24" spans="1:5" ht="15" customHeight="1">
      <c r="A24" s="12"/>
      <c r="B24" s="469" t="s">
        <v>297</v>
      </c>
      <c r="C24" s="277"/>
      <c r="D24" s="378"/>
      <c r="E24" s="276"/>
    </row>
    <row r="25" spans="1:5" ht="15" customHeight="1">
      <c r="A25" s="12"/>
      <c r="B25" s="470" t="s">
        <v>298</v>
      </c>
      <c r="C25" s="7">
        <v>5021</v>
      </c>
      <c r="D25" s="379">
        <v>3</v>
      </c>
      <c r="E25" s="268">
        <v>3</v>
      </c>
    </row>
    <row r="26" spans="1:5" ht="15" customHeight="1">
      <c r="A26" s="8">
        <v>3</v>
      </c>
      <c r="B26" s="279" t="s">
        <v>712</v>
      </c>
      <c r="C26" s="7">
        <v>5030</v>
      </c>
      <c r="D26" s="379"/>
      <c r="E26" s="268"/>
    </row>
    <row r="27" spans="1:5" ht="15" customHeight="1">
      <c r="A27" s="8">
        <v>4</v>
      </c>
      <c r="B27" s="279" t="s">
        <v>713</v>
      </c>
      <c r="C27" s="7">
        <v>5040</v>
      </c>
      <c r="D27" s="379"/>
      <c r="E27" s="268"/>
    </row>
    <row r="28" spans="1:5" ht="15" customHeight="1">
      <c r="A28" s="8">
        <v>5</v>
      </c>
      <c r="B28" s="470" t="s">
        <v>714</v>
      </c>
      <c r="C28" s="7">
        <v>5050</v>
      </c>
      <c r="D28" s="379"/>
      <c r="E28" s="268"/>
    </row>
    <row r="29" spans="1:5" ht="15" customHeight="1">
      <c r="A29" s="8">
        <v>6</v>
      </c>
      <c r="B29" s="470" t="s">
        <v>715</v>
      </c>
      <c r="C29" s="7">
        <v>5060</v>
      </c>
      <c r="D29" s="379"/>
      <c r="E29" s="268"/>
    </row>
    <row r="30" spans="1:5" ht="15" customHeight="1">
      <c r="A30" s="8">
        <v>7</v>
      </c>
      <c r="B30" s="470" t="s">
        <v>716</v>
      </c>
      <c r="C30" s="7">
        <v>5070</v>
      </c>
      <c r="D30" s="379"/>
      <c r="E30" s="268"/>
    </row>
    <row r="31" spans="1:5" ht="15" customHeight="1">
      <c r="A31" s="30"/>
      <c r="B31" s="471" t="s">
        <v>717</v>
      </c>
      <c r="C31" s="275"/>
      <c r="D31" s="354">
        <f>D20+D23</f>
        <v>18</v>
      </c>
      <c r="E31" s="269">
        <f>E20+E23</f>
        <v>18</v>
      </c>
    </row>
    <row r="32" spans="2:5" ht="13.5" customHeight="1">
      <c r="B32" s="19"/>
      <c r="C32" s="19"/>
      <c r="D32" s="18"/>
      <c r="E32" s="19"/>
    </row>
    <row r="33" spans="2:5" ht="13.5" customHeight="1">
      <c r="B33" s="19"/>
      <c r="C33" s="19"/>
      <c r="D33" s="19"/>
      <c r="E33" s="19"/>
    </row>
    <row r="34" spans="2:5" ht="13.5" customHeight="1">
      <c r="B34" s="571" t="s">
        <v>656</v>
      </c>
      <c r="C34" s="571"/>
      <c r="D34" s="571"/>
      <c r="E34" s="571"/>
    </row>
    <row r="35" spans="2:5" ht="13.5" customHeight="1">
      <c r="B35" s="353"/>
      <c r="C35" s="353"/>
      <c r="D35" s="353"/>
      <c r="E35" s="353"/>
    </row>
    <row r="36" spans="2:5" ht="13.5" customHeight="1">
      <c r="B36" s="548" t="s">
        <v>441</v>
      </c>
      <c r="C36" s="548"/>
      <c r="D36" s="548"/>
      <c r="E36" s="548"/>
    </row>
    <row r="37" spans="2:5" ht="13.5" customHeight="1">
      <c r="B37" s="288" t="s">
        <v>442</v>
      </c>
      <c r="C37" s="548" t="s">
        <v>443</v>
      </c>
      <c r="D37" s="548"/>
      <c r="E37" s="548"/>
    </row>
    <row r="38" ht="13.5" customHeight="1"/>
  </sheetData>
  <mergeCells count="5">
    <mergeCell ref="D1:F1"/>
    <mergeCell ref="B36:E36"/>
    <mergeCell ref="B34:E34"/>
    <mergeCell ref="C37:E37"/>
    <mergeCell ref="B9:E9"/>
  </mergeCells>
  <printOptions/>
  <pageMargins left="0.85" right="0.28" top="0.78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5.00390625" style="0" customWidth="1"/>
    <col min="3" max="3" width="13.28125" style="0" customWidth="1"/>
    <col min="7" max="7" width="0" style="0" hidden="1" customWidth="1"/>
  </cols>
  <sheetData>
    <row r="1" ht="13.5" customHeight="1">
      <c r="A1" s="222" t="s">
        <v>646</v>
      </c>
    </row>
    <row r="2" ht="13.5" customHeight="1">
      <c r="A2" s="222"/>
    </row>
    <row r="3" ht="13.5" customHeight="1">
      <c r="A3" s="222"/>
    </row>
    <row r="4" spans="1:2" ht="13.5" customHeight="1">
      <c r="A4" s="222"/>
      <c r="B4" s="93"/>
    </row>
    <row r="5" ht="13.5" customHeight="1">
      <c r="A5" s="222"/>
    </row>
    <row r="6" ht="13.5" customHeight="1">
      <c r="A6" s="222"/>
    </row>
    <row r="7" spans="1:3" ht="13.5" customHeight="1">
      <c r="A7" s="227"/>
      <c r="B7" s="380"/>
      <c r="C7" s="380"/>
    </row>
    <row r="8" spans="1:3" ht="13.5" customHeight="1">
      <c r="A8" s="573" t="s">
        <v>642</v>
      </c>
      <c r="B8" s="573"/>
      <c r="C8" s="573"/>
    </row>
    <row r="9" spans="1:3" ht="13.5" customHeight="1">
      <c r="A9" s="574" t="s">
        <v>657</v>
      </c>
      <c r="B9" s="574"/>
      <c r="C9" s="574"/>
    </row>
    <row r="10" spans="1:3" ht="13.5" customHeight="1">
      <c r="A10" s="573" t="s">
        <v>643</v>
      </c>
      <c r="B10" s="573"/>
      <c r="C10" s="573"/>
    </row>
    <row r="11" ht="13.5" customHeight="1">
      <c r="A11" s="223"/>
    </row>
    <row r="12" ht="13.5" customHeight="1">
      <c r="C12" s="93" t="s">
        <v>602</v>
      </c>
    </row>
    <row r="13" spans="1:3" ht="13.5" customHeight="1">
      <c r="A13" s="90" t="s">
        <v>208</v>
      </c>
      <c r="B13" s="48" t="s">
        <v>209</v>
      </c>
      <c r="C13" s="103" t="s">
        <v>196</v>
      </c>
    </row>
    <row r="14" spans="1:3" ht="13.5" customHeight="1">
      <c r="A14" s="2"/>
      <c r="B14" s="12" t="s">
        <v>66</v>
      </c>
      <c r="C14" s="312"/>
    </row>
    <row r="15" spans="1:3" ht="13.5" customHeight="1">
      <c r="A15" s="121" t="s">
        <v>89</v>
      </c>
      <c r="B15" s="12" t="s">
        <v>90</v>
      </c>
      <c r="C15" s="12">
        <v>1</v>
      </c>
    </row>
    <row r="16" spans="1:3" ht="13.5" customHeight="1">
      <c r="A16" s="98" t="s">
        <v>633</v>
      </c>
      <c r="B16" s="30"/>
      <c r="C16" s="8"/>
    </row>
    <row r="17" spans="1:3" ht="13.5" customHeight="1">
      <c r="A17" s="73" t="s">
        <v>634</v>
      </c>
      <c r="B17" s="8">
        <v>1</v>
      </c>
      <c r="C17" s="8"/>
    </row>
    <row r="18" spans="1:3" ht="13.5" customHeight="1">
      <c r="A18" s="30" t="s">
        <v>635</v>
      </c>
      <c r="B18" s="8">
        <v>2</v>
      </c>
      <c r="C18" s="8"/>
    </row>
    <row r="19" spans="1:3" ht="13.5" customHeight="1">
      <c r="A19" s="297" t="s">
        <v>636</v>
      </c>
      <c r="B19" s="8">
        <v>3</v>
      </c>
      <c r="C19" s="130">
        <f>SUM(C17:C18)</f>
        <v>0</v>
      </c>
    </row>
    <row r="20" spans="1:3" ht="13.5" customHeight="1">
      <c r="A20" s="30"/>
      <c r="B20" s="8"/>
      <c r="C20" s="8"/>
    </row>
    <row r="21" spans="1:3" ht="13.5" customHeight="1">
      <c r="A21" s="98" t="s">
        <v>644</v>
      </c>
      <c r="B21" s="8"/>
      <c r="C21" s="8"/>
    </row>
    <row r="22" spans="1:3" ht="13.5" customHeight="1">
      <c r="A22" s="73" t="s">
        <v>637</v>
      </c>
      <c r="B22" s="8">
        <v>4</v>
      </c>
      <c r="C22" s="8"/>
    </row>
    <row r="23" spans="1:3" ht="13.5" customHeight="1">
      <c r="A23" s="30" t="s">
        <v>640</v>
      </c>
      <c r="B23" s="8">
        <v>5</v>
      </c>
      <c r="C23" s="8"/>
    </row>
    <row r="24" spans="1:3" ht="13.5" customHeight="1">
      <c r="A24" s="30" t="s">
        <v>638</v>
      </c>
      <c r="B24" s="8">
        <v>6</v>
      </c>
      <c r="C24" s="8"/>
    </row>
    <row r="25" spans="1:3" ht="13.5" customHeight="1">
      <c r="A25" s="297" t="s">
        <v>639</v>
      </c>
      <c r="B25" s="8">
        <v>7</v>
      </c>
      <c r="C25" s="130">
        <f>SUM(C22:C24)</f>
        <v>0</v>
      </c>
    </row>
    <row r="26" spans="1:3" ht="13.5" customHeight="1">
      <c r="A26" s="1"/>
      <c r="B26" s="1"/>
      <c r="C26" s="15"/>
    </row>
    <row r="27" spans="1:3" ht="13.5" customHeight="1">
      <c r="A27" s="1"/>
      <c r="B27" s="1"/>
      <c r="C27" s="15"/>
    </row>
    <row r="28" spans="1:3" ht="13.5" customHeight="1">
      <c r="A28" s="1"/>
      <c r="B28" s="1"/>
      <c r="C28" s="15"/>
    </row>
    <row r="29" ht="13.5" customHeight="1"/>
    <row r="30" ht="13.5" customHeight="1">
      <c r="A30" t="s">
        <v>654</v>
      </c>
    </row>
    <row r="31" ht="13.5" customHeight="1"/>
    <row r="32" spans="1:3" ht="13.5" customHeight="1">
      <c r="A32" s="556" t="s">
        <v>645</v>
      </c>
      <c r="B32" s="556"/>
      <c r="C32" s="556"/>
    </row>
    <row r="33" spans="1:3" ht="13.5" customHeight="1">
      <c r="A33" s="569" t="s">
        <v>647</v>
      </c>
      <c r="B33" s="569"/>
      <c r="C33" s="569"/>
    </row>
    <row r="34" ht="13.5" customHeight="1"/>
  </sheetData>
  <mergeCells count="5">
    <mergeCell ref="A32:C32"/>
    <mergeCell ref="A33:C3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33" sqref="A33"/>
    </sheetView>
  </sheetViews>
  <sheetFormatPr defaultColWidth="9.140625" defaultRowHeight="12.75"/>
  <cols>
    <col min="1" max="1" width="46.421875" style="0" customWidth="1"/>
    <col min="2" max="2" width="0" style="0" hidden="1" customWidth="1"/>
    <col min="3" max="3" width="16.140625" style="0" customWidth="1"/>
    <col min="4" max="4" width="16.00390625" style="0" customWidth="1"/>
    <col min="5" max="5" width="22.421875" style="0" customWidth="1"/>
    <col min="6" max="6" width="16.57421875" style="0" customWidth="1"/>
  </cols>
  <sheetData>
    <row r="2" spans="1:6" s="381" customFormat="1" ht="13.5" customHeight="1">
      <c r="A2" s="19" t="s">
        <v>56</v>
      </c>
      <c r="F2" s="382" t="s">
        <v>615</v>
      </c>
    </row>
    <row r="3" s="381" customFormat="1" ht="14.25"/>
    <row r="4" spans="1:6" s="381" customFormat="1" ht="14.25">
      <c r="A4" s="383" t="s">
        <v>38</v>
      </c>
      <c r="B4" s="383"/>
      <c r="C4" s="383"/>
      <c r="D4" s="383"/>
      <c r="E4" s="383"/>
      <c r="F4" s="383"/>
    </row>
    <row r="5" spans="1:6" s="381" customFormat="1" ht="15.75" customHeight="1">
      <c r="A5" s="383" t="s">
        <v>39</v>
      </c>
      <c r="B5" s="383"/>
      <c r="C5" s="383"/>
      <c r="D5" s="383"/>
      <c r="E5" s="383"/>
      <c r="F5" s="383"/>
    </row>
    <row r="6" spans="1:9" s="381" customFormat="1" ht="14.25">
      <c r="A6" s="575" t="s">
        <v>658</v>
      </c>
      <c r="B6" s="575"/>
      <c r="C6" s="575"/>
      <c r="D6" s="575"/>
      <c r="E6" s="575"/>
      <c r="F6" s="575"/>
      <c r="I6" s="384"/>
    </row>
    <row r="7" spans="1:9" s="381" customFormat="1" ht="13.5" customHeight="1">
      <c r="A7" s="385"/>
      <c r="B7" s="577" t="s">
        <v>91</v>
      </c>
      <c r="C7" s="577"/>
      <c r="D7" s="577"/>
      <c r="E7" s="321"/>
      <c r="F7" s="386"/>
      <c r="I7" s="384"/>
    </row>
    <row r="8" spans="1:6" s="381" customFormat="1" ht="14.25" customHeight="1">
      <c r="A8" s="387"/>
      <c r="B8" s="388"/>
      <c r="C8" s="389"/>
      <c r="D8" s="389"/>
      <c r="E8" s="389"/>
      <c r="F8" s="390" t="s">
        <v>602</v>
      </c>
    </row>
    <row r="9" spans="1:6" s="381" customFormat="1" ht="103.5" customHeight="1">
      <c r="A9" s="391" t="s">
        <v>648</v>
      </c>
      <c r="B9" s="392" t="s">
        <v>566</v>
      </c>
      <c r="C9" s="393" t="s">
        <v>40</v>
      </c>
      <c r="D9" s="393" t="s">
        <v>41</v>
      </c>
      <c r="E9" s="393" t="s">
        <v>42</v>
      </c>
      <c r="F9" s="393" t="s">
        <v>43</v>
      </c>
    </row>
    <row r="10" spans="1:6" s="381" customFormat="1" ht="15" customHeight="1">
      <c r="A10" s="393" t="s">
        <v>89</v>
      </c>
      <c r="B10" s="392" t="s">
        <v>90</v>
      </c>
      <c r="C10" s="393">
        <v>1</v>
      </c>
      <c r="D10" s="393">
        <v>2</v>
      </c>
      <c r="E10" s="393">
        <v>3</v>
      </c>
      <c r="F10" s="393">
        <v>4</v>
      </c>
    </row>
    <row r="11" spans="1:6" s="381" customFormat="1" ht="15" customHeight="1">
      <c r="A11" s="394" t="s">
        <v>44</v>
      </c>
      <c r="B11" s="395"/>
      <c r="C11" s="396"/>
      <c r="D11" s="396"/>
      <c r="E11" s="396"/>
      <c r="F11" s="396"/>
    </row>
    <row r="12" spans="1:6" s="381" customFormat="1" ht="15" customHeight="1">
      <c r="A12" s="397" t="s">
        <v>45</v>
      </c>
      <c r="B12" s="398"/>
      <c r="C12" s="396"/>
      <c r="D12" s="396"/>
      <c r="E12" s="396"/>
      <c r="F12" s="396"/>
    </row>
    <row r="13" spans="1:6" s="381" customFormat="1" ht="15" customHeight="1">
      <c r="A13" s="397" t="s">
        <v>46</v>
      </c>
      <c r="B13" s="399"/>
      <c r="C13" s="400"/>
      <c r="D13" s="400"/>
      <c r="E13" s="400"/>
      <c r="F13" s="401"/>
    </row>
    <row r="14" spans="1:6" s="381" customFormat="1" ht="15" customHeight="1">
      <c r="A14" s="397" t="s">
        <v>47</v>
      </c>
      <c r="B14" s="399"/>
      <c r="C14" s="400"/>
      <c r="D14" s="400"/>
      <c r="E14" s="400"/>
      <c r="F14" s="401"/>
    </row>
    <row r="15" spans="1:6" s="381" customFormat="1" ht="15" customHeight="1">
      <c r="A15" s="397" t="s">
        <v>48</v>
      </c>
      <c r="B15" s="399"/>
      <c r="C15" s="400"/>
      <c r="D15" s="400"/>
      <c r="E15" s="400"/>
      <c r="F15" s="401"/>
    </row>
    <row r="16" spans="1:6" s="381" customFormat="1" ht="15" customHeight="1">
      <c r="A16" s="394" t="s">
        <v>49</v>
      </c>
      <c r="B16" s="402" t="s">
        <v>50</v>
      </c>
      <c r="C16" s="400">
        <v>0</v>
      </c>
      <c r="D16" s="400">
        <v>0</v>
      </c>
      <c r="E16" s="400"/>
      <c r="F16" s="401"/>
    </row>
    <row r="17" spans="1:6" s="381" customFormat="1" ht="15" customHeight="1">
      <c r="A17" s="394" t="s">
        <v>51</v>
      </c>
      <c r="B17" s="402"/>
      <c r="C17" s="400"/>
      <c r="D17" s="400"/>
      <c r="E17" s="400"/>
      <c r="F17" s="401"/>
    </row>
    <row r="18" spans="1:6" s="381" customFormat="1" ht="15" customHeight="1">
      <c r="A18" s="397" t="s">
        <v>45</v>
      </c>
      <c r="B18" s="399"/>
      <c r="C18" s="403"/>
      <c r="D18" s="403"/>
      <c r="E18" s="403"/>
      <c r="F18" s="404"/>
    </row>
    <row r="19" spans="1:6" s="381" customFormat="1" ht="15" customHeight="1">
      <c r="A19" s="397" t="s">
        <v>54</v>
      </c>
      <c r="B19" s="399"/>
      <c r="C19" s="403">
        <v>8</v>
      </c>
      <c r="D19" s="403">
        <v>50</v>
      </c>
      <c r="E19" s="403"/>
      <c r="F19" s="404"/>
    </row>
    <row r="20" spans="1:6" s="381" customFormat="1" ht="15" customHeight="1">
      <c r="A20" s="397" t="s">
        <v>649</v>
      </c>
      <c r="B20" s="399"/>
      <c r="C20" s="403">
        <v>5</v>
      </c>
      <c r="D20" s="403">
        <v>51</v>
      </c>
      <c r="E20" s="403"/>
      <c r="F20" s="404"/>
    </row>
    <row r="21" spans="1:6" s="381" customFormat="1" ht="15" customHeight="1">
      <c r="A21" s="397" t="s">
        <v>46</v>
      </c>
      <c r="B21" s="399"/>
      <c r="C21" s="400"/>
      <c r="D21" s="400"/>
      <c r="E21" s="400"/>
      <c r="F21" s="401"/>
    </row>
    <row r="22" spans="1:6" s="381" customFormat="1" ht="15" customHeight="1">
      <c r="A22" s="397" t="s">
        <v>47</v>
      </c>
      <c r="B22" s="399"/>
      <c r="C22" s="400"/>
      <c r="D22" s="400"/>
      <c r="E22" s="400"/>
      <c r="F22" s="401"/>
    </row>
    <row r="23" spans="1:6" s="381" customFormat="1" ht="15" customHeight="1">
      <c r="A23" s="397" t="s">
        <v>48</v>
      </c>
      <c r="B23" s="399"/>
      <c r="C23" s="400"/>
      <c r="D23" s="400"/>
      <c r="E23" s="400"/>
      <c r="F23" s="401"/>
    </row>
    <row r="24" spans="1:6" s="381" customFormat="1" ht="15" customHeight="1">
      <c r="A24" s="394" t="s">
        <v>52</v>
      </c>
      <c r="B24" s="402" t="s">
        <v>53</v>
      </c>
      <c r="C24" s="400">
        <v>13</v>
      </c>
      <c r="D24" s="400"/>
      <c r="E24" s="400"/>
      <c r="F24" s="401"/>
    </row>
    <row r="25" spans="1:6" s="381" customFormat="1" ht="15" customHeight="1">
      <c r="A25" s="405"/>
      <c r="B25" s="406"/>
      <c r="C25" s="407"/>
      <c r="D25" s="407"/>
      <c r="E25" s="407"/>
      <c r="F25" s="408"/>
    </row>
    <row r="26" spans="1:6" s="381" customFormat="1" ht="15">
      <c r="A26" s="412" t="s">
        <v>659</v>
      </c>
      <c r="B26" s="410"/>
      <c r="C26" s="578"/>
      <c r="D26" s="578"/>
      <c r="E26" s="578"/>
      <c r="F26" s="578"/>
    </row>
    <row r="27" spans="1:6" s="381" customFormat="1" ht="14.25">
      <c r="A27" s="409"/>
      <c r="B27" s="410"/>
      <c r="C27" s="411"/>
      <c r="D27" s="411"/>
      <c r="E27" s="411"/>
      <c r="F27" s="411"/>
    </row>
    <row r="28" spans="1:6" s="381" customFormat="1" ht="15">
      <c r="A28" s="576" t="s">
        <v>613</v>
      </c>
      <c r="B28" s="576"/>
      <c r="C28" s="576"/>
      <c r="D28" s="576"/>
      <c r="E28" s="576"/>
      <c r="F28" s="576"/>
    </row>
    <row r="29" spans="1:6" s="381" customFormat="1" ht="14.25">
      <c r="A29" s="555" t="s">
        <v>614</v>
      </c>
      <c r="B29" s="555"/>
      <c r="C29" s="555"/>
      <c r="D29" s="555"/>
      <c r="E29" s="555"/>
      <c r="F29" s="555"/>
    </row>
    <row r="32" spans="1:6" ht="12.75">
      <c r="A32" s="569"/>
      <c r="B32" s="569"/>
      <c r="C32" s="569"/>
      <c r="D32" s="569"/>
      <c r="E32" s="569"/>
      <c r="F32" s="569"/>
    </row>
  </sheetData>
  <mergeCells count="6">
    <mergeCell ref="A6:F6"/>
    <mergeCell ref="A28:F28"/>
    <mergeCell ref="A32:F32"/>
    <mergeCell ref="A29:F29"/>
    <mergeCell ref="B7:D7"/>
    <mergeCell ref="C26:F26"/>
  </mergeCells>
  <printOptions/>
  <pageMargins left="0.88" right="0.75" top="0.63" bottom="0.62" header="0.18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D38" sqref="D38"/>
    </sheetView>
  </sheetViews>
  <sheetFormatPr defaultColWidth="9.140625" defaultRowHeight="12.75"/>
  <cols>
    <col min="1" max="1" width="41.57421875" style="0" customWidth="1"/>
    <col min="2" max="2" width="0" style="0" hidden="1" customWidth="1"/>
    <col min="3" max="3" width="11.57421875" style="0" customWidth="1"/>
    <col min="4" max="4" width="9.57421875" style="0" customWidth="1"/>
    <col min="5" max="5" width="10.7109375" style="0" customWidth="1"/>
    <col min="6" max="6" width="9.421875" style="0" customWidth="1"/>
    <col min="7" max="8" width="11.57421875" style="0" customWidth="1"/>
    <col min="9" max="9" width="19.00390625" style="0" customWidth="1"/>
  </cols>
  <sheetData>
    <row r="2" spans="1:10" ht="15" customHeight="1">
      <c r="A2" s="539" t="s">
        <v>55</v>
      </c>
      <c r="B2" s="539"/>
      <c r="C2" s="413"/>
      <c r="D2" s="414"/>
      <c r="E2" s="414"/>
      <c r="F2" s="414"/>
      <c r="G2" s="414"/>
      <c r="H2" s="414"/>
      <c r="I2" s="414" t="s">
        <v>618</v>
      </c>
      <c r="J2" s="415"/>
    </row>
    <row r="3" spans="1:10" ht="15" customHeight="1">
      <c r="A3" s="540" t="s">
        <v>3</v>
      </c>
      <c r="B3" s="540"/>
      <c r="C3" s="540"/>
      <c r="D3" s="540"/>
      <c r="E3" s="540"/>
      <c r="F3" s="540"/>
      <c r="G3" s="540"/>
      <c r="H3" s="540"/>
      <c r="I3" s="540"/>
      <c r="J3" s="415"/>
    </row>
    <row r="4" spans="1:10" ht="15" customHeight="1">
      <c r="A4" s="540" t="s">
        <v>650</v>
      </c>
      <c r="B4" s="540"/>
      <c r="C4" s="540"/>
      <c r="D4" s="540"/>
      <c r="E4" s="540"/>
      <c r="F4" s="540"/>
      <c r="G4" s="540"/>
      <c r="H4" s="540"/>
      <c r="I4" s="540"/>
      <c r="J4" s="415"/>
    </row>
    <row r="5" spans="1:11" ht="15" customHeight="1">
      <c r="A5" s="538" t="s">
        <v>660</v>
      </c>
      <c r="B5" s="538"/>
      <c r="C5" s="538"/>
      <c r="D5" s="538"/>
      <c r="E5" s="538"/>
      <c r="F5" s="538"/>
      <c r="G5" s="538"/>
      <c r="H5" s="538"/>
      <c r="I5" s="538"/>
      <c r="J5" s="538"/>
      <c r="K5" s="324"/>
    </row>
    <row r="6" spans="1:10" ht="15" customHeight="1">
      <c r="A6" s="417"/>
      <c r="B6" s="418"/>
      <c r="C6" s="419"/>
      <c r="D6" s="419"/>
      <c r="E6" s="419"/>
      <c r="F6" s="419"/>
      <c r="G6" s="419"/>
      <c r="H6" s="419"/>
      <c r="I6" s="417" t="s">
        <v>4</v>
      </c>
      <c r="J6" s="415"/>
    </row>
    <row r="7" spans="1:10" ht="18" customHeight="1">
      <c r="A7" s="420"/>
      <c r="B7" s="421"/>
      <c r="C7" s="422" t="s">
        <v>5</v>
      </c>
      <c r="D7" s="423"/>
      <c r="E7" s="424"/>
      <c r="F7" s="425" t="s">
        <v>6</v>
      </c>
      <c r="G7" s="425"/>
      <c r="H7" s="425"/>
      <c r="I7" s="425"/>
      <c r="J7" s="415"/>
    </row>
    <row r="8" spans="1:10" ht="27" customHeight="1">
      <c r="A8" s="426" t="s">
        <v>195</v>
      </c>
      <c r="B8" s="427" t="s">
        <v>566</v>
      </c>
      <c r="C8" s="428" t="s">
        <v>7</v>
      </c>
      <c r="D8" s="428" t="s">
        <v>8</v>
      </c>
      <c r="E8" s="428" t="s">
        <v>9</v>
      </c>
      <c r="F8" s="424" t="s">
        <v>10</v>
      </c>
      <c r="G8" s="429" t="s">
        <v>11</v>
      </c>
      <c r="H8" s="429"/>
      <c r="I8" s="429" t="s">
        <v>12</v>
      </c>
      <c r="J8" s="415"/>
    </row>
    <row r="9" spans="1:10" ht="15.75" customHeight="1">
      <c r="A9" s="430"/>
      <c r="B9" s="431"/>
      <c r="C9" s="432"/>
      <c r="D9" s="432"/>
      <c r="E9" s="432"/>
      <c r="F9" s="424"/>
      <c r="G9" s="433" t="s">
        <v>172</v>
      </c>
      <c r="H9" s="433" t="s">
        <v>173</v>
      </c>
      <c r="I9" s="429"/>
      <c r="J9" s="415"/>
    </row>
    <row r="10" spans="1:10" ht="15" customHeight="1">
      <c r="A10" s="434" t="s">
        <v>89</v>
      </c>
      <c r="B10" s="435" t="s">
        <v>90</v>
      </c>
      <c r="C10" s="434">
        <v>1</v>
      </c>
      <c r="D10" s="434">
        <v>2</v>
      </c>
      <c r="E10" s="434">
        <v>3</v>
      </c>
      <c r="F10" s="436">
        <v>4</v>
      </c>
      <c r="G10" s="436">
        <v>5</v>
      </c>
      <c r="H10" s="436">
        <v>6</v>
      </c>
      <c r="I10" s="436">
        <v>7</v>
      </c>
      <c r="J10" s="415"/>
    </row>
    <row r="11" spans="1:10" ht="15" customHeight="1">
      <c r="A11" s="437" t="s">
        <v>13</v>
      </c>
      <c r="B11" s="438"/>
      <c r="C11" s="436"/>
      <c r="D11" s="436"/>
      <c r="E11" s="436"/>
      <c r="F11" s="436"/>
      <c r="G11" s="436"/>
      <c r="H11" s="436"/>
      <c r="I11" s="436"/>
      <c r="J11" s="415"/>
    </row>
    <row r="12" spans="1:10" ht="15" customHeight="1">
      <c r="A12" s="439" t="s">
        <v>14</v>
      </c>
      <c r="B12" s="440" t="s">
        <v>15</v>
      </c>
      <c r="C12" s="441"/>
      <c r="D12" s="442"/>
      <c r="E12" s="442"/>
      <c r="F12" s="442"/>
      <c r="G12" s="442"/>
      <c r="H12" s="442"/>
      <c r="I12" s="443">
        <v>0</v>
      </c>
      <c r="J12" s="415"/>
    </row>
    <row r="13" spans="1:10" ht="15" customHeight="1">
      <c r="A13" s="439" t="s">
        <v>16</v>
      </c>
      <c r="B13" s="440" t="s">
        <v>17</v>
      </c>
      <c r="C13" s="442"/>
      <c r="D13" s="442"/>
      <c r="E13" s="442"/>
      <c r="F13" s="442"/>
      <c r="G13" s="442"/>
      <c r="H13" s="442"/>
      <c r="I13" s="443">
        <v>0</v>
      </c>
      <c r="J13" s="415"/>
    </row>
    <row r="14" spans="1:10" ht="15" customHeight="1">
      <c r="A14" s="439" t="s">
        <v>2</v>
      </c>
      <c r="B14" s="440" t="s">
        <v>18</v>
      </c>
      <c r="C14" s="442"/>
      <c r="D14" s="442"/>
      <c r="E14" s="442"/>
      <c r="F14" s="442"/>
      <c r="G14" s="442"/>
      <c r="H14" s="442"/>
      <c r="I14" s="443">
        <v>0</v>
      </c>
      <c r="J14" s="415"/>
    </row>
    <row r="15" spans="1:10" ht="15" customHeight="1">
      <c r="A15" s="439" t="s">
        <v>19</v>
      </c>
      <c r="B15" s="440" t="s">
        <v>20</v>
      </c>
      <c r="C15" s="442"/>
      <c r="D15" s="442"/>
      <c r="E15" s="442"/>
      <c r="F15" s="442"/>
      <c r="G15" s="442"/>
      <c r="H15" s="442"/>
      <c r="I15" s="443">
        <v>0</v>
      </c>
      <c r="J15" s="415"/>
    </row>
    <row r="16" spans="1:10" ht="15" customHeight="1">
      <c r="A16" s="439" t="s">
        <v>567</v>
      </c>
      <c r="B16" s="440" t="s">
        <v>21</v>
      </c>
      <c r="C16" s="442"/>
      <c r="D16" s="442"/>
      <c r="E16" s="442"/>
      <c r="F16" s="442"/>
      <c r="G16" s="442"/>
      <c r="H16" s="442"/>
      <c r="I16" s="443">
        <v>0</v>
      </c>
      <c r="J16" s="415"/>
    </row>
    <row r="17" spans="1:10" ht="15" customHeight="1">
      <c r="A17" s="444" t="s">
        <v>0</v>
      </c>
      <c r="B17" s="445" t="s">
        <v>22</v>
      </c>
      <c r="C17" s="446">
        <v>0</v>
      </c>
      <c r="D17" s="446">
        <v>0</v>
      </c>
      <c r="E17" s="446">
        <v>0</v>
      </c>
      <c r="F17" s="446">
        <v>0</v>
      </c>
      <c r="G17" s="446">
        <v>0</v>
      </c>
      <c r="H17" s="446">
        <v>0</v>
      </c>
      <c r="I17" s="443">
        <v>0</v>
      </c>
      <c r="J17" s="447"/>
    </row>
    <row r="18" spans="1:10" ht="15" customHeight="1">
      <c r="A18" s="437" t="s">
        <v>23</v>
      </c>
      <c r="B18" s="448"/>
      <c r="C18" s="449"/>
      <c r="D18" s="449"/>
      <c r="E18" s="449"/>
      <c r="F18" s="449"/>
      <c r="G18" s="449"/>
      <c r="H18" s="449"/>
      <c r="I18" s="443"/>
      <c r="J18" s="447"/>
    </row>
    <row r="19" spans="1:10" ht="15" customHeight="1">
      <c r="A19" s="439" t="s">
        <v>14</v>
      </c>
      <c r="B19" s="440" t="s">
        <v>24</v>
      </c>
      <c r="C19" s="442"/>
      <c r="D19" s="442"/>
      <c r="E19" s="442"/>
      <c r="F19" s="442"/>
      <c r="G19" s="442"/>
      <c r="H19" s="442"/>
      <c r="I19" s="443">
        <v>0</v>
      </c>
      <c r="J19" s="450"/>
    </row>
    <row r="20" spans="1:10" ht="15" customHeight="1">
      <c r="A20" s="439" t="s">
        <v>25</v>
      </c>
      <c r="B20" s="440" t="s">
        <v>26</v>
      </c>
      <c r="C20" s="442"/>
      <c r="D20" s="442"/>
      <c r="E20" s="442"/>
      <c r="F20" s="442"/>
      <c r="G20" s="442"/>
      <c r="H20" s="442"/>
      <c r="I20" s="443">
        <v>0</v>
      </c>
      <c r="J20" s="450"/>
    </row>
    <row r="21" spans="1:10" ht="15" customHeight="1">
      <c r="A21" s="439" t="s">
        <v>27</v>
      </c>
      <c r="B21" s="440" t="s">
        <v>28</v>
      </c>
      <c r="C21" s="442"/>
      <c r="D21" s="442"/>
      <c r="E21" s="442"/>
      <c r="F21" s="442"/>
      <c r="G21" s="442"/>
      <c r="H21" s="442"/>
      <c r="I21" s="443">
        <v>0</v>
      </c>
      <c r="J21" s="450"/>
    </row>
    <row r="22" spans="1:10" ht="15" customHeight="1">
      <c r="A22" s="439" t="s">
        <v>29</v>
      </c>
      <c r="B22" s="440" t="s">
        <v>30</v>
      </c>
      <c r="C22" s="442"/>
      <c r="D22" s="442"/>
      <c r="E22" s="442"/>
      <c r="F22" s="451"/>
      <c r="G22" s="442"/>
      <c r="H22" s="442"/>
      <c r="I22" s="443">
        <v>0</v>
      </c>
      <c r="J22" s="450"/>
    </row>
    <row r="23" spans="1:10" ht="15" customHeight="1">
      <c r="A23" s="439" t="s">
        <v>31</v>
      </c>
      <c r="B23" s="440" t="s">
        <v>32</v>
      </c>
      <c r="C23" s="442"/>
      <c r="D23" s="442"/>
      <c r="E23" s="442"/>
      <c r="F23" s="442"/>
      <c r="G23" s="442"/>
      <c r="H23" s="442"/>
      <c r="I23" s="443">
        <v>0</v>
      </c>
      <c r="J23" s="450"/>
    </row>
    <row r="24" spans="1:10" ht="15" customHeight="1">
      <c r="A24" s="439" t="s">
        <v>33</v>
      </c>
      <c r="B24" s="440" t="s">
        <v>34</v>
      </c>
      <c r="C24" s="442"/>
      <c r="D24" s="442"/>
      <c r="E24" s="442"/>
      <c r="F24" s="442"/>
      <c r="G24" s="442"/>
      <c r="H24" s="442"/>
      <c r="I24" s="443">
        <v>0</v>
      </c>
      <c r="J24" s="450"/>
    </row>
    <row r="25" spans="1:10" ht="15" customHeight="1">
      <c r="A25" s="452" t="s">
        <v>35</v>
      </c>
      <c r="B25" s="453" t="s">
        <v>36</v>
      </c>
      <c r="C25" s="442"/>
      <c r="D25" s="442"/>
      <c r="E25" s="442"/>
      <c r="F25" s="442"/>
      <c r="G25" s="442"/>
      <c r="H25" s="442"/>
      <c r="I25" s="443">
        <v>0</v>
      </c>
      <c r="J25" s="450"/>
    </row>
    <row r="26" spans="1:10" ht="15" customHeight="1">
      <c r="A26" s="444" t="s">
        <v>1</v>
      </c>
      <c r="B26" s="445" t="s">
        <v>37</v>
      </c>
      <c r="C26" s="446">
        <v>0</v>
      </c>
      <c r="D26" s="446">
        <v>0</v>
      </c>
      <c r="E26" s="446">
        <v>0</v>
      </c>
      <c r="F26" s="446">
        <v>0</v>
      </c>
      <c r="G26" s="446">
        <v>0</v>
      </c>
      <c r="H26" s="446">
        <v>0</v>
      </c>
      <c r="I26" s="443">
        <v>0</v>
      </c>
      <c r="J26" s="450"/>
    </row>
    <row r="27" spans="1:10" ht="15" customHeight="1">
      <c r="A27" s="454"/>
      <c r="B27" s="455"/>
      <c r="C27" s="456"/>
      <c r="D27" s="457"/>
      <c r="E27" s="457"/>
      <c r="F27" s="457"/>
      <c r="G27" s="457"/>
      <c r="H27" s="457"/>
      <c r="I27" s="457"/>
      <c r="J27" s="450"/>
    </row>
    <row r="28" spans="1:10" ht="15" customHeight="1">
      <c r="A28" s="458" t="s">
        <v>661</v>
      </c>
      <c r="B28" s="459"/>
      <c r="C28" s="459"/>
      <c r="D28" s="460"/>
      <c r="E28" s="460"/>
      <c r="F28" s="460"/>
      <c r="G28" s="460"/>
      <c r="H28" s="460"/>
      <c r="I28" s="460"/>
      <c r="J28" s="447"/>
    </row>
    <row r="29" spans="1:10" ht="15" customHeight="1">
      <c r="A29" s="414"/>
      <c r="B29" s="461"/>
      <c r="C29" s="414"/>
      <c r="D29" s="462"/>
      <c r="E29" s="462"/>
      <c r="F29" s="462"/>
      <c r="G29" s="462"/>
      <c r="H29" s="462"/>
      <c r="I29" s="462"/>
      <c r="J29" s="447"/>
    </row>
    <row r="30" spans="1:10" ht="15" customHeight="1">
      <c r="A30" s="463"/>
      <c r="B30" s="535" t="s">
        <v>619</v>
      </c>
      <c r="C30" s="535"/>
      <c r="D30" s="535"/>
      <c r="E30" s="537" t="s">
        <v>620</v>
      </c>
      <c r="F30" s="537"/>
      <c r="G30" s="537"/>
      <c r="H30" s="416"/>
      <c r="I30" s="536"/>
      <c r="J30" s="536"/>
    </row>
    <row r="31" spans="1:10" ht="15" customHeight="1">
      <c r="A31" s="464"/>
      <c r="B31" s="464"/>
      <c r="C31" s="534" t="s">
        <v>442</v>
      </c>
      <c r="D31" s="534"/>
      <c r="E31" s="464"/>
      <c r="F31" s="464" t="s">
        <v>621</v>
      </c>
      <c r="G31" s="464"/>
      <c r="H31" s="464"/>
      <c r="I31" s="464"/>
      <c r="J31" s="464"/>
    </row>
  </sheetData>
  <mergeCells count="8">
    <mergeCell ref="A5:J5"/>
    <mergeCell ref="A2:B2"/>
    <mergeCell ref="A4:I4"/>
    <mergeCell ref="A3:I3"/>
    <mergeCell ref="C31:D31"/>
    <mergeCell ref="B30:D30"/>
    <mergeCell ref="I30:J30"/>
    <mergeCell ref="E30:G30"/>
  </mergeCells>
  <printOptions/>
  <pageMargins left="0.79" right="0.2" top="0.68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22">
      <selection activeCell="H7" sqref="H7"/>
    </sheetView>
  </sheetViews>
  <sheetFormatPr defaultColWidth="9.140625" defaultRowHeight="12.75"/>
  <cols>
    <col min="1" max="1" width="42.7109375" style="0" customWidth="1"/>
    <col min="2" max="2" width="7.57421875" style="0" hidden="1" customWidth="1"/>
    <col min="3" max="3" width="12.00390625" style="0" customWidth="1"/>
    <col min="4" max="4" width="14.421875" style="0" customWidth="1"/>
    <col min="5" max="5" width="11.00390625" style="0" customWidth="1"/>
    <col min="6" max="6" width="14.7109375" style="0" customWidth="1"/>
  </cols>
  <sheetData>
    <row r="1" spans="1:6" ht="12.75">
      <c r="A1" s="162" t="s">
        <v>58</v>
      </c>
      <c r="E1" s="569" t="s">
        <v>729</v>
      </c>
      <c r="F1" s="569"/>
    </row>
    <row r="2" ht="12.75">
      <c r="A2" s="162"/>
    </row>
    <row r="3" spans="1:5" ht="12.75">
      <c r="A3" s="574" t="s">
        <v>589</v>
      </c>
      <c r="B3" s="574"/>
      <c r="C3" s="574"/>
      <c r="D3" s="43"/>
      <c r="E3" s="43"/>
    </row>
    <row r="4" spans="1:5" ht="12.75">
      <c r="A4" s="43" t="s">
        <v>726</v>
      </c>
      <c r="B4" s="43"/>
      <c r="C4" s="43"/>
      <c r="D4" s="43"/>
      <c r="E4" s="43"/>
    </row>
    <row r="5" ht="12.75">
      <c r="F5" s="93" t="s">
        <v>602</v>
      </c>
    </row>
    <row r="6" spans="1:6" ht="12.75">
      <c r="A6" s="74"/>
      <c r="B6" s="61"/>
      <c r="C6" s="59" t="s">
        <v>548</v>
      </c>
      <c r="D6" s="339"/>
      <c r="E6" s="164" t="s">
        <v>549</v>
      </c>
      <c r="F6" s="311"/>
    </row>
    <row r="7" spans="1:6" ht="12.75">
      <c r="A7" s="77"/>
      <c r="B7" s="55"/>
      <c r="C7" s="58" t="s">
        <v>96</v>
      </c>
      <c r="D7" s="57" t="s">
        <v>550</v>
      </c>
      <c r="E7" s="57" t="s">
        <v>96</v>
      </c>
      <c r="F7" s="56" t="s">
        <v>550</v>
      </c>
    </row>
    <row r="8" spans="1:6" ht="12.75">
      <c r="A8" s="57" t="s">
        <v>475</v>
      </c>
      <c r="B8" s="56" t="s">
        <v>98</v>
      </c>
      <c r="C8" s="56" t="s">
        <v>99</v>
      </c>
      <c r="D8" s="57" t="s">
        <v>551</v>
      </c>
      <c r="E8" s="57" t="s">
        <v>99</v>
      </c>
      <c r="F8" s="56" t="s">
        <v>551</v>
      </c>
    </row>
    <row r="9" spans="1:6" ht="12.75">
      <c r="A9" s="81"/>
      <c r="B9" s="82"/>
      <c r="C9" s="83" t="s">
        <v>101</v>
      </c>
      <c r="D9" s="124" t="s">
        <v>105</v>
      </c>
      <c r="E9" s="124" t="s">
        <v>101</v>
      </c>
      <c r="F9" s="83" t="s">
        <v>105</v>
      </c>
    </row>
    <row r="10" spans="1:6" ht="13.5" customHeight="1">
      <c r="A10" s="83" t="s">
        <v>320</v>
      </c>
      <c r="B10" s="124" t="s">
        <v>90</v>
      </c>
      <c r="C10" s="83">
        <v>1</v>
      </c>
      <c r="D10" s="83">
        <v>3</v>
      </c>
      <c r="E10" s="83">
        <v>4</v>
      </c>
      <c r="F10" s="83">
        <v>6</v>
      </c>
    </row>
    <row r="11" spans="1:6" ht="12" customHeight="1">
      <c r="A11" s="81" t="s">
        <v>106</v>
      </c>
      <c r="B11" s="83">
        <v>40</v>
      </c>
      <c r="C11" s="355">
        <v>216</v>
      </c>
      <c r="D11" s="355">
        <v>22</v>
      </c>
      <c r="E11" s="356">
        <v>217</v>
      </c>
      <c r="F11" s="357">
        <v>22</v>
      </c>
    </row>
    <row r="12" spans="1:6" ht="12" customHeight="1">
      <c r="A12" s="75" t="s">
        <v>107</v>
      </c>
      <c r="B12" s="85"/>
      <c r="C12" s="295"/>
      <c r="D12" s="295"/>
      <c r="E12" s="358"/>
      <c r="F12" s="295"/>
    </row>
    <row r="13" spans="1:6" ht="11.25" customHeight="1">
      <c r="A13" s="77" t="s">
        <v>108</v>
      </c>
      <c r="B13" s="56"/>
      <c r="C13" s="355"/>
      <c r="D13" s="355"/>
      <c r="E13" s="359"/>
      <c r="F13" s="355"/>
    </row>
    <row r="14" spans="1:6" ht="10.5" customHeight="1">
      <c r="A14" s="81" t="s">
        <v>552</v>
      </c>
      <c r="B14" s="83">
        <v>41</v>
      </c>
      <c r="C14" s="357">
        <v>5</v>
      </c>
      <c r="D14" s="357">
        <v>1</v>
      </c>
      <c r="E14" s="356"/>
      <c r="F14" s="357"/>
    </row>
    <row r="15" spans="1:6" ht="12" customHeight="1">
      <c r="A15" s="75" t="s">
        <v>574</v>
      </c>
      <c r="B15" s="85">
        <v>42</v>
      </c>
      <c r="C15" s="295"/>
      <c r="D15" s="295"/>
      <c r="E15" s="358">
        <v>217</v>
      </c>
      <c r="F15" s="295">
        <v>22</v>
      </c>
    </row>
    <row r="16" spans="1:6" ht="12" customHeight="1">
      <c r="A16" s="81" t="s">
        <v>630</v>
      </c>
      <c r="B16" s="83">
        <v>44</v>
      </c>
      <c r="C16" s="357">
        <v>39</v>
      </c>
      <c r="D16" s="357">
        <v>4</v>
      </c>
      <c r="E16" s="356"/>
      <c r="F16" s="357"/>
    </row>
    <row r="17" spans="1:6" ht="12" customHeight="1">
      <c r="A17" s="81" t="s">
        <v>586</v>
      </c>
      <c r="B17" s="83">
        <v>45</v>
      </c>
      <c r="C17" s="357">
        <v>94</v>
      </c>
      <c r="D17" s="357">
        <v>9</v>
      </c>
      <c r="E17" s="356"/>
      <c r="F17" s="357"/>
    </row>
    <row r="18" spans="1:6" ht="12" customHeight="1">
      <c r="A18" s="77" t="s">
        <v>727</v>
      </c>
      <c r="B18" s="56"/>
      <c r="C18" s="355">
        <v>7</v>
      </c>
      <c r="D18" s="355">
        <v>1</v>
      </c>
      <c r="E18" s="359"/>
      <c r="F18" s="355"/>
    </row>
    <row r="19" spans="1:6" ht="12" customHeight="1" thickBot="1">
      <c r="A19" s="77" t="s">
        <v>587</v>
      </c>
      <c r="B19" s="56">
        <v>46</v>
      </c>
      <c r="C19" s="355">
        <v>71</v>
      </c>
      <c r="D19" s="355">
        <v>7</v>
      </c>
      <c r="E19" s="359"/>
      <c r="F19" s="355"/>
    </row>
    <row r="20" spans="1:6" ht="13.5" customHeight="1" thickBot="1">
      <c r="A20" s="472" t="s">
        <v>115</v>
      </c>
      <c r="B20" s="364">
        <v>47</v>
      </c>
      <c r="C20" s="365">
        <f>SUM(C14:C19)</f>
        <v>216</v>
      </c>
      <c r="D20" s="365">
        <f>SUM(D14:D19)</f>
        <v>22</v>
      </c>
      <c r="E20" s="366"/>
      <c r="F20" s="365"/>
    </row>
    <row r="21" spans="1:6" ht="13.5" customHeight="1" thickBot="1">
      <c r="A21" s="473" t="s">
        <v>116</v>
      </c>
      <c r="B21" s="362">
        <v>48</v>
      </c>
      <c r="C21" s="266"/>
      <c r="D21" s="266"/>
      <c r="E21" s="363">
        <v>217</v>
      </c>
      <c r="F21" s="363">
        <v>22</v>
      </c>
    </row>
    <row r="22" spans="1:6" ht="12" customHeight="1">
      <c r="A22" s="81" t="s">
        <v>117</v>
      </c>
      <c r="B22" s="83">
        <v>49</v>
      </c>
      <c r="C22" s="357">
        <v>188</v>
      </c>
      <c r="D22" s="357">
        <v>18</v>
      </c>
      <c r="E22" s="356">
        <v>134</v>
      </c>
      <c r="F22" s="357">
        <v>14</v>
      </c>
    </row>
    <row r="23" spans="1:6" ht="12" customHeight="1">
      <c r="A23" s="75" t="s">
        <v>107</v>
      </c>
      <c r="B23" s="85"/>
      <c r="C23" s="295"/>
      <c r="D23" s="295"/>
      <c r="E23" s="358"/>
      <c r="F23" s="295"/>
    </row>
    <row r="24" spans="1:6" ht="11.25" customHeight="1">
      <c r="A24" s="61" t="s">
        <v>108</v>
      </c>
      <c r="B24" s="56"/>
      <c r="C24" s="355"/>
      <c r="D24" s="355"/>
      <c r="E24" s="359"/>
      <c r="F24" s="355"/>
    </row>
    <row r="25" spans="1:6" ht="10.5" customHeight="1">
      <c r="A25" s="82" t="s">
        <v>552</v>
      </c>
      <c r="B25" s="56">
        <v>50</v>
      </c>
      <c r="C25" s="355">
        <v>132</v>
      </c>
      <c r="D25" s="355">
        <v>13</v>
      </c>
      <c r="E25" s="359">
        <v>134</v>
      </c>
      <c r="F25" s="355">
        <v>14</v>
      </c>
    </row>
    <row r="26" spans="1:6" ht="12" customHeight="1">
      <c r="A26" s="75" t="s">
        <v>574</v>
      </c>
      <c r="B26" s="85">
        <v>51</v>
      </c>
      <c r="C26" s="295"/>
      <c r="D26" s="295"/>
      <c r="E26" s="358"/>
      <c r="F26" s="295"/>
    </row>
    <row r="27" spans="1:6" ht="12" customHeight="1">
      <c r="A27" s="81" t="s">
        <v>630</v>
      </c>
      <c r="B27" s="58">
        <v>53</v>
      </c>
      <c r="C27" s="360">
        <v>16</v>
      </c>
      <c r="D27" s="360">
        <v>1</v>
      </c>
      <c r="E27" s="361"/>
      <c r="F27" s="360"/>
    </row>
    <row r="28" spans="1:6" ht="12" customHeight="1">
      <c r="A28" s="75" t="s">
        <v>586</v>
      </c>
      <c r="B28" s="85">
        <v>54</v>
      </c>
      <c r="C28" s="295"/>
      <c r="D28" s="295"/>
      <c r="E28" s="358"/>
      <c r="F28" s="295"/>
    </row>
    <row r="29" spans="1:6" ht="12" customHeight="1">
      <c r="A29" s="75" t="s">
        <v>588</v>
      </c>
      <c r="B29" s="85">
        <v>55</v>
      </c>
      <c r="C29" s="295">
        <v>32</v>
      </c>
      <c r="D29" s="295">
        <v>3</v>
      </c>
      <c r="E29" s="358"/>
      <c r="F29" s="295"/>
    </row>
    <row r="30" spans="1:6" ht="12" customHeight="1" thickBot="1">
      <c r="A30" s="474" t="s">
        <v>720</v>
      </c>
      <c r="B30" s="56"/>
      <c r="C30" s="355">
        <v>8</v>
      </c>
      <c r="D30" s="355">
        <v>1</v>
      </c>
      <c r="E30" s="359"/>
      <c r="F30" s="355"/>
    </row>
    <row r="31" spans="1:6" ht="14.25" customHeight="1" thickBot="1">
      <c r="A31" s="472" t="s">
        <v>115</v>
      </c>
      <c r="B31" s="364">
        <v>56</v>
      </c>
      <c r="C31" s="365">
        <f>SUM(C25:C30)</f>
        <v>188</v>
      </c>
      <c r="D31" s="365">
        <f>SUM(D25:D30)</f>
        <v>18</v>
      </c>
      <c r="E31" s="366"/>
      <c r="F31" s="365"/>
    </row>
    <row r="32" spans="1:6" ht="14.25" customHeight="1" thickBot="1">
      <c r="A32" s="472" t="s">
        <v>116</v>
      </c>
      <c r="B32" s="364">
        <v>57</v>
      </c>
      <c r="C32" s="365"/>
      <c r="D32" s="365"/>
      <c r="E32" s="366">
        <v>134</v>
      </c>
      <c r="F32" s="365">
        <v>14</v>
      </c>
    </row>
    <row r="33" spans="1:6" ht="12" customHeight="1">
      <c r="A33" s="81" t="s">
        <v>118</v>
      </c>
      <c r="B33" s="83">
        <v>58</v>
      </c>
      <c r="C33" s="357"/>
      <c r="D33" s="357"/>
      <c r="E33" s="356">
        <v>76</v>
      </c>
      <c r="F33" s="357">
        <v>7</v>
      </c>
    </row>
    <row r="34" spans="1:6" ht="12" customHeight="1">
      <c r="A34" s="81" t="s">
        <v>107</v>
      </c>
      <c r="B34" s="83"/>
      <c r="C34" s="357"/>
      <c r="D34" s="357"/>
      <c r="E34" s="356"/>
      <c r="F34" s="357"/>
    </row>
    <row r="35" spans="1:6" ht="11.25" customHeight="1">
      <c r="A35" s="74" t="s">
        <v>108</v>
      </c>
      <c r="B35" s="58"/>
      <c r="C35" s="360"/>
      <c r="D35" s="360"/>
      <c r="E35" s="361"/>
      <c r="F35" s="360"/>
    </row>
    <row r="36" spans="1:6" ht="10.5" customHeight="1">
      <c r="A36" s="81" t="s">
        <v>552</v>
      </c>
      <c r="B36" s="83">
        <v>59</v>
      </c>
      <c r="C36" s="357"/>
      <c r="D36" s="357"/>
      <c r="E36" s="356"/>
      <c r="F36" s="357"/>
    </row>
    <row r="37" spans="1:6" ht="12" customHeight="1">
      <c r="A37" s="75" t="s">
        <v>574</v>
      </c>
      <c r="B37" s="85">
        <v>60</v>
      </c>
      <c r="C37" s="295"/>
      <c r="D37" s="295"/>
      <c r="E37" s="358"/>
      <c r="F37" s="295"/>
    </row>
    <row r="38" spans="1:6" ht="12" customHeight="1">
      <c r="A38" s="81" t="s">
        <v>630</v>
      </c>
      <c r="B38" s="83">
        <v>62</v>
      </c>
      <c r="C38" s="357"/>
      <c r="D38" s="357"/>
      <c r="E38" s="356"/>
      <c r="F38" s="357"/>
    </row>
    <row r="39" spans="1:6" ht="12" customHeight="1">
      <c r="A39" s="75" t="s">
        <v>586</v>
      </c>
      <c r="B39" s="85">
        <v>63</v>
      </c>
      <c r="C39" s="295"/>
      <c r="D39" s="295"/>
      <c r="E39" s="358">
        <v>38</v>
      </c>
      <c r="F39" s="295">
        <v>3</v>
      </c>
    </row>
    <row r="40" spans="1:6" ht="12" customHeight="1">
      <c r="A40" s="77" t="s">
        <v>588</v>
      </c>
      <c r="B40" s="56">
        <v>64</v>
      </c>
      <c r="C40" s="355"/>
      <c r="D40" s="355"/>
      <c r="E40" s="359">
        <v>31</v>
      </c>
      <c r="F40" s="355">
        <v>3</v>
      </c>
    </row>
    <row r="41" spans="1:6" ht="12" customHeight="1">
      <c r="A41" s="59" t="s">
        <v>720</v>
      </c>
      <c r="B41" s="85"/>
      <c r="C41" s="295"/>
      <c r="D41" s="295"/>
      <c r="E41" s="358">
        <v>7</v>
      </c>
      <c r="F41" s="295">
        <v>1</v>
      </c>
    </row>
    <row r="42" spans="1:6" ht="15" customHeight="1" thickBot="1">
      <c r="A42" s="473" t="s">
        <v>115</v>
      </c>
      <c r="B42" s="362">
        <v>65</v>
      </c>
      <c r="C42" s="266"/>
      <c r="D42" s="266"/>
      <c r="E42" s="363"/>
      <c r="F42" s="363"/>
    </row>
    <row r="43" spans="1:6" ht="13.5" customHeight="1" thickBot="1">
      <c r="A43" s="472" t="s">
        <v>116</v>
      </c>
      <c r="B43" s="364">
        <v>66</v>
      </c>
      <c r="C43" s="365"/>
      <c r="D43" s="365"/>
      <c r="E43" s="366">
        <f>SUM(E39:E41)</f>
        <v>76</v>
      </c>
      <c r="F43" s="366">
        <f>SUM(F39:F41)</f>
        <v>7</v>
      </c>
    </row>
    <row r="44" spans="1:6" ht="12" customHeight="1">
      <c r="A44" s="2" t="s">
        <v>119</v>
      </c>
      <c r="B44" s="83">
        <v>67</v>
      </c>
      <c r="C44" s="357"/>
      <c r="D44" s="357"/>
      <c r="E44" s="356">
        <v>4</v>
      </c>
      <c r="F44" s="357"/>
    </row>
    <row r="45" spans="1:6" ht="12" customHeight="1">
      <c r="A45" s="81" t="s">
        <v>107</v>
      </c>
      <c r="B45" s="12"/>
      <c r="C45" s="3"/>
      <c r="D45" s="3"/>
      <c r="E45" s="312"/>
      <c r="F45" s="3"/>
    </row>
    <row r="46" spans="1:9" ht="11.25" customHeight="1">
      <c r="A46" s="77" t="s">
        <v>108</v>
      </c>
      <c r="B46" s="56">
        <v>68</v>
      </c>
      <c r="C46" s="35"/>
      <c r="D46" s="35"/>
      <c r="E46" s="313"/>
      <c r="F46" s="35"/>
      <c r="I46" s="93"/>
    </row>
    <row r="47" spans="1:6" ht="10.5" customHeight="1">
      <c r="A47" s="77" t="s">
        <v>552</v>
      </c>
      <c r="B47" s="56"/>
      <c r="C47" s="35"/>
      <c r="D47" s="35"/>
      <c r="E47" s="313"/>
      <c r="F47" s="35"/>
    </row>
    <row r="48" spans="1:6" ht="12" customHeight="1">
      <c r="A48" s="75" t="s">
        <v>574</v>
      </c>
      <c r="B48" s="58">
        <v>69</v>
      </c>
      <c r="C48" s="30"/>
      <c r="D48" s="30"/>
      <c r="E48" s="99"/>
      <c r="F48" s="30"/>
    </row>
    <row r="49" spans="1:6" ht="12" customHeight="1">
      <c r="A49" s="81" t="s">
        <v>630</v>
      </c>
      <c r="B49" s="83">
        <v>71</v>
      </c>
      <c r="C49" s="3"/>
      <c r="D49" s="3"/>
      <c r="E49" s="312"/>
      <c r="F49" s="3"/>
    </row>
    <row r="50" spans="1:6" ht="12" customHeight="1">
      <c r="A50" s="75" t="s">
        <v>586</v>
      </c>
      <c r="B50" s="85">
        <v>72</v>
      </c>
      <c r="C50" s="30"/>
      <c r="D50" s="30"/>
      <c r="E50" s="99">
        <v>1</v>
      </c>
      <c r="F50" s="30"/>
    </row>
    <row r="51" spans="1:6" ht="12" customHeight="1">
      <c r="A51" s="77" t="s">
        <v>588</v>
      </c>
      <c r="B51" s="56">
        <v>73</v>
      </c>
      <c r="C51" s="35"/>
      <c r="D51" s="35"/>
      <c r="E51" s="313">
        <v>3</v>
      </c>
      <c r="F51" s="35"/>
    </row>
    <row r="52" spans="1:6" ht="12" customHeight="1">
      <c r="A52" s="59" t="s">
        <v>720</v>
      </c>
      <c r="B52" s="85"/>
      <c r="C52" s="30"/>
      <c r="D52" s="30"/>
      <c r="E52" s="99"/>
      <c r="F52" s="30"/>
    </row>
    <row r="53" spans="1:6" ht="15" customHeight="1" thickBot="1">
      <c r="A53" s="473" t="s">
        <v>115</v>
      </c>
      <c r="B53" s="362">
        <v>74</v>
      </c>
      <c r="C53" s="266"/>
      <c r="D53" s="266"/>
      <c r="E53" s="363"/>
      <c r="F53" s="266"/>
    </row>
    <row r="54" spans="1:6" ht="13.5" customHeight="1" thickBot="1">
      <c r="A54" s="472" t="s">
        <v>116</v>
      </c>
      <c r="B54" s="364">
        <v>75</v>
      </c>
      <c r="C54" s="365"/>
      <c r="D54" s="365"/>
      <c r="E54" s="366">
        <f>SUM(E50:E51)</f>
        <v>4</v>
      </c>
      <c r="F54" s="366"/>
    </row>
    <row r="55" spans="1:6" ht="13.5" customHeight="1">
      <c r="A55" s="91" t="s">
        <v>120</v>
      </c>
      <c r="B55" s="56">
        <v>76</v>
      </c>
      <c r="C55" s="35">
        <v>190</v>
      </c>
      <c r="D55" s="35">
        <v>19</v>
      </c>
      <c r="E55" s="313">
        <v>217</v>
      </c>
      <c r="F55" s="35">
        <v>22</v>
      </c>
    </row>
    <row r="56" spans="1:6" ht="12" customHeight="1">
      <c r="A56" s="75" t="s">
        <v>107</v>
      </c>
      <c r="B56" s="85"/>
      <c r="C56" s="30"/>
      <c r="D56" s="30"/>
      <c r="E56" s="99"/>
      <c r="F56" s="30"/>
    </row>
    <row r="57" spans="1:6" ht="12" customHeight="1">
      <c r="A57" s="77" t="s">
        <v>108</v>
      </c>
      <c r="B57" s="56"/>
      <c r="C57" s="35"/>
      <c r="D57" s="35"/>
      <c r="E57" s="313"/>
      <c r="F57" s="35"/>
    </row>
    <row r="58" spans="1:6" ht="10.5" customHeight="1">
      <c r="A58" s="77" t="s">
        <v>552</v>
      </c>
      <c r="B58" s="56">
        <v>77</v>
      </c>
      <c r="C58" s="35">
        <v>3</v>
      </c>
      <c r="D58" s="35"/>
      <c r="E58" s="313"/>
      <c r="F58" s="35"/>
    </row>
    <row r="59" spans="1:6" ht="12" customHeight="1">
      <c r="A59" s="75" t="s">
        <v>574</v>
      </c>
      <c r="B59" s="85">
        <v>78</v>
      </c>
      <c r="C59" s="30"/>
      <c r="D59" s="30"/>
      <c r="E59" s="99">
        <v>217</v>
      </c>
      <c r="F59" s="30">
        <v>22</v>
      </c>
    </row>
    <row r="60" spans="1:6" ht="12" customHeight="1">
      <c r="A60" s="81" t="s">
        <v>630</v>
      </c>
      <c r="B60" s="83">
        <v>80</v>
      </c>
      <c r="C60" s="3">
        <v>54</v>
      </c>
      <c r="D60" s="3">
        <v>5</v>
      </c>
      <c r="E60" s="312"/>
      <c r="F60" s="3"/>
    </row>
    <row r="61" spans="1:6" ht="12" customHeight="1">
      <c r="A61" s="75" t="s">
        <v>586</v>
      </c>
      <c r="B61" s="85">
        <v>81</v>
      </c>
      <c r="C61" s="30">
        <v>56</v>
      </c>
      <c r="D61" s="30">
        <v>6</v>
      </c>
      <c r="E61" s="99"/>
      <c r="F61" s="30"/>
    </row>
    <row r="62" spans="1:6" ht="12" customHeight="1">
      <c r="A62" s="74" t="s">
        <v>588</v>
      </c>
      <c r="B62" s="58">
        <v>82</v>
      </c>
      <c r="C62" s="32">
        <v>69</v>
      </c>
      <c r="D62" s="32">
        <v>7</v>
      </c>
      <c r="E62" s="367"/>
      <c r="F62" s="32"/>
    </row>
    <row r="63" spans="1:6" ht="12" customHeight="1">
      <c r="A63" s="59" t="s">
        <v>720</v>
      </c>
      <c r="B63" s="85"/>
      <c r="C63" s="30">
        <v>8</v>
      </c>
      <c r="D63" s="30">
        <v>1</v>
      </c>
      <c r="E63" s="99"/>
      <c r="F63" s="30"/>
    </row>
    <row r="64" spans="1:6" ht="13.5" customHeight="1" thickBot="1">
      <c r="A64" s="473" t="s">
        <v>115</v>
      </c>
      <c r="B64" s="362">
        <v>83</v>
      </c>
      <c r="C64" s="266">
        <f>SUM(C58:C63)</f>
        <v>190</v>
      </c>
      <c r="D64" s="266">
        <f>SUM(D58:D63)</f>
        <v>19</v>
      </c>
      <c r="E64" s="363"/>
      <c r="F64" s="266"/>
    </row>
    <row r="65" spans="1:6" ht="15" customHeight="1">
      <c r="A65" s="475" t="s">
        <v>116</v>
      </c>
      <c r="B65" s="476">
        <v>84</v>
      </c>
      <c r="C65" s="477"/>
      <c r="D65" s="477"/>
      <c r="E65" s="478">
        <v>217</v>
      </c>
      <c r="F65" s="477">
        <v>22</v>
      </c>
    </row>
    <row r="66" ht="12.75">
      <c r="A66" t="s">
        <v>728</v>
      </c>
    </row>
    <row r="67" spans="1:5" ht="12.75">
      <c r="A67" s="569" t="s">
        <v>553</v>
      </c>
      <c r="B67" s="569"/>
      <c r="C67" s="569"/>
      <c r="D67" s="569"/>
      <c r="E67" t="s">
        <v>554</v>
      </c>
    </row>
    <row r="68" spans="1:6" ht="12.75">
      <c r="A68" s="569" t="s">
        <v>609</v>
      </c>
      <c r="B68" s="569"/>
      <c r="C68" s="569"/>
      <c r="D68" s="569"/>
      <c r="E68" s="569"/>
      <c r="F68" s="569"/>
    </row>
    <row r="69" spans="1:6" ht="12.75">
      <c r="A69" s="569"/>
      <c r="B69" s="569"/>
      <c r="C69" s="569"/>
      <c r="D69" s="569"/>
      <c r="E69" s="569"/>
      <c r="F69" s="569"/>
    </row>
    <row r="70" spans="1:6" ht="12.75">
      <c r="A70" s="569"/>
      <c r="B70" s="569"/>
      <c r="C70" s="569"/>
      <c r="D70" s="569"/>
      <c r="E70" s="569"/>
      <c r="F70" s="569"/>
    </row>
  </sheetData>
  <mergeCells count="6">
    <mergeCell ref="E1:F1"/>
    <mergeCell ref="A70:F70"/>
    <mergeCell ref="A3:C3"/>
    <mergeCell ref="A69:F69"/>
    <mergeCell ref="A67:D67"/>
    <mergeCell ref="A68:F68"/>
  </mergeCells>
  <printOptions/>
  <pageMargins left="0.44" right="0.24" top="0.23" bottom="0.23" header="0.23" footer="0.2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27">
      <selection activeCell="G30" sqref="G30"/>
    </sheetView>
  </sheetViews>
  <sheetFormatPr defaultColWidth="9.140625" defaultRowHeight="12.75"/>
  <cols>
    <col min="1" max="1" width="43.8515625" style="0" customWidth="1"/>
    <col min="2" max="2" width="10.57421875" style="0" customWidth="1"/>
    <col min="3" max="3" width="13.421875" style="0" customWidth="1"/>
    <col min="4" max="4" width="12.421875" style="0" customWidth="1"/>
  </cols>
  <sheetData>
    <row r="1" spans="1:4" ht="12.75">
      <c r="A1" s="43" t="s">
        <v>419</v>
      </c>
      <c r="B1" s="162"/>
      <c r="C1" s="162"/>
      <c r="D1" s="162"/>
    </row>
    <row r="2" spans="1:4" ht="12.75">
      <c r="A2" s="162"/>
      <c r="B2" s="162"/>
      <c r="C2" s="162"/>
      <c r="D2" s="162"/>
    </row>
    <row r="3" spans="1:4" ht="12.75">
      <c r="A3" s="162"/>
      <c r="B3" s="162"/>
      <c r="C3" s="162"/>
      <c r="D3" s="162"/>
    </row>
    <row r="4" spans="1:4" ht="12.75">
      <c r="A4" s="43" t="s">
        <v>418</v>
      </c>
      <c r="B4" s="162"/>
      <c r="C4" s="162"/>
      <c r="D4" s="162"/>
    </row>
    <row r="5" spans="1:4" ht="12.75">
      <c r="A5" s="574" t="s">
        <v>466</v>
      </c>
      <c r="B5" s="574"/>
      <c r="C5" s="574"/>
      <c r="D5" s="574"/>
    </row>
    <row r="6" spans="1:4" ht="12.75">
      <c r="A6" s="43"/>
      <c r="B6" s="4"/>
      <c r="C6" s="4"/>
      <c r="D6" s="4"/>
    </row>
    <row r="7" spans="2:4" ht="13.5" thickBot="1">
      <c r="B7" s="1"/>
      <c r="C7" s="1" t="s">
        <v>440</v>
      </c>
      <c r="D7" s="1"/>
    </row>
    <row r="8" spans="1:4" ht="12.75">
      <c r="A8" s="167"/>
      <c r="B8" s="52"/>
      <c r="C8" s="168" t="s">
        <v>284</v>
      </c>
      <c r="D8" s="16"/>
    </row>
    <row r="9" spans="1:4" ht="12.75">
      <c r="A9" s="24" t="s">
        <v>161</v>
      </c>
      <c r="B9" s="120" t="s">
        <v>70</v>
      </c>
      <c r="C9" s="120" t="s">
        <v>285</v>
      </c>
      <c r="D9" s="169" t="s">
        <v>286</v>
      </c>
    </row>
    <row r="10" spans="1:4" ht="12.75">
      <c r="A10" s="24"/>
      <c r="B10" s="120" t="s">
        <v>65</v>
      </c>
      <c r="C10" s="120"/>
      <c r="D10" s="169" t="s">
        <v>287</v>
      </c>
    </row>
    <row r="11" spans="1:4" ht="12.75">
      <c r="A11" s="170"/>
      <c r="B11" s="121" t="s">
        <v>66</v>
      </c>
      <c r="C11" s="121"/>
      <c r="D11" s="13"/>
    </row>
    <row r="12" spans="1:4" ht="12.75">
      <c r="A12" s="262" t="s">
        <v>89</v>
      </c>
      <c r="B12" s="263" t="s">
        <v>90</v>
      </c>
      <c r="C12" s="130">
        <v>1</v>
      </c>
      <c r="D12" s="264">
        <v>2</v>
      </c>
    </row>
    <row r="13" spans="1:4" ht="12.75">
      <c r="A13" s="172" t="s">
        <v>288</v>
      </c>
      <c r="B13" s="30"/>
      <c r="C13" s="30"/>
      <c r="D13" s="31"/>
    </row>
    <row r="14" spans="1:4" ht="12.75">
      <c r="A14" s="29" t="s">
        <v>289</v>
      </c>
      <c r="B14" s="8">
        <v>5001</v>
      </c>
      <c r="C14" s="30">
        <v>2</v>
      </c>
      <c r="D14" s="31">
        <v>2</v>
      </c>
    </row>
    <row r="15" spans="1:4" ht="12.75">
      <c r="A15" s="29" t="s">
        <v>290</v>
      </c>
      <c r="B15" s="8">
        <v>5002</v>
      </c>
      <c r="C15" s="30"/>
      <c r="D15" s="31"/>
    </row>
    <row r="16" spans="1:4" ht="12.75">
      <c r="A16" s="29" t="s">
        <v>291</v>
      </c>
      <c r="B16" s="8">
        <v>5003</v>
      </c>
      <c r="C16" s="30"/>
      <c r="D16" s="31"/>
    </row>
    <row r="17" spans="1:4" ht="12.75">
      <c r="A17" s="29" t="s">
        <v>292</v>
      </c>
      <c r="B17" s="8">
        <v>5004</v>
      </c>
      <c r="C17" s="30"/>
      <c r="D17" s="31"/>
    </row>
    <row r="18" spans="1:4" ht="12.75">
      <c r="A18" s="29" t="s">
        <v>293</v>
      </c>
      <c r="B18" s="8">
        <v>5005</v>
      </c>
      <c r="C18" s="73"/>
      <c r="D18" s="31"/>
    </row>
    <row r="19" spans="1:4" s="43" customFormat="1" ht="12.75">
      <c r="A19" s="160" t="s">
        <v>294</v>
      </c>
      <c r="B19" s="130">
        <v>5000</v>
      </c>
      <c r="C19" s="98">
        <f>C14+C15+C16+C17+C18</f>
        <v>2</v>
      </c>
      <c r="D19" s="161">
        <f>D14+D15+D16+D17+D18</f>
        <v>2</v>
      </c>
    </row>
    <row r="20" spans="1:4" ht="12.75">
      <c r="A20" s="160" t="s">
        <v>295</v>
      </c>
      <c r="B20" s="130"/>
      <c r="C20" s="98"/>
      <c r="D20" s="161"/>
    </row>
    <row r="21" spans="1:4" ht="12.75">
      <c r="A21" s="39" t="s">
        <v>296</v>
      </c>
      <c r="B21" s="48">
        <v>5010</v>
      </c>
      <c r="C21" s="90">
        <f>C23+C24+C25+C26</f>
        <v>29</v>
      </c>
      <c r="D21" s="33">
        <f>D23+D24+D25+D26</f>
        <v>29</v>
      </c>
    </row>
    <row r="22" spans="1:4" ht="12.75">
      <c r="A22" s="37" t="s">
        <v>297</v>
      </c>
      <c r="B22" s="12"/>
      <c r="C22" s="2"/>
      <c r="D22" s="11"/>
    </row>
    <row r="23" spans="1:4" ht="12.75">
      <c r="A23" s="41" t="s">
        <v>298</v>
      </c>
      <c r="B23" s="8">
        <v>5011</v>
      </c>
      <c r="C23" s="30">
        <v>29</v>
      </c>
      <c r="D23" s="31">
        <v>29</v>
      </c>
    </row>
    <row r="24" spans="1:4" ht="12.75">
      <c r="A24" s="41" t="s">
        <v>299</v>
      </c>
      <c r="B24" s="8">
        <v>5012</v>
      </c>
      <c r="C24" s="30"/>
      <c r="D24" s="31"/>
    </row>
    <row r="25" spans="1:4" ht="12.75">
      <c r="A25" s="41" t="s">
        <v>300</v>
      </c>
      <c r="B25" s="8">
        <v>5013</v>
      </c>
      <c r="C25" s="73"/>
      <c r="D25" s="31"/>
    </row>
    <row r="26" spans="1:4" ht="12.75">
      <c r="A26" s="41" t="s">
        <v>301</v>
      </c>
      <c r="B26" s="8">
        <v>5014</v>
      </c>
      <c r="C26" s="73"/>
      <c r="D26" s="31"/>
    </row>
    <row r="27" spans="1:4" ht="12.75">
      <c r="A27" s="39" t="s">
        <v>302</v>
      </c>
      <c r="B27" s="48">
        <v>5020</v>
      </c>
      <c r="C27" s="90">
        <f>C29+C30+C31+C32</f>
        <v>0</v>
      </c>
      <c r="D27" s="33">
        <f>D29+D30+D31+D32</f>
        <v>0</v>
      </c>
    </row>
    <row r="28" spans="1:4" ht="12.75">
      <c r="A28" s="37" t="s">
        <v>297</v>
      </c>
      <c r="B28" s="12"/>
      <c r="C28" s="2"/>
      <c r="D28" s="11"/>
    </row>
    <row r="29" spans="1:4" ht="12.75">
      <c r="A29" s="41" t="s">
        <v>298</v>
      </c>
      <c r="B29" s="8">
        <v>5021</v>
      </c>
      <c r="C29" s="73"/>
      <c r="D29" s="31"/>
    </row>
    <row r="30" spans="1:4" ht="12.75">
      <c r="A30" s="41" t="s">
        <v>299</v>
      </c>
      <c r="B30" s="8">
        <v>5022</v>
      </c>
      <c r="C30" s="73"/>
      <c r="D30" s="31"/>
    </row>
    <row r="31" spans="1:4" ht="12.75">
      <c r="A31" s="41" t="s">
        <v>300</v>
      </c>
      <c r="B31" s="8">
        <v>5023</v>
      </c>
      <c r="C31" s="73"/>
      <c r="D31" s="31"/>
    </row>
    <row r="32" spans="1:4" ht="12.75">
      <c r="A32" s="41" t="s">
        <v>301</v>
      </c>
      <c r="B32" s="8">
        <v>5024</v>
      </c>
      <c r="C32" s="73"/>
      <c r="D32" s="31"/>
    </row>
    <row r="33" spans="1:4" ht="12.75">
      <c r="A33" s="29" t="s">
        <v>303</v>
      </c>
      <c r="B33" s="8">
        <v>5030</v>
      </c>
      <c r="C33" s="73"/>
      <c r="D33" s="31"/>
    </row>
    <row r="34" spans="1:4" ht="12.75">
      <c r="A34" s="29" t="s">
        <v>304</v>
      </c>
      <c r="B34" s="8">
        <v>5040</v>
      </c>
      <c r="C34" s="73"/>
      <c r="D34" s="31"/>
    </row>
    <row r="35" spans="1:4" ht="12.75">
      <c r="A35" s="41" t="s">
        <v>305</v>
      </c>
      <c r="B35" s="8">
        <v>5050</v>
      </c>
      <c r="C35" s="73"/>
      <c r="D35" s="31"/>
    </row>
    <row r="36" spans="1:4" ht="12.75">
      <c r="A36" s="41" t="s">
        <v>306</v>
      </c>
      <c r="B36" s="8">
        <v>5060</v>
      </c>
      <c r="C36" s="73"/>
      <c r="D36" s="31"/>
    </row>
    <row r="37" spans="1:4" ht="12.75">
      <c r="A37" s="41" t="s">
        <v>307</v>
      </c>
      <c r="B37" s="8">
        <v>5070</v>
      </c>
      <c r="C37" s="73"/>
      <c r="D37" s="31"/>
    </row>
    <row r="38" spans="1:4" ht="12.75">
      <c r="A38" s="39" t="s">
        <v>308</v>
      </c>
      <c r="B38" s="48"/>
      <c r="C38" s="90"/>
      <c r="D38" s="33"/>
    </row>
    <row r="39" spans="1:4" ht="13.5" thickBot="1">
      <c r="A39" s="50" t="s">
        <v>309</v>
      </c>
      <c r="B39" s="265">
        <v>5100</v>
      </c>
      <c r="C39" s="266">
        <f>C21+C27+C33+C34+C35+C36+C37</f>
        <v>29</v>
      </c>
      <c r="D39" s="267">
        <f>D21+D27+D33+D34+D35+D36+D37</f>
        <v>29</v>
      </c>
    </row>
    <row r="40" ht="12.75">
      <c r="C40" s="1"/>
    </row>
    <row r="42" spans="1:4" ht="12.75">
      <c r="A42" s="556" t="s">
        <v>444</v>
      </c>
      <c r="B42" s="556"/>
      <c r="C42" s="556"/>
      <c r="D42" s="556"/>
    </row>
    <row r="43" spans="1:4" ht="12.75">
      <c r="A43" s="129"/>
      <c r="B43" s="129"/>
      <c r="C43" s="129"/>
      <c r="D43" s="129"/>
    </row>
    <row r="44" spans="1:4" ht="12.75">
      <c r="A44" s="569" t="s">
        <v>441</v>
      </c>
      <c r="B44" s="569"/>
      <c r="C44" s="569"/>
      <c r="D44" s="569"/>
    </row>
    <row r="45" spans="1:4" ht="12.75">
      <c r="A45" s="93" t="s">
        <v>442</v>
      </c>
      <c r="B45" s="569" t="s">
        <v>443</v>
      </c>
      <c r="C45" s="569"/>
      <c r="D45" s="569"/>
    </row>
    <row r="48" ht="12.75">
      <c r="A48" t="s">
        <v>310</v>
      </c>
    </row>
  </sheetData>
  <mergeCells count="4">
    <mergeCell ref="A44:D44"/>
    <mergeCell ref="A42:D42"/>
    <mergeCell ref="B45:D45"/>
    <mergeCell ref="A5:D5"/>
  </mergeCells>
  <printOptions/>
  <pageMargins left="0.96" right="0.75" top="1" bottom="1" header="0.57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H6" sqref="H6"/>
    </sheetView>
  </sheetViews>
  <sheetFormatPr defaultColWidth="9.140625" defaultRowHeight="12.75"/>
  <cols>
    <col min="1" max="1" width="44.00390625" style="0" customWidth="1"/>
    <col min="2" max="2" width="6.421875" style="0" customWidth="1"/>
    <col min="3" max="3" width="9.7109375" style="0" customWidth="1"/>
    <col min="4" max="4" width="10.7109375" style="0" customWidth="1"/>
    <col min="5" max="5" width="15.28125" style="0" hidden="1" customWidth="1"/>
    <col min="6" max="6" width="10.421875" style="0" customWidth="1"/>
  </cols>
  <sheetData>
    <row r="1" spans="1:2" ht="15">
      <c r="A1" s="19" t="s">
        <v>445</v>
      </c>
      <c r="B1" s="131"/>
    </row>
    <row r="2" spans="1:2" ht="15">
      <c r="A2" s="131"/>
      <c r="B2" s="131"/>
    </row>
    <row r="3" spans="1:2" ht="15">
      <c r="A3" s="131"/>
      <c r="B3" s="131"/>
    </row>
    <row r="5" ht="12.75">
      <c r="A5" t="s">
        <v>311</v>
      </c>
    </row>
    <row r="6" ht="12.75">
      <c r="A6" t="s">
        <v>446</v>
      </c>
    </row>
    <row r="7" spans="1:4" ht="12.75">
      <c r="A7" s="569" t="s">
        <v>447</v>
      </c>
      <c r="B7" s="569"/>
      <c r="C7" s="569"/>
      <c r="D7" s="569"/>
    </row>
    <row r="9" spans="1:4" ht="13.5" thickBot="1">
      <c r="A9" s="162" t="s">
        <v>312</v>
      </c>
      <c r="D9" t="s">
        <v>313</v>
      </c>
    </row>
    <row r="10" spans="1:6" ht="12.75">
      <c r="A10" s="22"/>
      <c r="B10" s="23" t="s">
        <v>64</v>
      </c>
      <c r="C10" s="23" t="s">
        <v>314</v>
      </c>
      <c r="D10" s="158" t="s">
        <v>315</v>
      </c>
      <c r="E10" s="158"/>
      <c r="F10" s="16"/>
    </row>
    <row r="11" spans="1:6" ht="12.75">
      <c r="A11" s="24" t="s">
        <v>195</v>
      </c>
      <c r="B11" s="25" t="s">
        <v>67</v>
      </c>
      <c r="C11" s="25" t="s">
        <v>316</v>
      </c>
      <c r="D11" s="132" t="s">
        <v>317</v>
      </c>
      <c r="E11" s="15"/>
      <c r="F11" s="213" t="s">
        <v>318</v>
      </c>
    </row>
    <row r="12" spans="1:6" ht="12.75">
      <c r="A12" s="24"/>
      <c r="B12" s="12" t="s">
        <v>66</v>
      </c>
      <c r="C12" s="12" t="s">
        <v>319</v>
      </c>
      <c r="D12" s="15" t="s">
        <v>62</v>
      </c>
      <c r="E12" s="15"/>
      <c r="F12" s="169" t="s">
        <v>62</v>
      </c>
    </row>
    <row r="13" spans="1:6" ht="12.75">
      <c r="A13" s="171" t="s">
        <v>320</v>
      </c>
      <c r="B13" s="8" t="s">
        <v>90</v>
      </c>
      <c r="C13" s="8">
        <v>1</v>
      </c>
      <c r="D13" s="8">
        <v>2</v>
      </c>
      <c r="E13" s="109"/>
      <c r="F13" s="9">
        <v>3</v>
      </c>
    </row>
    <row r="14" spans="1:6" ht="12.75">
      <c r="A14" s="188" t="s">
        <v>321</v>
      </c>
      <c r="B14" s="133">
        <v>2010</v>
      </c>
      <c r="C14" s="30"/>
      <c r="D14" s="30"/>
      <c r="E14" s="30"/>
      <c r="F14" s="31"/>
    </row>
    <row r="15" spans="1:6" ht="12.75">
      <c r="A15" s="191" t="s">
        <v>322</v>
      </c>
      <c r="B15" s="133"/>
      <c r="C15" s="30"/>
      <c r="D15" s="30"/>
      <c r="E15" s="30"/>
      <c r="F15" s="31"/>
    </row>
    <row r="16" spans="1:6" ht="12.75">
      <c r="A16" s="189" t="s">
        <v>323</v>
      </c>
      <c r="B16" s="133">
        <v>2021</v>
      </c>
      <c r="C16" s="30">
        <f>C17+C18</f>
        <v>0</v>
      </c>
      <c r="D16" s="30">
        <f>D17+D18</f>
        <v>0</v>
      </c>
      <c r="E16" s="30">
        <f>E17+E18</f>
        <v>0</v>
      </c>
      <c r="F16" s="31">
        <f>F17+F18</f>
        <v>0</v>
      </c>
    </row>
    <row r="17" spans="1:6" ht="12.75">
      <c r="A17" s="214" t="s">
        <v>324</v>
      </c>
      <c r="B17" s="8">
        <v>2022</v>
      </c>
      <c r="C17" s="30"/>
      <c r="D17" s="30"/>
      <c r="E17" s="30"/>
      <c r="F17" s="31"/>
    </row>
    <row r="18" spans="1:6" ht="12.75">
      <c r="A18" s="214" t="s">
        <v>325</v>
      </c>
      <c r="B18" s="8">
        <v>2023</v>
      </c>
      <c r="C18" s="30"/>
      <c r="D18" s="30"/>
      <c r="E18" s="30"/>
      <c r="F18" s="31"/>
    </row>
    <row r="19" spans="1:6" ht="12.75">
      <c r="A19" s="214" t="s">
        <v>326</v>
      </c>
      <c r="B19" s="8">
        <v>2024</v>
      </c>
      <c r="C19" s="30"/>
      <c r="D19" s="30"/>
      <c r="E19" s="30"/>
      <c r="F19" s="31"/>
    </row>
    <row r="20" spans="1:6" ht="12.75">
      <c r="A20" s="214" t="s">
        <v>327</v>
      </c>
      <c r="B20" s="8">
        <v>2025</v>
      </c>
      <c r="C20" s="30"/>
      <c r="D20" s="30"/>
      <c r="E20" s="30"/>
      <c r="F20" s="31"/>
    </row>
    <row r="21" spans="1:6" ht="12.75">
      <c r="A21" s="214" t="s">
        <v>328</v>
      </c>
      <c r="B21" s="8">
        <v>2026</v>
      </c>
      <c r="C21" s="30">
        <f>C22+C23+C24</f>
        <v>0</v>
      </c>
      <c r="D21" s="30">
        <f>D22+D23+D24</f>
        <v>0</v>
      </c>
      <c r="E21" s="30">
        <f>E22+E23+E24</f>
        <v>0</v>
      </c>
      <c r="F21" s="31">
        <f>F22+F23+F24</f>
        <v>0</v>
      </c>
    </row>
    <row r="22" spans="1:6" ht="12.75">
      <c r="A22" s="214" t="s">
        <v>329</v>
      </c>
      <c r="B22" s="8">
        <v>2027</v>
      </c>
      <c r="C22" s="30"/>
      <c r="D22" s="30"/>
      <c r="E22" s="30"/>
      <c r="F22" s="31"/>
    </row>
    <row r="23" spans="1:6" ht="12.75">
      <c r="A23" s="214" t="s">
        <v>330</v>
      </c>
      <c r="B23" s="8">
        <v>2028</v>
      </c>
      <c r="C23" s="30"/>
      <c r="D23" s="30"/>
      <c r="E23" s="30"/>
      <c r="F23" s="31"/>
    </row>
    <row r="24" spans="1:6" ht="12.75">
      <c r="A24" s="214" t="s">
        <v>331</v>
      </c>
      <c r="B24" s="8">
        <v>2029</v>
      </c>
      <c r="C24" s="30"/>
      <c r="D24" s="30"/>
      <c r="E24" s="30"/>
      <c r="F24" s="31"/>
    </row>
    <row r="25" spans="1:6" ht="12.75">
      <c r="A25" s="191" t="s">
        <v>332</v>
      </c>
      <c r="B25" s="134">
        <v>2020</v>
      </c>
      <c r="C25" s="135">
        <f>C16+C19+C21</f>
        <v>0</v>
      </c>
      <c r="D25" s="135">
        <f>D16+D19+D21</f>
        <v>0</v>
      </c>
      <c r="E25" s="135">
        <f>E16+E19+E21</f>
        <v>0</v>
      </c>
      <c r="F25" s="192">
        <f>F16+F19+F21</f>
        <v>0</v>
      </c>
    </row>
    <row r="26" spans="1:6" ht="12.75">
      <c r="A26" s="191" t="s">
        <v>333</v>
      </c>
      <c r="B26" s="8"/>
      <c r="C26" s="30"/>
      <c r="D26" s="30"/>
      <c r="E26" s="30"/>
      <c r="F26" s="31"/>
    </row>
    <row r="27" spans="1:6" ht="12.75">
      <c r="A27" s="214" t="s">
        <v>323</v>
      </c>
      <c r="B27" s="8">
        <v>2031</v>
      </c>
      <c r="C27" s="30">
        <f>C28+C29+C30</f>
        <v>0</v>
      </c>
      <c r="D27" s="30">
        <f>D28+D29+D30</f>
        <v>0</v>
      </c>
      <c r="E27" s="30">
        <f>E28+E29+E30</f>
        <v>0</v>
      </c>
      <c r="F27" s="31">
        <f>F28+F29+F30</f>
        <v>0</v>
      </c>
    </row>
    <row r="28" spans="1:6" ht="12.75">
      <c r="A28" s="214" t="s">
        <v>324</v>
      </c>
      <c r="B28" s="8">
        <v>2032</v>
      </c>
      <c r="C28" s="30"/>
      <c r="D28" s="30"/>
      <c r="E28" s="30"/>
      <c r="F28" s="31"/>
    </row>
    <row r="29" spans="1:6" ht="12.75">
      <c r="A29" s="214" t="s">
        <v>334</v>
      </c>
      <c r="B29" s="8">
        <v>2033</v>
      </c>
      <c r="C29" s="30"/>
      <c r="D29" s="30"/>
      <c r="E29" s="30"/>
      <c r="F29" s="31"/>
    </row>
    <row r="30" spans="1:6" ht="12.75">
      <c r="A30" s="214" t="s">
        <v>325</v>
      </c>
      <c r="B30" s="8">
        <v>2034</v>
      </c>
      <c r="C30" s="30"/>
      <c r="D30" s="30"/>
      <c r="E30" s="30"/>
      <c r="F30" s="31"/>
    </row>
    <row r="31" spans="1:6" ht="12.75">
      <c r="A31" s="214" t="s">
        <v>335</v>
      </c>
      <c r="B31" s="8">
        <v>2035</v>
      </c>
      <c r="C31" s="30">
        <v>797</v>
      </c>
      <c r="D31" s="30">
        <v>797</v>
      </c>
      <c r="E31" s="30"/>
      <c r="F31" s="31">
        <v>0</v>
      </c>
    </row>
    <row r="32" spans="1:6" ht="12.75">
      <c r="A32" s="214" t="s">
        <v>336</v>
      </c>
      <c r="B32" s="8">
        <v>2036</v>
      </c>
      <c r="C32" s="30"/>
      <c r="D32" s="30"/>
      <c r="E32" s="30"/>
      <c r="F32" s="31"/>
    </row>
    <row r="33" spans="1:6" ht="12.75">
      <c r="A33" s="214" t="s">
        <v>337</v>
      </c>
      <c r="B33" s="8">
        <v>2037</v>
      </c>
      <c r="C33" s="30"/>
      <c r="D33" s="30"/>
      <c r="E33" s="30"/>
      <c r="F33" s="31"/>
    </row>
    <row r="34" spans="1:6" ht="12.75">
      <c r="A34" s="214" t="s">
        <v>327</v>
      </c>
      <c r="B34" s="8">
        <v>2038</v>
      </c>
      <c r="C34" s="30"/>
      <c r="D34" s="30"/>
      <c r="E34" s="30"/>
      <c r="F34" s="31"/>
    </row>
    <row r="35" spans="1:6" ht="12.75">
      <c r="A35" s="214" t="s">
        <v>338</v>
      </c>
      <c r="B35" s="8">
        <v>2039</v>
      </c>
      <c r="C35" s="30">
        <v>34</v>
      </c>
      <c r="D35" s="30">
        <v>34</v>
      </c>
      <c r="E35" s="30"/>
      <c r="F35" s="31">
        <v>0</v>
      </c>
    </row>
    <row r="36" spans="1:6" ht="12.75">
      <c r="A36" s="214" t="s">
        <v>339</v>
      </c>
      <c r="B36" s="8">
        <v>2040</v>
      </c>
      <c r="C36" s="30">
        <v>9</v>
      </c>
      <c r="D36" s="30">
        <v>9</v>
      </c>
      <c r="E36" s="30"/>
      <c r="F36" s="31">
        <v>0</v>
      </c>
    </row>
    <row r="37" spans="1:6" ht="12.75">
      <c r="A37" s="214" t="s">
        <v>340</v>
      </c>
      <c r="B37" s="8">
        <v>2041</v>
      </c>
      <c r="C37" s="30">
        <v>1</v>
      </c>
      <c r="D37" s="30">
        <v>1</v>
      </c>
      <c r="E37" s="30">
        <f>E38+E39+E40+E41+E42</f>
        <v>0</v>
      </c>
      <c r="F37" s="31">
        <f>F38+F39+F40+F41+F42</f>
        <v>0</v>
      </c>
    </row>
    <row r="38" spans="1:6" ht="12.75">
      <c r="A38" s="214" t="s">
        <v>341</v>
      </c>
      <c r="B38" s="8">
        <v>2042</v>
      </c>
      <c r="C38" s="30"/>
      <c r="D38" s="30"/>
      <c r="E38" s="30"/>
      <c r="F38" s="31"/>
    </row>
    <row r="39" spans="1:6" ht="12.75">
      <c r="A39" s="214" t="s">
        <v>342</v>
      </c>
      <c r="B39" s="8">
        <v>2043</v>
      </c>
      <c r="C39" s="30">
        <v>1</v>
      </c>
      <c r="D39" s="30">
        <v>1</v>
      </c>
      <c r="E39" s="30"/>
      <c r="F39" s="31">
        <v>0</v>
      </c>
    </row>
    <row r="40" spans="1:6" ht="12.75">
      <c r="A40" s="214" t="s">
        <v>343</v>
      </c>
      <c r="B40" s="8">
        <v>2044</v>
      </c>
      <c r="C40" s="30"/>
      <c r="D40" s="30"/>
      <c r="E40" s="30"/>
      <c r="F40" s="31"/>
    </row>
    <row r="41" spans="1:6" ht="12.75">
      <c r="A41" s="214" t="s">
        <v>344</v>
      </c>
      <c r="B41" s="8">
        <v>2045</v>
      </c>
      <c r="C41" s="30"/>
      <c r="D41" s="30"/>
      <c r="E41" s="30"/>
      <c r="F41" s="31"/>
    </row>
    <row r="42" spans="1:6" ht="12.75">
      <c r="A42" s="214" t="s">
        <v>345</v>
      </c>
      <c r="B42" s="8">
        <v>2046</v>
      </c>
      <c r="C42" s="30"/>
      <c r="D42" s="30"/>
      <c r="E42" s="30"/>
      <c r="F42" s="31"/>
    </row>
    <row r="43" spans="1:6" ht="12.75">
      <c r="A43" s="214" t="s">
        <v>346</v>
      </c>
      <c r="B43" s="8">
        <v>2047</v>
      </c>
      <c r="C43" s="30">
        <f>C44+C45+C46+C47</f>
        <v>62</v>
      </c>
      <c r="D43" s="30">
        <f>D44+D45+D46+D47</f>
        <v>62</v>
      </c>
      <c r="E43" s="30">
        <f>E44+E45+E46+E47</f>
        <v>0</v>
      </c>
      <c r="F43" s="31">
        <f>F44+F45+F46+F47</f>
        <v>0</v>
      </c>
    </row>
    <row r="44" spans="1:6" ht="12.75">
      <c r="A44" s="214" t="s">
        <v>347</v>
      </c>
      <c r="B44" s="8">
        <v>2048</v>
      </c>
      <c r="C44" s="30">
        <v>39</v>
      </c>
      <c r="D44" s="30">
        <v>39</v>
      </c>
      <c r="E44" s="30"/>
      <c r="F44" s="31">
        <v>0</v>
      </c>
    </row>
    <row r="45" spans="1:6" ht="12.75">
      <c r="A45" s="214" t="s">
        <v>348</v>
      </c>
      <c r="B45" s="8">
        <v>2049</v>
      </c>
      <c r="C45" s="30"/>
      <c r="D45" s="30"/>
      <c r="E45" s="30"/>
      <c r="F45" s="31"/>
    </row>
    <row r="46" spans="1:6" ht="12.75">
      <c r="A46" s="214" t="s">
        <v>349</v>
      </c>
      <c r="B46" s="8">
        <v>2050</v>
      </c>
      <c r="C46" s="30">
        <v>1</v>
      </c>
      <c r="D46" s="30">
        <v>1</v>
      </c>
      <c r="E46" s="30"/>
      <c r="F46" s="31">
        <v>0</v>
      </c>
    </row>
    <row r="47" spans="1:6" ht="12.75">
      <c r="A47" s="214" t="s">
        <v>350</v>
      </c>
      <c r="B47" s="8">
        <v>2051</v>
      </c>
      <c r="C47" s="30">
        <v>22</v>
      </c>
      <c r="D47" s="30">
        <v>22</v>
      </c>
      <c r="E47" s="30"/>
      <c r="F47" s="31">
        <v>0</v>
      </c>
    </row>
    <row r="48" spans="1:6" ht="12.75">
      <c r="A48" s="191" t="s">
        <v>351</v>
      </c>
      <c r="B48" s="134">
        <v>2060</v>
      </c>
      <c r="C48" s="135">
        <f>C27+C31+C32+C33+C35+C36+C37+C43</f>
        <v>903</v>
      </c>
      <c r="D48" s="135">
        <f>D27+D31+D32+D33+D35+D36+D37+D43</f>
        <v>903</v>
      </c>
      <c r="E48" s="135">
        <f>E27+E31+E32+E33+E35+E36+E37+E43</f>
        <v>0</v>
      </c>
      <c r="F48" s="192">
        <f>F27+F31+F32+F33+F35+F36+F37+F43</f>
        <v>0</v>
      </c>
    </row>
    <row r="49" spans="1:6" ht="13.5" thickBot="1">
      <c r="A49" s="215" t="s">
        <v>352</v>
      </c>
      <c r="B49" s="216">
        <v>2070</v>
      </c>
      <c r="C49" s="204">
        <f>C14+C25+C48</f>
        <v>903</v>
      </c>
      <c r="D49" s="204">
        <f>D14+D25+D48</f>
        <v>903</v>
      </c>
      <c r="E49" s="204">
        <f>E14+E25+E48</f>
        <v>0</v>
      </c>
      <c r="F49" s="205">
        <f>F14+F25+F48</f>
        <v>0</v>
      </c>
    </row>
    <row r="50" spans="1:2" ht="12.75">
      <c r="A50" s="129"/>
      <c r="B50" s="93"/>
    </row>
    <row r="51" spans="1:2" ht="12.75">
      <c r="A51" s="129"/>
      <c r="B51" s="93"/>
    </row>
    <row r="52" spans="1:2" ht="12.75">
      <c r="A52" s="129"/>
      <c r="B52" s="93"/>
    </row>
    <row r="53" spans="1:2" ht="12.75">
      <c r="A53" s="129"/>
      <c r="B53" s="93"/>
    </row>
    <row r="54" spans="1:2" ht="12.75">
      <c r="A54" s="129"/>
      <c r="B54" s="93"/>
    </row>
    <row r="55" spans="1:2" ht="12.75">
      <c r="A55" s="129"/>
      <c r="B55" s="93"/>
    </row>
    <row r="56" spans="1:6" ht="12.75">
      <c r="A56" s="128"/>
      <c r="B56" s="15"/>
      <c r="C56" s="1"/>
      <c r="D56" s="1"/>
      <c r="E56" s="1"/>
      <c r="F56" s="1"/>
    </row>
    <row r="57" spans="1:6" ht="12.75">
      <c r="A57" s="128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</sheetData>
  <mergeCells count="1">
    <mergeCell ref="A7:D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7">
      <selection activeCell="J29" sqref="J29"/>
    </sheetView>
  </sheetViews>
  <sheetFormatPr defaultColWidth="9.140625" defaultRowHeight="12.75"/>
  <cols>
    <col min="1" max="1" width="5.7109375" style="0" customWidth="1"/>
    <col min="2" max="2" width="50.57421875" style="0" customWidth="1"/>
    <col min="3" max="3" width="0" style="0" hidden="1" customWidth="1"/>
    <col min="4" max="4" width="15.28125" style="0" customWidth="1"/>
    <col min="5" max="5" width="15.140625" style="0" customWidth="1"/>
    <col min="7" max="7" width="9.00390625" style="0" customWidth="1"/>
  </cols>
  <sheetData>
    <row r="1" spans="2:6" ht="18" customHeight="1">
      <c r="B1" s="220" t="s">
        <v>58</v>
      </c>
      <c r="C1" s="19"/>
      <c r="D1" s="19" t="s">
        <v>601</v>
      </c>
      <c r="E1" s="19"/>
      <c r="F1" s="19"/>
    </row>
    <row r="2" spans="2:6" ht="18" customHeight="1">
      <c r="B2" s="220"/>
      <c r="C2" s="19"/>
      <c r="D2" s="19"/>
      <c r="E2" s="19"/>
      <c r="F2" s="19"/>
    </row>
    <row r="3" spans="2:6" ht="18" customHeight="1">
      <c r="B3" s="220"/>
      <c r="C3" s="19"/>
      <c r="D3" s="19"/>
      <c r="E3" s="19"/>
      <c r="F3" s="19"/>
    </row>
    <row r="4" spans="2:6" ht="15">
      <c r="B4" s="220"/>
      <c r="C4" s="19"/>
      <c r="D4" s="19"/>
      <c r="E4" s="19"/>
      <c r="F4" s="19"/>
    </row>
    <row r="5" spans="2:6" ht="18" customHeight="1">
      <c r="B5" s="301" t="s">
        <v>505</v>
      </c>
      <c r="C5" s="288"/>
      <c r="D5" s="288"/>
      <c r="E5" s="19"/>
      <c r="F5" s="19"/>
    </row>
    <row r="6" spans="2:6" ht="17.25" customHeight="1">
      <c r="B6" s="301" t="s">
        <v>730</v>
      </c>
      <c r="C6" s="288"/>
      <c r="D6" s="288"/>
      <c r="E6" s="19"/>
      <c r="F6" s="19"/>
    </row>
    <row r="7" spans="1:6" ht="15">
      <c r="A7" s="1"/>
      <c r="B7" s="19"/>
      <c r="C7" s="289"/>
      <c r="D7" s="292"/>
      <c r="E7" s="291" t="s">
        <v>602</v>
      </c>
      <c r="F7" s="291"/>
    </row>
    <row r="8" spans="1:6" ht="14.25" customHeight="1">
      <c r="A8" s="304"/>
      <c r="B8" s="283"/>
      <c r="C8" s="299" t="s">
        <v>64</v>
      </c>
      <c r="D8" s="305"/>
      <c r="E8" s="283"/>
      <c r="F8" s="286"/>
    </row>
    <row r="9" spans="1:6" ht="15">
      <c r="A9" s="306" t="s">
        <v>480</v>
      </c>
      <c r="B9" s="303" t="s">
        <v>481</v>
      </c>
      <c r="C9" s="303" t="s">
        <v>65</v>
      </c>
      <c r="D9" s="303" t="s">
        <v>60</v>
      </c>
      <c r="E9" s="307" t="s">
        <v>61</v>
      </c>
      <c r="F9" s="274"/>
    </row>
    <row r="10" spans="1:6" ht="15">
      <c r="A10" s="308"/>
      <c r="B10" s="303"/>
      <c r="C10" s="303" t="s">
        <v>66</v>
      </c>
      <c r="D10" s="303" t="s">
        <v>62</v>
      </c>
      <c r="E10" s="303" t="s">
        <v>62</v>
      </c>
      <c r="F10" s="274"/>
    </row>
    <row r="11" spans="1:6" ht="15" customHeight="1">
      <c r="A11" s="335">
        <v>1</v>
      </c>
      <c r="B11" s="7">
        <v>2</v>
      </c>
      <c r="C11" s="7"/>
      <c r="D11" s="7">
        <v>3</v>
      </c>
      <c r="E11" s="7">
        <v>4</v>
      </c>
      <c r="F11" s="274"/>
    </row>
    <row r="12" spans="1:6" ht="15">
      <c r="A12" s="105">
        <v>1</v>
      </c>
      <c r="B12" s="287" t="s">
        <v>483</v>
      </c>
      <c r="C12" s="276"/>
      <c r="D12" s="302">
        <f>SUM(D13:D19)</f>
        <v>1970</v>
      </c>
      <c r="E12" s="302">
        <f>SUM(E13:E19)</f>
        <v>1979</v>
      </c>
      <c r="F12" s="284"/>
    </row>
    <row r="13" spans="1:6" ht="14.25">
      <c r="A13" s="297"/>
      <c r="B13" s="268" t="s">
        <v>506</v>
      </c>
      <c r="C13" s="280">
        <v>11</v>
      </c>
      <c r="D13" s="281">
        <v>750</v>
      </c>
      <c r="E13" s="281">
        <v>750</v>
      </c>
      <c r="F13" s="285"/>
    </row>
    <row r="14" spans="1:6" ht="14.25">
      <c r="A14" s="297"/>
      <c r="B14" s="268" t="s">
        <v>495</v>
      </c>
      <c r="C14" s="7">
        <v>12</v>
      </c>
      <c r="D14" s="281">
        <v>883</v>
      </c>
      <c r="E14" s="281">
        <v>935</v>
      </c>
      <c r="F14" s="285"/>
    </row>
    <row r="15" spans="1:9" ht="15">
      <c r="A15" s="297"/>
      <c r="B15" s="268" t="s">
        <v>496</v>
      </c>
      <c r="C15" s="7">
        <v>13</v>
      </c>
      <c r="D15" s="281">
        <v>203</v>
      </c>
      <c r="E15" s="281">
        <v>163</v>
      </c>
      <c r="F15" s="285"/>
      <c r="H15" s="290"/>
      <c r="I15" s="1"/>
    </row>
    <row r="16" spans="1:9" ht="14.25">
      <c r="A16" s="297"/>
      <c r="B16" s="268" t="s">
        <v>497</v>
      </c>
      <c r="C16" s="7">
        <v>14</v>
      </c>
      <c r="D16" s="281">
        <v>44</v>
      </c>
      <c r="E16" s="281">
        <v>47</v>
      </c>
      <c r="F16" s="285"/>
      <c r="H16" s="285"/>
      <c r="I16" s="1"/>
    </row>
    <row r="17" spans="1:9" ht="15">
      <c r="A17" s="297"/>
      <c r="B17" s="268" t="s">
        <v>498</v>
      </c>
      <c r="C17" s="7">
        <v>15</v>
      </c>
      <c r="D17" s="281">
        <v>31</v>
      </c>
      <c r="E17" s="281">
        <v>47</v>
      </c>
      <c r="F17" s="285"/>
      <c r="G17" s="72"/>
      <c r="H17" s="285"/>
      <c r="I17" s="1"/>
    </row>
    <row r="18" spans="1:9" ht="15">
      <c r="A18" s="297"/>
      <c r="B18" s="268" t="s">
        <v>499</v>
      </c>
      <c r="C18" s="7">
        <v>5</v>
      </c>
      <c r="D18" s="281">
        <v>18</v>
      </c>
      <c r="E18" s="281">
        <v>24</v>
      </c>
      <c r="F18" s="285"/>
      <c r="G18" s="72"/>
      <c r="H18" s="285"/>
      <c r="I18" s="1"/>
    </row>
    <row r="19" spans="1:9" ht="15">
      <c r="A19" s="297"/>
      <c r="B19" s="268" t="s">
        <v>507</v>
      </c>
      <c r="C19" s="7"/>
      <c r="D19" s="281">
        <v>41</v>
      </c>
      <c r="E19" s="281">
        <v>13</v>
      </c>
      <c r="F19" s="285"/>
      <c r="G19" s="72"/>
      <c r="H19" s="285"/>
      <c r="I19" s="1"/>
    </row>
    <row r="20" spans="1:9" ht="15.75">
      <c r="A20" s="105">
        <v>2</v>
      </c>
      <c r="B20" s="287" t="s">
        <v>651</v>
      </c>
      <c r="C20" s="7"/>
      <c r="D20" s="282">
        <v>13</v>
      </c>
      <c r="E20" s="282">
        <v>17</v>
      </c>
      <c r="F20" s="285"/>
      <c r="G20" s="72"/>
      <c r="H20" s="285"/>
      <c r="I20" s="1"/>
    </row>
    <row r="21" spans="1:9" ht="15">
      <c r="A21" s="130">
        <v>3</v>
      </c>
      <c r="B21" s="269" t="s">
        <v>486</v>
      </c>
      <c r="C21" s="7"/>
      <c r="D21" s="282">
        <f>SUM(D22:D24)</f>
        <v>2096</v>
      </c>
      <c r="E21" s="282">
        <f>SUM(E22:E24)</f>
        <v>1907</v>
      </c>
      <c r="F21" s="284"/>
      <c r="G21" s="15"/>
      <c r="H21" s="285"/>
      <c r="I21" s="1"/>
    </row>
    <row r="22" spans="1:9" ht="15">
      <c r="A22" s="297"/>
      <c r="B22" s="268" t="s">
        <v>500</v>
      </c>
      <c r="C22" s="7">
        <v>71</v>
      </c>
      <c r="D22" s="281">
        <v>1046</v>
      </c>
      <c r="E22" s="281">
        <v>994</v>
      </c>
      <c r="F22" s="285"/>
      <c r="G22" s="72"/>
      <c r="H22" s="285"/>
      <c r="I22" s="1"/>
    </row>
    <row r="23" spans="1:9" ht="15">
      <c r="A23" s="297"/>
      <c r="B23" s="268" t="s">
        <v>501</v>
      </c>
      <c r="C23" s="7">
        <v>72</v>
      </c>
      <c r="D23" s="281">
        <v>823</v>
      </c>
      <c r="E23" s="281">
        <v>641</v>
      </c>
      <c r="F23" s="285"/>
      <c r="G23" s="72"/>
      <c r="H23" s="285"/>
      <c r="I23" s="1"/>
    </row>
    <row r="24" spans="1:9" ht="15.75">
      <c r="A24" s="297"/>
      <c r="B24" s="268" t="s">
        <v>502</v>
      </c>
      <c r="C24" s="7">
        <v>75</v>
      </c>
      <c r="D24" s="281">
        <v>227</v>
      </c>
      <c r="E24" s="281">
        <v>272</v>
      </c>
      <c r="F24" s="285"/>
      <c r="G24" s="72"/>
      <c r="H24" s="290"/>
      <c r="I24" s="1"/>
    </row>
    <row r="25" spans="1:9" ht="15.75">
      <c r="A25" s="130">
        <v>4</v>
      </c>
      <c r="B25" s="269" t="s">
        <v>487</v>
      </c>
      <c r="C25" s="7"/>
      <c r="D25" s="282">
        <f>SUM(D26:D29)</f>
        <v>449</v>
      </c>
      <c r="E25" s="282">
        <f>SUM(E26:E29)</f>
        <v>670</v>
      </c>
      <c r="F25" s="285"/>
      <c r="G25" s="72"/>
      <c r="H25" s="285"/>
      <c r="I25" s="1"/>
    </row>
    <row r="26" spans="1:9" ht="15">
      <c r="A26" s="297"/>
      <c r="B26" s="268" t="s">
        <v>503</v>
      </c>
      <c r="C26" s="7">
        <v>82</v>
      </c>
      <c r="D26" s="281">
        <v>302</v>
      </c>
      <c r="E26" s="281">
        <v>549</v>
      </c>
      <c r="F26" s="285"/>
      <c r="G26" s="72"/>
      <c r="H26" s="285"/>
      <c r="I26" s="1"/>
    </row>
    <row r="27" spans="1:9" ht="15">
      <c r="A27" s="297"/>
      <c r="B27" s="268" t="s">
        <v>535</v>
      </c>
      <c r="C27" s="7"/>
      <c r="D27" s="281">
        <v>114</v>
      </c>
      <c r="E27" s="281">
        <v>31</v>
      </c>
      <c r="F27" s="285"/>
      <c r="G27" s="72"/>
      <c r="H27" s="285"/>
      <c r="I27" s="1"/>
    </row>
    <row r="28" spans="1:9" ht="15.75">
      <c r="A28" s="297"/>
      <c r="B28" s="268" t="s">
        <v>539</v>
      </c>
      <c r="C28" s="7"/>
      <c r="D28" s="281">
        <v>12</v>
      </c>
      <c r="E28" s="281">
        <v>64</v>
      </c>
      <c r="F28" s="285"/>
      <c r="G28" s="72"/>
      <c r="H28" s="290"/>
      <c r="I28" s="1"/>
    </row>
    <row r="29" spans="1:9" ht="15">
      <c r="A29" s="297"/>
      <c r="B29" s="268" t="s">
        <v>504</v>
      </c>
      <c r="C29" s="7">
        <v>86</v>
      </c>
      <c r="D29" s="281">
        <v>21</v>
      </c>
      <c r="E29" s="281">
        <v>26</v>
      </c>
      <c r="F29" s="285"/>
      <c r="G29" s="72"/>
      <c r="H29" s="285"/>
      <c r="I29" s="1"/>
    </row>
    <row r="30" spans="1:9" ht="15.75">
      <c r="A30" s="130">
        <v>5</v>
      </c>
      <c r="B30" s="269" t="s">
        <v>494</v>
      </c>
      <c r="C30" s="7"/>
      <c r="D30" s="282">
        <f>SUM(D31:D35)</f>
        <v>244</v>
      </c>
      <c r="E30" s="282">
        <f>SUM(E31:E35)</f>
        <v>381</v>
      </c>
      <c r="F30" s="285"/>
      <c r="G30" s="72"/>
      <c r="H30" s="285"/>
      <c r="I30" s="1" t="s">
        <v>724</v>
      </c>
    </row>
    <row r="31" spans="1:9" ht="15">
      <c r="A31" s="297"/>
      <c r="B31" s="268" t="s">
        <v>536</v>
      </c>
      <c r="C31" s="7"/>
      <c r="D31" s="281">
        <v>113</v>
      </c>
      <c r="E31" s="281">
        <v>143</v>
      </c>
      <c r="F31" s="285"/>
      <c r="G31" s="72"/>
      <c r="H31" s="285"/>
      <c r="I31" s="1"/>
    </row>
    <row r="32" spans="1:9" ht="15">
      <c r="A32" s="297"/>
      <c r="B32" s="268" t="s">
        <v>533</v>
      </c>
      <c r="C32" s="7"/>
      <c r="D32" s="281">
        <v>9</v>
      </c>
      <c r="E32" s="281">
        <v>9</v>
      </c>
      <c r="F32" s="285"/>
      <c r="G32" s="72"/>
      <c r="H32" s="285"/>
      <c r="I32" s="1"/>
    </row>
    <row r="33" spans="1:9" ht="15.75">
      <c r="A33" s="297"/>
      <c r="B33" s="268" t="s">
        <v>534</v>
      </c>
      <c r="C33" s="7"/>
      <c r="D33" s="281">
        <v>5</v>
      </c>
      <c r="E33" s="281">
        <v>85</v>
      </c>
      <c r="F33" s="285"/>
      <c r="G33" s="72"/>
      <c r="H33" s="290"/>
      <c r="I33" s="1"/>
    </row>
    <row r="34" spans="1:9" ht="15">
      <c r="A34" s="297"/>
      <c r="B34" s="268" t="s">
        <v>537</v>
      </c>
      <c r="C34" s="7"/>
      <c r="D34" s="281">
        <v>89</v>
      </c>
      <c r="E34" s="281">
        <v>113</v>
      </c>
      <c r="F34" s="285"/>
      <c r="G34" s="72"/>
      <c r="H34" s="285"/>
      <c r="I34" s="1"/>
    </row>
    <row r="35" spans="1:9" ht="15">
      <c r="A35" s="297"/>
      <c r="B35" s="268" t="s">
        <v>538</v>
      </c>
      <c r="C35" s="7"/>
      <c r="D35" s="281">
        <v>28</v>
      </c>
      <c r="E35" s="281">
        <v>31</v>
      </c>
      <c r="F35" s="285"/>
      <c r="G35" s="72"/>
      <c r="H35" s="285"/>
      <c r="I35" s="1"/>
    </row>
    <row r="36" spans="1:9" ht="15">
      <c r="A36" s="130">
        <v>6</v>
      </c>
      <c r="B36" s="269" t="s">
        <v>508</v>
      </c>
      <c r="C36" s="7"/>
      <c r="D36" s="282">
        <f>SUM(D37:D38)</f>
        <v>298</v>
      </c>
      <c r="E36" s="282">
        <f>SUM(E37:E38)</f>
        <v>298</v>
      </c>
      <c r="F36" s="284"/>
      <c r="G36" s="15"/>
      <c r="H36" s="285"/>
      <c r="I36" s="1"/>
    </row>
    <row r="37" spans="1:9" ht="15">
      <c r="A37" s="297"/>
      <c r="B37" s="268" t="s">
        <v>490</v>
      </c>
      <c r="C37" s="7">
        <v>411</v>
      </c>
      <c r="D37" s="281">
        <v>255</v>
      </c>
      <c r="E37" s="281">
        <v>255</v>
      </c>
      <c r="F37" s="285"/>
      <c r="G37" s="72"/>
      <c r="H37" s="285"/>
      <c r="I37" s="1"/>
    </row>
    <row r="38" spans="1:9" ht="15">
      <c r="A38" s="297"/>
      <c r="B38" s="268" t="s">
        <v>532</v>
      </c>
      <c r="C38" s="7">
        <v>416</v>
      </c>
      <c r="D38" s="281">
        <v>43</v>
      </c>
      <c r="E38" s="281">
        <v>43</v>
      </c>
      <c r="F38" s="285"/>
      <c r="G38" s="72"/>
      <c r="H38" s="285"/>
      <c r="I38" s="1"/>
    </row>
    <row r="39" spans="1:9" ht="15.75">
      <c r="A39" s="130">
        <v>7</v>
      </c>
      <c r="B39" s="269" t="s">
        <v>509</v>
      </c>
      <c r="C39" s="7"/>
      <c r="D39" s="281"/>
      <c r="E39" s="281"/>
      <c r="F39" s="285"/>
      <c r="G39" s="72"/>
      <c r="H39" s="290"/>
      <c r="I39" s="1"/>
    </row>
    <row r="40" spans="1:9" ht="15">
      <c r="A40" s="297"/>
      <c r="B40" s="268" t="s">
        <v>510</v>
      </c>
      <c r="C40" s="7"/>
      <c r="D40" s="281">
        <v>255381</v>
      </c>
      <c r="E40" s="281">
        <v>255381</v>
      </c>
      <c r="F40" s="285"/>
      <c r="G40" s="72"/>
      <c r="H40" s="285"/>
      <c r="I40" s="1"/>
    </row>
    <row r="41" spans="1:9" ht="15">
      <c r="A41" s="297"/>
      <c r="B41" s="268" t="s">
        <v>531</v>
      </c>
      <c r="C41" s="7"/>
      <c r="D41" s="281">
        <v>1</v>
      </c>
      <c r="E41" s="281">
        <v>1</v>
      </c>
      <c r="F41" s="285"/>
      <c r="G41" s="72"/>
      <c r="H41" s="285"/>
      <c r="I41" s="1"/>
    </row>
    <row r="42" spans="1:9" ht="15.75">
      <c r="A42" s="130">
        <v>8</v>
      </c>
      <c r="B42" s="269" t="s">
        <v>72</v>
      </c>
      <c r="C42" s="7"/>
      <c r="D42" s="282">
        <f>SUM(D43:D45)</f>
        <v>4794</v>
      </c>
      <c r="E42" s="282">
        <f>SUM(E43:E45)</f>
        <v>4636</v>
      </c>
      <c r="F42" s="285"/>
      <c r="G42" s="72"/>
      <c r="H42" s="285"/>
      <c r="I42" s="1"/>
    </row>
    <row r="43" spans="1:9" ht="15">
      <c r="A43" s="297"/>
      <c r="B43" s="268" t="s">
        <v>511</v>
      </c>
      <c r="C43" s="7">
        <v>421</v>
      </c>
      <c r="D43" s="281">
        <v>328</v>
      </c>
      <c r="E43" s="281">
        <v>328</v>
      </c>
      <c r="F43" s="285"/>
      <c r="G43" s="72"/>
      <c r="H43" s="285"/>
      <c r="I43" s="1"/>
    </row>
    <row r="44" spans="1:9" ht="15">
      <c r="A44" s="297"/>
      <c r="B44" s="268" t="s">
        <v>513</v>
      </c>
      <c r="C44" s="7">
        <v>422</v>
      </c>
      <c r="D44" s="281">
        <v>217</v>
      </c>
      <c r="E44" s="281">
        <v>217</v>
      </c>
      <c r="F44" s="285"/>
      <c r="G44" s="72"/>
      <c r="H44" s="285"/>
      <c r="I44" s="1"/>
    </row>
    <row r="45" spans="1:9" ht="15.75">
      <c r="A45" s="297"/>
      <c r="B45" s="268" t="s">
        <v>512</v>
      </c>
      <c r="C45" s="7">
        <v>424</v>
      </c>
      <c r="D45" s="281">
        <v>4249</v>
      </c>
      <c r="E45" s="281">
        <v>4091</v>
      </c>
      <c r="F45" s="285"/>
      <c r="G45" s="72"/>
      <c r="H45" s="290"/>
      <c r="I45" s="1"/>
    </row>
    <row r="46" spans="1:9" ht="15">
      <c r="A46" s="1"/>
      <c r="B46" s="18"/>
      <c r="C46" s="284">
        <v>425</v>
      </c>
      <c r="D46" s="285"/>
      <c r="E46" s="285"/>
      <c r="F46" s="285"/>
      <c r="G46" s="72"/>
      <c r="H46" s="285"/>
      <c r="I46" s="1"/>
    </row>
    <row r="47" spans="1:9" ht="15">
      <c r="A47" s="1"/>
      <c r="B47" s="18" t="s">
        <v>731</v>
      </c>
      <c r="C47" s="284">
        <v>426</v>
      </c>
      <c r="D47" s="285"/>
      <c r="E47" s="285"/>
      <c r="F47" s="285"/>
      <c r="G47" s="72"/>
      <c r="H47" s="285"/>
      <c r="I47" s="1"/>
    </row>
    <row r="48" spans="1:9" ht="15.75">
      <c r="A48" s="290"/>
      <c r="B48" s="271"/>
      <c r="H48" s="285"/>
      <c r="I48" s="1"/>
    </row>
    <row r="49" spans="1:7" ht="14.25">
      <c r="A49" s="285"/>
      <c r="B49" s="20" t="s">
        <v>514</v>
      </c>
      <c r="C49" s="20"/>
      <c r="D49" s="20"/>
      <c r="E49" s="20"/>
      <c r="F49" s="20"/>
      <c r="G49" s="20"/>
    </row>
    <row r="50" spans="1:7" ht="14.25">
      <c r="A50" s="285"/>
      <c r="B50" s="551" t="s">
        <v>515</v>
      </c>
      <c r="C50" s="551"/>
      <c r="D50" s="551"/>
      <c r="E50" s="551"/>
      <c r="F50" s="551"/>
      <c r="G50" s="551"/>
    </row>
    <row r="51" spans="1:7" ht="14.25">
      <c r="A51" s="285"/>
      <c r="B51" s="20"/>
      <c r="C51" s="20"/>
      <c r="D51" s="20"/>
      <c r="E51" s="20"/>
      <c r="F51" s="20"/>
      <c r="G51" s="20"/>
    </row>
    <row r="52" spans="1:7" ht="14.25">
      <c r="A52" s="285"/>
      <c r="B52" s="551"/>
      <c r="C52" s="551"/>
      <c r="D52" s="551"/>
      <c r="E52" s="551"/>
      <c r="F52" s="551"/>
      <c r="G52" s="551"/>
    </row>
    <row r="53" spans="1:2" ht="15">
      <c r="A53" s="285"/>
      <c r="B53" s="72"/>
    </row>
    <row r="54" spans="1:2" ht="15">
      <c r="A54" s="285"/>
      <c r="B54" s="72"/>
    </row>
  </sheetData>
  <mergeCells count="2">
    <mergeCell ref="B52:G52"/>
    <mergeCell ref="B50:G50"/>
  </mergeCells>
  <printOptions/>
  <pageMargins left="0.75" right="0.75" top="0.72" bottom="0.5" header="0.51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55"/>
  <sheetViews>
    <sheetView workbookViewId="0" topLeftCell="A1">
      <selection activeCell="G55" sqref="G55"/>
    </sheetView>
  </sheetViews>
  <sheetFormatPr defaultColWidth="9.140625" defaultRowHeight="12.75"/>
  <cols>
    <col min="1" max="1" width="38.7109375" style="0" customWidth="1"/>
    <col min="2" max="2" width="6.140625" style="0" customWidth="1"/>
    <col min="3" max="3" width="9.7109375" style="0" customWidth="1"/>
    <col min="4" max="4" width="10.7109375" style="0" customWidth="1"/>
    <col min="5" max="5" width="10.140625" style="0" customWidth="1"/>
    <col min="6" max="6" width="10.421875" style="0" customWidth="1"/>
    <col min="7" max="7" width="12.28125" style="0" customWidth="1"/>
    <col min="8" max="8" width="12.8515625" style="0" customWidth="1"/>
  </cols>
  <sheetData>
    <row r="1" spans="1:5" ht="13.5" thickBot="1">
      <c r="A1" s="162" t="s">
        <v>353</v>
      </c>
      <c r="E1" t="s">
        <v>354</v>
      </c>
    </row>
    <row r="2" spans="1:6" ht="12.75">
      <c r="A2" s="174"/>
      <c r="B2" s="175" t="s">
        <v>64</v>
      </c>
      <c r="C2" s="176" t="s">
        <v>355</v>
      </c>
      <c r="D2" s="177" t="s">
        <v>356</v>
      </c>
      <c r="E2" s="179"/>
      <c r="F2" s="180" t="s">
        <v>357</v>
      </c>
    </row>
    <row r="3" spans="1:8" ht="12.75">
      <c r="A3" s="181" t="s">
        <v>195</v>
      </c>
      <c r="B3" s="139" t="s">
        <v>67</v>
      </c>
      <c r="C3" s="140" t="s">
        <v>358</v>
      </c>
      <c r="D3" s="136" t="s">
        <v>317</v>
      </c>
      <c r="E3" s="140" t="s">
        <v>359</v>
      </c>
      <c r="F3" s="182" t="s">
        <v>360</v>
      </c>
      <c r="G3" s="62"/>
      <c r="H3" s="62"/>
    </row>
    <row r="4" spans="1:8" ht="12.75">
      <c r="A4" s="183"/>
      <c r="B4" s="141" t="s">
        <v>66</v>
      </c>
      <c r="C4" s="142" t="s">
        <v>319</v>
      </c>
      <c r="D4" s="141" t="s">
        <v>62</v>
      </c>
      <c r="E4" s="142" t="s">
        <v>62</v>
      </c>
      <c r="F4" s="184" t="s">
        <v>361</v>
      </c>
      <c r="G4" s="62"/>
      <c r="H4" s="62"/>
    </row>
    <row r="5" spans="1:8" ht="12.75">
      <c r="A5" s="185" t="s">
        <v>89</v>
      </c>
      <c r="B5" s="133" t="s">
        <v>90</v>
      </c>
      <c r="C5" s="133">
        <v>1</v>
      </c>
      <c r="D5" s="143">
        <v>2</v>
      </c>
      <c r="E5" s="143">
        <v>3</v>
      </c>
      <c r="F5" s="186">
        <v>4</v>
      </c>
      <c r="G5" s="62"/>
      <c r="H5" s="62"/>
    </row>
    <row r="6" spans="1:8" ht="12.75">
      <c r="A6" s="187" t="s">
        <v>63</v>
      </c>
      <c r="B6" s="143"/>
      <c r="C6" s="133"/>
      <c r="D6" s="133"/>
      <c r="E6" s="133"/>
      <c r="F6" s="186"/>
      <c r="G6" s="64"/>
      <c r="H6" s="64"/>
    </row>
    <row r="7" spans="1:8" ht="12.75">
      <c r="A7" s="188" t="s">
        <v>362</v>
      </c>
      <c r="B7" s="143">
        <v>2111</v>
      </c>
      <c r="C7" s="133"/>
      <c r="D7" s="133"/>
      <c r="E7" s="133"/>
      <c r="F7" s="186"/>
      <c r="G7" s="64"/>
      <c r="H7" s="64"/>
    </row>
    <row r="8" spans="1:8" ht="12.75">
      <c r="A8" s="189" t="s">
        <v>363</v>
      </c>
      <c r="B8" s="133"/>
      <c r="C8" s="133"/>
      <c r="D8" s="133"/>
      <c r="E8" s="133"/>
      <c r="F8" s="186"/>
      <c r="G8" s="64"/>
      <c r="H8" s="64"/>
    </row>
    <row r="9" spans="1:8" ht="12.75">
      <c r="A9" s="189" t="s">
        <v>364</v>
      </c>
      <c r="B9" s="143">
        <v>2112</v>
      </c>
      <c r="C9" s="143"/>
      <c r="D9" s="143"/>
      <c r="E9" s="143"/>
      <c r="F9" s="190"/>
      <c r="G9" s="62"/>
      <c r="H9" s="62"/>
    </row>
    <row r="10" spans="1:8" ht="12.75">
      <c r="A10" s="189" t="s">
        <v>365</v>
      </c>
      <c r="B10" s="143">
        <v>2113</v>
      </c>
      <c r="C10" s="143"/>
      <c r="D10" s="143"/>
      <c r="E10" s="143"/>
      <c r="F10" s="190"/>
      <c r="G10" s="62"/>
      <c r="H10" s="62"/>
    </row>
    <row r="11" spans="1:8" ht="12.75">
      <c r="A11" s="189" t="s">
        <v>366</v>
      </c>
      <c r="B11" s="144"/>
      <c r="C11" s="143"/>
      <c r="D11" s="143"/>
      <c r="E11" s="143"/>
      <c r="F11" s="190"/>
      <c r="G11" s="62"/>
      <c r="H11" s="62"/>
    </row>
    <row r="12" spans="1:8" ht="12.75">
      <c r="A12" s="189" t="s">
        <v>367</v>
      </c>
      <c r="B12" s="145">
        <v>2115</v>
      </c>
      <c r="C12" s="143"/>
      <c r="D12" s="143"/>
      <c r="E12" s="143"/>
      <c r="F12" s="190"/>
      <c r="G12" s="62"/>
      <c r="H12" s="62"/>
    </row>
    <row r="13" spans="1:8" ht="12.75">
      <c r="A13" s="189" t="s">
        <v>368</v>
      </c>
      <c r="B13" s="143"/>
      <c r="C13" s="143"/>
      <c r="D13" s="143"/>
      <c r="E13" s="143"/>
      <c r="F13" s="190"/>
      <c r="G13" s="62"/>
      <c r="H13" s="62"/>
    </row>
    <row r="14" spans="1:8" ht="12.75">
      <c r="A14" s="189" t="s">
        <v>369</v>
      </c>
      <c r="B14" s="145">
        <v>2116</v>
      </c>
      <c r="C14" s="143"/>
      <c r="D14" s="143"/>
      <c r="E14" s="143"/>
      <c r="F14" s="190"/>
      <c r="G14" s="62"/>
      <c r="H14" s="62"/>
    </row>
    <row r="15" spans="1:8" ht="12.75">
      <c r="A15" s="189" t="s">
        <v>368</v>
      </c>
      <c r="B15" s="143"/>
      <c r="C15" s="143"/>
      <c r="D15" s="143"/>
      <c r="E15" s="143"/>
      <c r="F15" s="190"/>
      <c r="G15" s="62"/>
      <c r="H15" s="62"/>
    </row>
    <row r="16" spans="1:8" ht="12.75">
      <c r="A16" s="189" t="s">
        <v>370</v>
      </c>
      <c r="B16" s="143">
        <v>2117</v>
      </c>
      <c r="C16" s="143"/>
      <c r="D16" s="143"/>
      <c r="E16" s="143"/>
      <c r="F16" s="190"/>
      <c r="G16" s="62"/>
      <c r="H16" s="62"/>
    </row>
    <row r="17" spans="1:8" ht="12.75">
      <c r="A17" s="189" t="s">
        <v>371</v>
      </c>
      <c r="B17" s="145">
        <v>2118</v>
      </c>
      <c r="C17" s="143"/>
      <c r="D17" s="143"/>
      <c r="E17" s="143"/>
      <c r="F17" s="190"/>
      <c r="G17" s="62"/>
      <c r="H17" s="62"/>
    </row>
    <row r="18" spans="1:8" ht="12.75">
      <c r="A18" s="189" t="s">
        <v>372</v>
      </c>
      <c r="B18" s="145">
        <v>2119</v>
      </c>
      <c r="C18" s="143"/>
      <c r="D18" s="143"/>
      <c r="E18" s="143"/>
      <c r="F18" s="190"/>
      <c r="G18" s="62"/>
      <c r="H18" s="62"/>
    </row>
    <row r="19" spans="1:8" ht="12.75">
      <c r="A19" s="189" t="s">
        <v>373</v>
      </c>
      <c r="B19" s="145">
        <v>2120</v>
      </c>
      <c r="C19" s="143"/>
      <c r="D19" s="143"/>
      <c r="E19" s="143"/>
      <c r="F19" s="190"/>
      <c r="G19" s="62"/>
      <c r="H19" s="62"/>
    </row>
    <row r="20" spans="1:8" ht="12.75">
      <c r="A20" s="189" t="s">
        <v>374</v>
      </c>
      <c r="B20" s="145">
        <v>2121</v>
      </c>
      <c r="C20" s="143"/>
      <c r="D20" s="143"/>
      <c r="E20" s="143"/>
      <c r="F20" s="190"/>
      <c r="G20" s="62"/>
      <c r="H20" s="62"/>
    </row>
    <row r="21" spans="1:8" ht="12.75">
      <c r="A21" s="189" t="s">
        <v>375</v>
      </c>
      <c r="B21" s="145">
        <v>2122</v>
      </c>
      <c r="C21" s="143">
        <v>36</v>
      </c>
      <c r="D21" s="143"/>
      <c r="E21" s="143">
        <v>36</v>
      </c>
      <c r="F21" s="190"/>
      <c r="G21" s="62"/>
      <c r="H21" s="62"/>
    </row>
    <row r="22" spans="1:8" ht="12.75">
      <c r="A22" s="189" t="s">
        <v>376</v>
      </c>
      <c r="B22" s="145">
        <v>2123</v>
      </c>
      <c r="C22" s="143"/>
      <c r="D22" s="143"/>
      <c r="E22" s="143"/>
      <c r="F22" s="190"/>
      <c r="G22" s="62"/>
      <c r="H22" s="62"/>
    </row>
    <row r="23" spans="1:8" ht="12.75">
      <c r="A23" s="189" t="s">
        <v>377</v>
      </c>
      <c r="B23" s="143"/>
      <c r="C23" s="143"/>
      <c r="D23" s="143"/>
      <c r="E23" s="143"/>
      <c r="F23" s="190"/>
      <c r="G23" s="62"/>
      <c r="H23" s="62"/>
    </row>
    <row r="24" spans="1:8" ht="12.75">
      <c r="A24" s="189" t="s">
        <v>378</v>
      </c>
      <c r="B24" s="145">
        <v>2124</v>
      </c>
      <c r="C24" s="143"/>
      <c r="D24" s="143"/>
      <c r="E24" s="143"/>
      <c r="F24" s="190"/>
      <c r="G24" s="62"/>
      <c r="H24" s="62"/>
    </row>
    <row r="25" spans="1:8" ht="12.75">
      <c r="A25" s="189" t="s">
        <v>379</v>
      </c>
      <c r="B25" s="145">
        <v>2125</v>
      </c>
      <c r="C25" s="143"/>
      <c r="D25" s="143"/>
      <c r="E25" s="143"/>
      <c r="F25" s="190"/>
      <c r="G25" s="62"/>
      <c r="H25" s="62"/>
    </row>
    <row r="26" spans="1:8" ht="12.75">
      <c r="A26" s="191" t="s">
        <v>380</v>
      </c>
      <c r="B26" s="146">
        <v>2130</v>
      </c>
      <c r="C26" s="135">
        <f>C7+C11+C17+C19+C20+C21+C22</f>
        <v>36</v>
      </c>
      <c r="D26" s="135">
        <f>D7+D11+D17+D19+D20+D21+D22</f>
        <v>0</v>
      </c>
      <c r="E26" s="135">
        <f>E7+E11+E17+E19+E20+E21+E22</f>
        <v>36</v>
      </c>
      <c r="F26" s="192">
        <f>F7+F11+F17+F19+F20+F21+F22</f>
        <v>0</v>
      </c>
      <c r="G26" s="62"/>
      <c r="H26" s="62"/>
    </row>
    <row r="27" spans="1:8" ht="12.75">
      <c r="A27" s="189" t="s">
        <v>381</v>
      </c>
      <c r="B27" s="143"/>
      <c r="C27" s="143"/>
      <c r="D27" s="143"/>
      <c r="E27" s="143"/>
      <c r="F27" s="190"/>
      <c r="G27" s="62"/>
      <c r="H27" s="62"/>
    </row>
    <row r="28" spans="1:8" ht="12.75">
      <c r="A28" s="188" t="s">
        <v>362</v>
      </c>
      <c r="B28" s="145">
        <v>2141</v>
      </c>
      <c r="C28" s="143">
        <v>40</v>
      </c>
      <c r="D28" s="143">
        <v>40</v>
      </c>
      <c r="E28" s="143">
        <v>0</v>
      </c>
      <c r="F28" s="190">
        <v>0</v>
      </c>
      <c r="G28" s="62"/>
      <c r="H28" s="62"/>
    </row>
    <row r="29" spans="1:8" ht="12.75">
      <c r="A29" s="189" t="s">
        <v>363</v>
      </c>
      <c r="B29" s="143"/>
      <c r="C29" s="143"/>
      <c r="D29" s="143"/>
      <c r="E29" s="143"/>
      <c r="F29" s="190"/>
      <c r="G29" s="62"/>
      <c r="H29" s="62"/>
    </row>
    <row r="30" spans="1:8" ht="12.75">
      <c r="A30" s="189" t="s">
        <v>382</v>
      </c>
      <c r="B30" s="145">
        <v>2143</v>
      </c>
      <c r="C30" s="143">
        <v>40</v>
      </c>
      <c r="D30" s="143">
        <v>40</v>
      </c>
      <c r="E30" s="143">
        <v>0</v>
      </c>
      <c r="F30" s="190">
        <v>0</v>
      </c>
      <c r="G30" s="62"/>
      <c r="H30" s="62"/>
    </row>
    <row r="31" spans="1:8" ht="12.75">
      <c r="A31" s="189" t="s">
        <v>451</v>
      </c>
      <c r="B31" s="145">
        <v>2144</v>
      </c>
      <c r="C31" s="143">
        <v>200</v>
      </c>
      <c r="D31" s="143">
        <v>200</v>
      </c>
      <c r="E31" s="137">
        <v>0</v>
      </c>
      <c r="F31" s="190">
        <v>0</v>
      </c>
      <c r="G31" s="62"/>
      <c r="H31" s="62"/>
    </row>
    <row r="32" spans="1:8" ht="12.75">
      <c r="A32" s="193" t="s">
        <v>383</v>
      </c>
      <c r="B32" s="143"/>
      <c r="C32" s="147"/>
      <c r="D32" s="143"/>
      <c r="E32" s="147"/>
      <c r="F32" s="190"/>
      <c r="G32" s="62"/>
      <c r="H32" s="62"/>
    </row>
    <row r="33" spans="1:8" ht="12.75">
      <c r="A33" s="193" t="s">
        <v>384</v>
      </c>
      <c r="B33" s="143"/>
      <c r="C33" s="147">
        <v>200</v>
      </c>
      <c r="D33" s="143">
        <v>200</v>
      </c>
      <c r="E33" s="147">
        <v>0</v>
      </c>
      <c r="F33" s="190">
        <v>0</v>
      </c>
      <c r="G33" s="62"/>
      <c r="H33" s="62"/>
    </row>
    <row r="34" spans="1:8" ht="12.75">
      <c r="A34" s="194" t="s">
        <v>368</v>
      </c>
      <c r="B34" s="148"/>
      <c r="C34" s="149"/>
      <c r="D34" s="148"/>
      <c r="E34" s="149"/>
      <c r="F34" s="195"/>
      <c r="G34" s="62"/>
      <c r="H34" s="62"/>
    </row>
    <row r="35" spans="1:8" ht="12.75">
      <c r="A35" s="196" t="s">
        <v>385</v>
      </c>
      <c r="B35" s="150">
        <v>2146</v>
      </c>
      <c r="C35" s="151"/>
      <c r="D35" s="150"/>
      <c r="E35" s="151"/>
      <c r="F35" s="197"/>
      <c r="G35" s="1"/>
      <c r="H35" s="1"/>
    </row>
    <row r="36" spans="1:8" ht="12.75">
      <c r="A36" s="198" t="s">
        <v>386</v>
      </c>
      <c r="B36" s="152">
        <v>2147</v>
      </c>
      <c r="C36" s="153"/>
      <c r="D36" s="143"/>
      <c r="E36" s="143"/>
      <c r="F36" s="190"/>
      <c r="G36" s="1"/>
      <c r="H36" s="1"/>
    </row>
    <row r="37" spans="1:8" ht="12.75">
      <c r="A37" s="189" t="s">
        <v>387</v>
      </c>
      <c r="B37" s="143">
        <v>2148</v>
      </c>
      <c r="C37" s="143"/>
      <c r="D37" s="143"/>
      <c r="E37" s="143"/>
      <c r="F37" s="190"/>
      <c r="G37" s="1"/>
      <c r="H37" s="1"/>
    </row>
    <row r="38" spans="1:8" ht="12.75">
      <c r="A38" s="189" t="s">
        <v>388</v>
      </c>
      <c r="B38" s="145">
        <v>2149</v>
      </c>
      <c r="C38" s="143">
        <v>343</v>
      </c>
      <c r="D38" s="143">
        <v>343</v>
      </c>
      <c r="E38" s="143">
        <v>0</v>
      </c>
      <c r="F38" s="190">
        <v>0</v>
      </c>
      <c r="G38" s="1"/>
      <c r="H38" s="1"/>
    </row>
    <row r="39" spans="1:8" ht="12.75">
      <c r="A39" s="189" t="s">
        <v>374</v>
      </c>
      <c r="B39" s="145">
        <v>2150</v>
      </c>
      <c r="C39" s="143"/>
      <c r="D39" s="143"/>
      <c r="E39" s="143"/>
      <c r="F39" s="190"/>
      <c r="G39" s="1"/>
      <c r="H39" s="1"/>
    </row>
    <row r="40" spans="1:8" ht="12.75">
      <c r="A40" s="193" t="s">
        <v>389</v>
      </c>
      <c r="B40" s="145">
        <v>2151</v>
      </c>
      <c r="C40" s="147">
        <v>118</v>
      </c>
      <c r="D40" s="143">
        <v>118</v>
      </c>
      <c r="E40" s="138">
        <v>0</v>
      </c>
      <c r="F40" s="190">
        <v>0</v>
      </c>
      <c r="G40" s="1"/>
      <c r="H40" s="1"/>
    </row>
    <row r="41" spans="1:8" ht="12.75">
      <c r="A41" s="193" t="s">
        <v>390</v>
      </c>
      <c r="B41" s="145">
        <v>2152</v>
      </c>
      <c r="C41" s="147">
        <f>C42+C43+C44</f>
        <v>7</v>
      </c>
      <c r="D41" s="143">
        <f>D42+D43+D44</f>
        <v>7</v>
      </c>
      <c r="E41" s="147">
        <f>E42+E43+E44</f>
        <v>0</v>
      </c>
      <c r="F41" s="190">
        <f>F42+F43+F44</f>
        <v>0</v>
      </c>
      <c r="G41" s="1"/>
      <c r="H41" s="1"/>
    </row>
    <row r="42" spans="1:8" ht="12.75">
      <c r="A42" s="193" t="s">
        <v>391</v>
      </c>
      <c r="B42" s="145">
        <v>2153</v>
      </c>
      <c r="C42" s="147"/>
      <c r="D42" s="143"/>
      <c r="E42" s="147"/>
      <c r="F42" s="190"/>
      <c r="G42" s="1"/>
      <c r="H42" s="1"/>
    </row>
    <row r="43" spans="1:8" ht="12.75">
      <c r="A43" s="193" t="s">
        <v>392</v>
      </c>
      <c r="B43" s="145">
        <v>2154</v>
      </c>
      <c r="C43" s="147"/>
      <c r="D43" s="143"/>
      <c r="E43" s="147"/>
      <c r="F43" s="190"/>
      <c r="G43" s="1"/>
      <c r="H43" s="1"/>
    </row>
    <row r="44" spans="1:8" ht="12.75">
      <c r="A44" s="193" t="s">
        <v>393</v>
      </c>
      <c r="B44" s="145">
        <v>2156</v>
      </c>
      <c r="C44" s="147">
        <v>7</v>
      </c>
      <c r="D44" s="143">
        <v>7</v>
      </c>
      <c r="E44" s="147">
        <v>0</v>
      </c>
      <c r="F44" s="190">
        <v>0</v>
      </c>
      <c r="G44" s="1"/>
      <c r="H44" s="1"/>
    </row>
    <row r="45" spans="1:8" ht="12.75">
      <c r="A45" s="198" t="s">
        <v>394</v>
      </c>
      <c r="B45" s="152"/>
      <c r="C45" s="153"/>
      <c r="D45" s="152"/>
      <c r="E45" s="153"/>
      <c r="F45" s="199"/>
      <c r="G45" s="1"/>
      <c r="H45" s="1"/>
    </row>
    <row r="46" spans="1:8" ht="12.75">
      <c r="A46" s="196" t="s">
        <v>395</v>
      </c>
      <c r="B46" s="154">
        <v>2157</v>
      </c>
      <c r="C46" s="151">
        <f>C47+C48+C49</f>
        <v>50</v>
      </c>
      <c r="D46" s="150">
        <f>D47+D48+D49</f>
        <v>50</v>
      </c>
      <c r="E46" s="151">
        <f>E47+E48+E49</f>
        <v>0</v>
      </c>
      <c r="F46" s="197">
        <f>F47+F48+F49</f>
        <v>0</v>
      </c>
      <c r="G46" s="1"/>
      <c r="H46" s="1"/>
    </row>
    <row r="47" spans="1:8" ht="12.75">
      <c r="A47" s="189" t="s">
        <v>396</v>
      </c>
      <c r="B47" s="145">
        <v>2158</v>
      </c>
      <c r="C47" s="137">
        <v>42</v>
      </c>
      <c r="D47" s="143">
        <v>42</v>
      </c>
      <c r="E47" s="147">
        <v>0</v>
      </c>
      <c r="F47" s="190">
        <v>0</v>
      </c>
      <c r="G47" s="1"/>
      <c r="H47" s="1"/>
    </row>
    <row r="48" spans="1:8" ht="12.75">
      <c r="A48" s="189" t="s">
        <v>397</v>
      </c>
      <c r="B48" s="145">
        <v>2159</v>
      </c>
      <c r="C48" s="137">
        <v>8</v>
      </c>
      <c r="D48" s="143">
        <v>8</v>
      </c>
      <c r="E48" s="147">
        <v>0</v>
      </c>
      <c r="F48" s="190">
        <v>0</v>
      </c>
      <c r="G48" s="1"/>
      <c r="H48" s="1"/>
    </row>
    <row r="49" spans="1:8" ht="12.75">
      <c r="A49" s="189" t="s">
        <v>398</v>
      </c>
      <c r="B49" s="145">
        <v>2160</v>
      </c>
      <c r="C49" s="137"/>
      <c r="D49" s="143"/>
      <c r="E49" s="147"/>
      <c r="F49" s="190"/>
      <c r="G49" s="1"/>
      <c r="H49" s="1"/>
    </row>
    <row r="50" spans="1:8" ht="12.75">
      <c r="A50" s="200" t="s">
        <v>399</v>
      </c>
      <c r="B50" s="148"/>
      <c r="C50" s="149"/>
      <c r="D50" s="148"/>
      <c r="E50" s="149"/>
      <c r="F50" s="195"/>
      <c r="G50" s="1"/>
      <c r="H50" s="1"/>
    </row>
    <row r="51" spans="1:8" ht="12.75">
      <c r="A51" s="201" t="s">
        <v>400</v>
      </c>
      <c r="B51" s="154">
        <v>2161</v>
      </c>
      <c r="C51" s="151">
        <v>122</v>
      </c>
      <c r="D51" s="150">
        <v>122</v>
      </c>
      <c r="E51" s="151">
        <v>0</v>
      </c>
      <c r="F51" s="197">
        <v>0</v>
      </c>
      <c r="G51" s="1"/>
      <c r="H51" s="1"/>
    </row>
    <row r="52" spans="1:8" ht="12.75">
      <c r="A52" s="68" t="s">
        <v>401</v>
      </c>
      <c r="B52" s="145">
        <v>2162</v>
      </c>
      <c r="C52" s="30"/>
      <c r="D52" s="30"/>
      <c r="E52" s="30"/>
      <c r="F52" s="31"/>
      <c r="G52" s="1"/>
      <c r="H52" s="1"/>
    </row>
    <row r="53" spans="1:8" ht="12.75">
      <c r="A53" s="187" t="s">
        <v>332</v>
      </c>
      <c r="B53" s="146">
        <v>2170</v>
      </c>
      <c r="C53" s="135">
        <f>C28+C31+C36+C38+C39+C40+C41+C46+C51</f>
        <v>880</v>
      </c>
      <c r="D53" s="135">
        <f>D28+D31+D36+D38+D39+D40+D41+D46+D51</f>
        <v>880</v>
      </c>
      <c r="E53" s="135">
        <f>E28+E31+E36+E38+E39+E40+E41+E46+E51</f>
        <v>0</v>
      </c>
      <c r="F53" s="192">
        <f>F28+F31+F36+F38+F39+F40+F41+F46+F51</f>
        <v>0</v>
      </c>
      <c r="G53" s="1"/>
      <c r="H53" s="1"/>
    </row>
    <row r="54" spans="1:8" ht="13.5" thickBot="1">
      <c r="A54" s="202" t="s">
        <v>402</v>
      </c>
      <c r="B54" s="203">
        <v>2180</v>
      </c>
      <c r="C54" s="204">
        <f>SUM(C26+C53)</f>
        <v>916</v>
      </c>
      <c r="D54" s="204">
        <v>880</v>
      </c>
      <c r="E54" s="204">
        <v>36</v>
      </c>
      <c r="F54" s="205">
        <v>0</v>
      </c>
      <c r="G54" s="1"/>
      <c r="H54" s="1"/>
    </row>
    <row r="55" spans="1:8" ht="12.75">
      <c r="A55" s="62"/>
      <c r="B55" s="1"/>
      <c r="C55" s="1"/>
      <c r="D55" s="1"/>
      <c r="E55" s="1"/>
      <c r="F55" s="1"/>
      <c r="G55" s="1"/>
      <c r="H55" s="1"/>
    </row>
    <row r="56" spans="1:8" ht="12.75">
      <c r="A56" s="62"/>
      <c r="B56" s="1"/>
      <c r="C56" s="1"/>
      <c r="D56" s="1"/>
      <c r="E56" s="1"/>
      <c r="F56" s="1"/>
      <c r="G56" s="1"/>
      <c r="H56" s="1"/>
    </row>
    <row r="57" spans="1:8" ht="13.5" thickBot="1">
      <c r="A57" s="173" t="s">
        <v>403</v>
      </c>
      <c r="B57" s="1"/>
      <c r="C57" s="1"/>
      <c r="D57" s="1"/>
      <c r="E57" s="1"/>
      <c r="F57" s="1"/>
      <c r="G57" s="1"/>
      <c r="H57" s="1"/>
    </row>
    <row r="58" spans="1:8" ht="12.75">
      <c r="A58" s="206"/>
      <c r="B58" s="23" t="s">
        <v>64</v>
      </c>
      <c r="C58" s="207" t="s">
        <v>404</v>
      </c>
      <c r="D58" s="23" t="s">
        <v>405</v>
      </c>
      <c r="E58" s="207" t="s">
        <v>406</v>
      </c>
      <c r="F58" s="26" t="s">
        <v>407</v>
      </c>
      <c r="G58" s="1"/>
      <c r="H58" s="1"/>
    </row>
    <row r="59" spans="1:8" ht="12.75">
      <c r="A59" s="181" t="s">
        <v>76</v>
      </c>
      <c r="B59" s="25" t="s">
        <v>67</v>
      </c>
      <c r="C59" s="15" t="s">
        <v>408</v>
      </c>
      <c r="D59" s="25" t="s">
        <v>409</v>
      </c>
      <c r="E59" s="132" t="s">
        <v>269</v>
      </c>
      <c r="F59" s="169" t="s">
        <v>67</v>
      </c>
      <c r="G59" s="1"/>
      <c r="H59" s="1"/>
    </row>
    <row r="60" spans="1:8" ht="12.75">
      <c r="A60" s="208"/>
      <c r="B60" s="12" t="s">
        <v>66</v>
      </c>
      <c r="C60" s="155" t="s">
        <v>410</v>
      </c>
      <c r="D60" s="12"/>
      <c r="E60" s="155"/>
      <c r="F60" s="13" t="s">
        <v>410</v>
      </c>
      <c r="G60" s="1"/>
      <c r="H60" s="1"/>
    </row>
    <row r="61" spans="1:8" ht="12.75">
      <c r="A61" s="209" t="s">
        <v>89</v>
      </c>
      <c r="B61" s="133" t="s">
        <v>90</v>
      </c>
      <c r="C61" s="110">
        <v>1</v>
      </c>
      <c r="D61" s="8">
        <v>2</v>
      </c>
      <c r="E61" s="110">
        <v>3</v>
      </c>
      <c r="F61" s="9">
        <v>4</v>
      </c>
      <c r="G61" s="1"/>
      <c r="H61" s="1"/>
    </row>
    <row r="62" spans="1:8" ht="12.75">
      <c r="A62" s="210" t="s">
        <v>411</v>
      </c>
      <c r="B62" s="30">
        <v>2210</v>
      </c>
      <c r="C62" s="42"/>
      <c r="D62" s="30"/>
      <c r="E62" s="42"/>
      <c r="F62" s="31"/>
      <c r="G62" s="1"/>
      <c r="H62" s="1"/>
    </row>
    <row r="63" spans="1:8" ht="12.75">
      <c r="A63" s="211" t="s">
        <v>412</v>
      </c>
      <c r="B63" s="35"/>
      <c r="C63" s="1"/>
      <c r="D63" s="35"/>
      <c r="E63" s="1"/>
      <c r="F63" s="36"/>
      <c r="G63" s="1"/>
      <c r="H63" s="1"/>
    </row>
    <row r="64" spans="1:8" ht="12.75">
      <c r="A64" s="212" t="s">
        <v>413</v>
      </c>
      <c r="B64" s="3">
        <v>2220</v>
      </c>
      <c r="C64" s="38"/>
      <c r="D64" s="3"/>
      <c r="E64" s="38"/>
      <c r="F64" s="11"/>
      <c r="G64" s="1"/>
      <c r="H64" s="1"/>
    </row>
    <row r="65" spans="1:8" ht="12.75">
      <c r="A65" s="210" t="s">
        <v>414</v>
      </c>
      <c r="B65" s="30">
        <v>2230</v>
      </c>
      <c r="C65" s="99"/>
      <c r="D65" s="30"/>
      <c r="E65" s="73"/>
      <c r="F65" s="31"/>
      <c r="G65" s="1"/>
      <c r="H65" s="1"/>
    </row>
    <row r="66" spans="1:8" ht="13.5" thickBot="1">
      <c r="A66" s="202" t="s">
        <v>415</v>
      </c>
      <c r="B66" s="203">
        <v>2240</v>
      </c>
      <c r="C66" s="204">
        <v>0</v>
      </c>
      <c r="D66" s="204">
        <v>0</v>
      </c>
      <c r="E66" s="204">
        <v>0</v>
      </c>
      <c r="F66" s="205">
        <v>0</v>
      </c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t="s">
        <v>448</v>
      </c>
      <c r="B69" s="1"/>
      <c r="C69" s="1"/>
      <c r="D69" s="1"/>
      <c r="E69" s="1"/>
      <c r="F69" s="1"/>
      <c r="G69" s="1"/>
      <c r="H69" s="1"/>
    </row>
    <row r="70" spans="1:8" ht="12.75">
      <c r="A70" s="559" t="s">
        <v>449</v>
      </c>
      <c r="B70" s="559"/>
      <c r="C70" s="559"/>
      <c r="D70" s="559"/>
      <c r="E70" s="559"/>
      <c r="F70" s="559"/>
      <c r="G70" s="1"/>
      <c r="H70" s="1"/>
    </row>
    <row r="71" spans="1:8" ht="12.75">
      <c r="A71" s="570" t="s">
        <v>450</v>
      </c>
      <c r="B71" s="570"/>
      <c r="C71" s="570"/>
      <c r="D71" s="570"/>
      <c r="E71" s="570"/>
      <c r="F71" s="1"/>
      <c r="H71" s="1"/>
    </row>
    <row r="72" ht="12.75">
      <c r="H72" s="1"/>
    </row>
    <row r="73" spans="1:8" ht="12.75">
      <c r="A73" t="s">
        <v>92</v>
      </c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spans="1:8" ht="12.75">
      <c r="A80" t="s">
        <v>91</v>
      </c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  <row r="241" ht="12.75">
      <c r="H241" s="1"/>
    </row>
    <row r="242" ht="12.75">
      <c r="H242" s="1"/>
    </row>
    <row r="243" ht="12.75">
      <c r="H243" s="1"/>
    </row>
    <row r="244" ht="12.75">
      <c r="H244" s="1"/>
    </row>
    <row r="245" ht="12.75">
      <c r="H245" s="1"/>
    </row>
    <row r="246" ht="12.75">
      <c r="H246" s="1"/>
    </row>
    <row r="247" ht="12.75">
      <c r="H247" s="1"/>
    </row>
    <row r="248" ht="12.75">
      <c r="H248" s="1"/>
    </row>
    <row r="249" ht="12.75">
      <c r="H249" s="1"/>
    </row>
    <row r="250" ht="12.75">
      <c r="H250" s="1"/>
    </row>
    <row r="251" ht="12.75">
      <c r="H251" s="1"/>
    </row>
    <row r="252" ht="12.75">
      <c r="H252" s="1"/>
    </row>
    <row r="253" ht="12.75">
      <c r="H253" s="1"/>
    </row>
    <row r="254" ht="12.75">
      <c r="H254" s="1"/>
    </row>
    <row r="255" ht="12.75">
      <c r="H255" s="1"/>
    </row>
    <row r="256" ht="12.75">
      <c r="H256" s="1"/>
    </row>
    <row r="257" ht="12.75">
      <c r="H257" s="1"/>
    </row>
    <row r="258" ht="12.75">
      <c r="H258" s="1"/>
    </row>
    <row r="259" ht="12.75">
      <c r="H259" s="1"/>
    </row>
    <row r="260" ht="12.75">
      <c r="H260" s="1"/>
    </row>
    <row r="261" ht="12.75">
      <c r="H261" s="1"/>
    </row>
    <row r="262" ht="12.75">
      <c r="H262" s="1"/>
    </row>
    <row r="263" ht="12.75">
      <c r="H263" s="1"/>
    </row>
    <row r="264" ht="12.75">
      <c r="H264" s="1"/>
    </row>
    <row r="265" ht="12.75">
      <c r="H265" s="1"/>
    </row>
    <row r="266" ht="12.75"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</sheetData>
  <mergeCells count="2">
    <mergeCell ref="A70:F70"/>
    <mergeCell ref="A71:E71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27">
      <selection activeCell="D8" sqref="D8"/>
    </sheetView>
  </sheetViews>
  <sheetFormatPr defaultColWidth="9.140625" defaultRowHeight="12.75"/>
  <cols>
    <col min="1" max="1" width="65.140625" style="0" customWidth="1"/>
    <col min="2" max="2" width="8.28125" style="0" customWidth="1"/>
  </cols>
  <sheetData>
    <row r="1" ht="12.75">
      <c r="A1" s="227" t="s">
        <v>445</v>
      </c>
    </row>
    <row r="2" ht="12.75">
      <c r="A2" s="43"/>
    </row>
    <row r="3" ht="12.75">
      <c r="A3" s="43" t="s">
        <v>206</v>
      </c>
    </row>
    <row r="4" ht="12.75">
      <c r="A4" s="43" t="s">
        <v>417</v>
      </c>
    </row>
    <row r="5" ht="12.75">
      <c r="A5" s="223" t="s">
        <v>69</v>
      </c>
    </row>
    <row r="6" ht="13.5" thickBot="1">
      <c r="B6" t="s">
        <v>207</v>
      </c>
    </row>
    <row r="7" spans="1:3" ht="13.5" thickBot="1">
      <c r="A7" s="6" t="s">
        <v>208</v>
      </c>
      <c r="B7" s="23" t="s">
        <v>209</v>
      </c>
      <c r="C7" s="26" t="s">
        <v>196</v>
      </c>
    </row>
    <row r="8" spans="1:3" ht="13.5" thickBot="1">
      <c r="A8" s="228"/>
      <c r="B8" s="14" t="s">
        <v>66</v>
      </c>
      <c r="C8" s="27"/>
    </row>
    <row r="9" spans="1:3" ht="12.75">
      <c r="A9" s="170" t="s">
        <v>89</v>
      </c>
      <c r="B9" s="12" t="s">
        <v>90</v>
      </c>
      <c r="C9" s="13">
        <v>1</v>
      </c>
    </row>
    <row r="10" spans="1:3" ht="12.75">
      <c r="A10" s="41" t="s">
        <v>210</v>
      </c>
      <c r="B10" s="30">
        <v>91</v>
      </c>
      <c r="C10" s="31"/>
    </row>
    <row r="11" spans="1:3" ht="12.75">
      <c r="A11" s="41" t="s">
        <v>211</v>
      </c>
      <c r="B11" s="30"/>
      <c r="C11" s="31"/>
    </row>
    <row r="12" spans="1:3" ht="12.75">
      <c r="A12" s="41" t="s">
        <v>212</v>
      </c>
      <c r="B12" s="30">
        <v>92</v>
      </c>
      <c r="C12" s="31"/>
    </row>
    <row r="13" spans="1:3" ht="12.75">
      <c r="A13" s="41" t="s">
        <v>213</v>
      </c>
      <c r="B13" s="30"/>
      <c r="C13" s="219"/>
    </row>
    <row r="14" spans="1:3" ht="12.75">
      <c r="A14" s="34" t="s">
        <v>214</v>
      </c>
      <c r="B14" s="35"/>
      <c r="C14" s="17"/>
    </row>
    <row r="15" spans="1:3" ht="12.75">
      <c r="A15" s="34" t="s">
        <v>215</v>
      </c>
      <c r="B15" s="3">
        <v>93</v>
      </c>
      <c r="C15" s="11"/>
    </row>
    <row r="16" spans="1:3" ht="12.75">
      <c r="A16" s="41" t="s">
        <v>216</v>
      </c>
      <c r="B16" s="30">
        <v>94</v>
      </c>
      <c r="C16" s="17"/>
    </row>
    <row r="17" spans="1:3" ht="12.75">
      <c r="A17" s="41" t="s">
        <v>217</v>
      </c>
      <c r="B17" s="30">
        <v>95</v>
      </c>
      <c r="C17" s="31"/>
    </row>
    <row r="18" spans="1:3" ht="12.75">
      <c r="A18" s="34" t="s">
        <v>205</v>
      </c>
      <c r="B18" s="35">
        <v>90</v>
      </c>
      <c r="C18" s="31"/>
    </row>
    <row r="19" spans="1:3" ht="12.75">
      <c r="A19" s="29" t="s">
        <v>218</v>
      </c>
      <c r="B19" s="30"/>
      <c r="C19" s="31"/>
    </row>
    <row r="20" spans="1:3" ht="12.75">
      <c r="A20" s="29" t="s">
        <v>219</v>
      </c>
      <c r="B20" s="30">
        <v>101</v>
      </c>
      <c r="C20" s="31"/>
    </row>
    <row r="21" spans="1:3" ht="12.75">
      <c r="A21" s="29" t="s">
        <v>220</v>
      </c>
      <c r="B21" s="30">
        <v>102</v>
      </c>
      <c r="C21" s="31"/>
    </row>
    <row r="22" spans="1:3" ht="12.75">
      <c r="A22" s="29" t="s">
        <v>221</v>
      </c>
      <c r="B22" s="30">
        <v>103</v>
      </c>
      <c r="C22" s="31"/>
    </row>
    <row r="23" spans="1:3" ht="12.75">
      <c r="A23" s="29" t="s">
        <v>222</v>
      </c>
      <c r="B23" s="30">
        <v>104</v>
      </c>
      <c r="C23" s="31"/>
    </row>
    <row r="24" spans="1:3" ht="12.75">
      <c r="A24" s="29" t="s">
        <v>223</v>
      </c>
      <c r="B24" s="30">
        <v>105</v>
      </c>
      <c r="C24" s="31"/>
    </row>
    <row r="25" spans="1:3" ht="12.75">
      <c r="A25" s="29" t="s">
        <v>224</v>
      </c>
      <c r="B25" s="30">
        <v>106</v>
      </c>
      <c r="C25" s="31"/>
    </row>
    <row r="26" spans="1:3" ht="12.75">
      <c r="A26" s="29" t="s">
        <v>225</v>
      </c>
      <c r="B26" s="30">
        <v>107</v>
      </c>
      <c r="C26" s="31"/>
    </row>
    <row r="27" spans="1:3" ht="12.75">
      <c r="A27" s="29" t="s">
        <v>226</v>
      </c>
      <c r="B27" s="30">
        <v>108</v>
      </c>
      <c r="C27" s="31"/>
    </row>
    <row r="28" spans="1:3" ht="12.75">
      <c r="A28" s="29" t="s">
        <v>227</v>
      </c>
      <c r="B28" s="30">
        <v>100</v>
      </c>
      <c r="C28" s="31"/>
    </row>
    <row r="29" spans="1:3" ht="12.75">
      <c r="A29" s="29" t="s">
        <v>228</v>
      </c>
      <c r="B29" s="30">
        <v>110</v>
      </c>
      <c r="C29" s="31"/>
    </row>
    <row r="30" spans="1:3" ht="12.75">
      <c r="A30" s="29" t="s">
        <v>229</v>
      </c>
      <c r="B30" s="30"/>
      <c r="C30" s="31"/>
    </row>
    <row r="31" spans="1:3" ht="12.75">
      <c r="A31" s="29" t="s">
        <v>452</v>
      </c>
      <c r="B31" s="30">
        <v>111</v>
      </c>
      <c r="C31" s="31">
        <v>76</v>
      </c>
    </row>
    <row r="32" spans="1:3" ht="12.75">
      <c r="A32" s="29" t="s">
        <v>230</v>
      </c>
      <c r="B32" s="30"/>
      <c r="C32" s="31"/>
    </row>
    <row r="33" spans="1:3" ht="12.75">
      <c r="A33" s="29" t="s">
        <v>231</v>
      </c>
      <c r="B33" s="30">
        <v>112</v>
      </c>
      <c r="C33" s="31"/>
    </row>
    <row r="34" spans="1:3" ht="12.75">
      <c r="A34" s="29" t="s">
        <v>199</v>
      </c>
      <c r="B34" s="30">
        <v>113</v>
      </c>
      <c r="C34" s="31"/>
    </row>
    <row r="35" spans="1:3" ht="12.75">
      <c r="A35" s="29" t="s">
        <v>232</v>
      </c>
      <c r="B35" s="30">
        <v>120</v>
      </c>
      <c r="C35" s="31"/>
    </row>
    <row r="36" spans="1:3" ht="12.75">
      <c r="A36" s="29" t="s">
        <v>233</v>
      </c>
      <c r="B36" s="30"/>
      <c r="C36" s="31"/>
    </row>
    <row r="37" spans="1:3" ht="12.75">
      <c r="A37" s="29" t="s">
        <v>234</v>
      </c>
      <c r="B37" s="30">
        <v>121</v>
      </c>
      <c r="C37" s="31"/>
    </row>
    <row r="38" spans="1:3" ht="12.75">
      <c r="A38" s="29" t="s">
        <v>235</v>
      </c>
      <c r="B38" s="30">
        <v>122</v>
      </c>
      <c r="C38" s="31">
        <v>76</v>
      </c>
    </row>
    <row r="39" spans="1:3" ht="12.75">
      <c r="A39" s="29" t="s">
        <v>236</v>
      </c>
      <c r="B39" s="30">
        <v>123</v>
      </c>
      <c r="C39" s="31"/>
    </row>
    <row r="40" spans="1:3" ht="12.75">
      <c r="A40" s="29" t="s">
        <v>227</v>
      </c>
      <c r="B40" s="30">
        <v>130</v>
      </c>
      <c r="C40" s="31">
        <v>76</v>
      </c>
    </row>
    <row r="41" spans="1:3" ht="12.75">
      <c r="A41" s="29" t="s">
        <v>237</v>
      </c>
      <c r="B41" s="30">
        <v>140</v>
      </c>
      <c r="C41" s="31"/>
    </row>
    <row r="42" spans="1:3" ht="12.75">
      <c r="A42" s="29" t="s">
        <v>238</v>
      </c>
      <c r="B42" s="30"/>
      <c r="C42" s="31"/>
    </row>
    <row r="43" spans="1:3" ht="12.75">
      <c r="A43" s="29" t="s">
        <v>239</v>
      </c>
      <c r="B43" s="30">
        <v>151</v>
      </c>
      <c r="C43" s="31"/>
    </row>
    <row r="44" spans="1:3" ht="12.75">
      <c r="A44" s="29" t="s">
        <v>240</v>
      </c>
      <c r="B44" s="30">
        <v>152</v>
      </c>
      <c r="C44" s="31">
        <v>37</v>
      </c>
    </row>
    <row r="45" spans="1:3" ht="13.5" thickBot="1">
      <c r="A45" s="5"/>
      <c r="B45" s="46"/>
      <c r="C45" s="47"/>
    </row>
    <row r="48" ht="12.75">
      <c r="A48" t="s">
        <v>454</v>
      </c>
    </row>
    <row r="50" spans="1:3" ht="12.75">
      <c r="A50" s="556" t="s">
        <v>453</v>
      </c>
      <c r="B50" s="556"/>
      <c r="C50" s="556"/>
    </row>
    <row r="51" spans="1:3" ht="12.75">
      <c r="A51" s="569" t="s">
        <v>455</v>
      </c>
      <c r="B51" s="569"/>
      <c r="C51" s="569"/>
    </row>
  </sheetData>
  <mergeCells count="2">
    <mergeCell ref="A50:C50"/>
    <mergeCell ref="A51:C51"/>
  </mergeCells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5:D34"/>
  <sheetViews>
    <sheetView workbookViewId="0" topLeftCell="A12">
      <selection activeCell="F14" sqref="F14"/>
    </sheetView>
  </sheetViews>
  <sheetFormatPr defaultColWidth="9.140625" defaultRowHeight="12.75"/>
  <cols>
    <col min="1" max="1" width="3.7109375" style="0" customWidth="1"/>
    <col min="2" max="2" width="47.00390625" style="0" customWidth="1"/>
    <col min="4" max="4" width="13.57421875" style="0" customWidth="1"/>
    <col min="6" max="6" width="0" style="0" hidden="1" customWidth="1"/>
  </cols>
  <sheetData>
    <row r="5" ht="12.75">
      <c r="B5" t="s">
        <v>456</v>
      </c>
    </row>
    <row r="9" spans="2:4" ht="12.75">
      <c r="B9" s="574" t="s">
        <v>193</v>
      </c>
      <c r="C9" s="574"/>
      <c r="D9" s="574"/>
    </row>
    <row r="10" spans="2:4" ht="12.75">
      <c r="B10" s="574" t="s">
        <v>194</v>
      </c>
      <c r="C10" s="574"/>
      <c r="D10" s="574"/>
    </row>
    <row r="11" spans="2:4" ht="12.75">
      <c r="B11" s="573" t="s">
        <v>458</v>
      </c>
      <c r="C11" s="573"/>
      <c r="D11" s="573"/>
    </row>
    <row r="12" spans="2:4" ht="12.75">
      <c r="B12" s="573" t="s">
        <v>459</v>
      </c>
      <c r="C12" s="573"/>
      <c r="D12" s="573"/>
    </row>
    <row r="13" spans="2:4" ht="13.5" thickBot="1">
      <c r="B13" s="541" t="s">
        <v>457</v>
      </c>
      <c r="C13" s="541"/>
      <c r="D13" s="541"/>
    </row>
    <row r="14" spans="2:4" ht="12.75">
      <c r="B14" s="6"/>
      <c r="C14" s="23" t="s">
        <v>64</v>
      </c>
      <c r="D14" s="44"/>
    </row>
    <row r="15" spans="2:4" ht="12.75">
      <c r="B15" s="24" t="s">
        <v>195</v>
      </c>
      <c r="C15" s="25" t="s">
        <v>67</v>
      </c>
      <c r="D15" s="169" t="s">
        <v>196</v>
      </c>
    </row>
    <row r="16" spans="2:4" ht="12.75">
      <c r="B16" s="37"/>
      <c r="C16" s="12" t="s">
        <v>66</v>
      </c>
      <c r="D16" s="36"/>
    </row>
    <row r="17" spans="2:4" ht="12.75">
      <c r="B17" s="170" t="s">
        <v>89</v>
      </c>
      <c r="C17" s="12" t="s">
        <v>90</v>
      </c>
      <c r="D17" s="9">
        <v>1</v>
      </c>
    </row>
    <row r="18" spans="2:4" ht="12.75">
      <c r="B18" s="29" t="s">
        <v>197</v>
      </c>
      <c r="C18" s="30"/>
      <c r="D18" s="31"/>
    </row>
    <row r="19" spans="2:4" ht="12.75">
      <c r="B19" s="29" t="s">
        <v>198</v>
      </c>
      <c r="C19" s="30">
        <v>31</v>
      </c>
      <c r="D19" s="31"/>
    </row>
    <row r="20" spans="2:4" ht="13.5" thickBot="1">
      <c r="B20" s="5" t="s">
        <v>199</v>
      </c>
      <c r="C20" s="46">
        <v>32</v>
      </c>
      <c r="D20" s="33"/>
    </row>
    <row r="21" spans="2:4" ht="13.5" thickBot="1">
      <c r="B21" s="217" t="s">
        <v>200</v>
      </c>
      <c r="C21" s="51">
        <v>33</v>
      </c>
      <c r="D21" s="226">
        <f>D19+D20</f>
        <v>0</v>
      </c>
    </row>
    <row r="22" spans="2:4" ht="12.75">
      <c r="B22" s="28"/>
      <c r="C22" s="3"/>
      <c r="D22" s="11"/>
    </row>
    <row r="23" spans="2:4" ht="12.75">
      <c r="B23" s="29" t="s">
        <v>201</v>
      </c>
      <c r="C23" s="30"/>
      <c r="D23" s="31"/>
    </row>
    <row r="24" spans="2:4" ht="12.75">
      <c r="B24" s="29" t="s">
        <v>202</v>
      </c>
      <c r="C24" s="30">
        <v>34</v>
      </c>
      <c r="D24" s="31"/>
    </row>
    <row r="25" spans="2:4" ht="12.75">
      <c r="B25" s="29" t="s">
        <v>203</v>
      </c>
      <c r="C25" s="30">
        <v>35</v>
      </c>
      <c r="D25" s="31"/>
    </row>
    <row r="26" spans="2:4" ht="13.5" thickBot="1">
      <c r="B26" s="5" t="s">
        <v>204</v>
      </c>
      <c r="C26" s="46">
        <v>36</v>
      </c>
      <c r="D26" s="33"/>
    </row>
    <row r="27" spans="2:4" ht="13.5" thickBot="1">
      <c r="B27" s="217" t="s">
        <v>205</v>
      </c>
      <c r="C27" s="51">
        <v>37</v>
      </c>
      <c r="D27" s="226">
        <f>D24+D25+D26</f>
        <v>0</v>
      </c>
    </row>
    <row r="28" spans="2:4" ht="12.75">
      <c r="B28" s="1"/>
      <c r="C28" s="1"/>
      <c r="D28" s="1"/>
    </row>
    <row r="31" ht="12.75">
      <c r="B31" t="s">
        <v>460</v>
      </c>
    </row>
    <row r="33" spans="2:4" ht="12.75">
      <c r="B33" s="569" t="s">
        <v>461</v>
      </c>
      <c r="C33" s="569"/>
      <c r="D33" s="569"/>
    </row>
    <row r="34" spans="2:4" ht="12.75">
      <c r="B34" s="556" t="s">
        <v>462</v>
      </c>
      <c r="C34" s="556"/>
      <c r="D34" s="556"/>
    </row>
  </sheetData>
  <mergeCells count="7">
    <mergeCell ref="B9:D9"/>
    <mergeCell ref="B10:D10"/>
    <mergeCell ref="B34:D34"/>
    <mergeCell ref="B13:D13"/>
    <mergeCell ref="B11:D11"/>
    <mergeCell ref="B12:D12"/>
    <mergeCell ref="B33:D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4">
      <selection activeCell="D14" sqref="D14"/>
    </sheetView>
  </sheetViews>
  <sheetFormatPr defaultColWidth="9.140625" defaultRowHeight="12.75"/>
  <cols>
    <col min="1" max="1" width="41.7109375" style="0" customWidth="1"/>
    <col min="2" max="2" width="7.421875" style="0" customWidth="1"/>
    <col min="3" max="3" width="11.7109375" style="0" customWidth="1"/>
    <col min="4" max="4" width="11.140625" style="0" customWidth="1"/>
    <col min="5" max="5" width="9.7109375" style="0" customWidth="1"/>
    <col min="6" max="6" width="10.57421875" style="0" customWidth="1"/>
    <col min="7" max="7" width="12.28125" style="0" customWidth="1"/>
    <col min="8" max="8" width="11.28125" style="0" customWidth="1"/>
    <col min="9" max="9" width="13.28125" style="0" customWidth="1"/>
    <col min="10" max="10" width="8.57421875" style="0" customWidth="1"/>
  </cols>
  <sheetData>
    <row r="1" spans="1:6" ht="12.75">
      <c r="A1" s="162" t="s">
        <v>419</v>
      </c>
      <c r="B1" s="162"/>
      <c r="C1" s="162"/>
      <c r="D1" s="162"/>
      <c r="E1" s="162"/>
      <c r="F1" s="162"/>
    </row>
    <row r="2" spans="1:6" ht="12.75">
      <c r="A2" s="162"/>
      <c r="B2" s="162"/>
      <c r="C2" s="162"/>
      <c r="D2" s="162"/>
      <c r="E2" s="162"/>
      <c r="F2" s="162"/>
    </row>
    <row r="3" spans="1:7" ht="12.75">
      <c r="A3" s="173" t="s">
        <v>416</v>
      </c>
      <c r="B3" s="173"/>
      <c r="C3" s="173"/>
      <c r="D3" s="173"/>
      <c r="E3" s="173"/>
      <c r="F3" s="173"/>
      <c r="G3" s="94"/>
    </row>
    <row r="4" spans="1:7" ht="12.75">
      <c r="A4" s="173"/>
      <c r="B4" s="173"/>
      <c r="C4" s="544" t="s">
        <v>69</v>
      </c>
      <c r="D4" s="544"/>
      <c r="E4" s="544"/>
      <c r="F4" s="544"/>
      <c r="G4" s="94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95"/>
      <c r="B6" s="96" t="s">
        <v>64</v>
      </c>
      <c r="C6" s="97" t="s">
        <v>159</v>
      </c>
      <c r="D6" s="97"/>
      <c r="E6" s="97"/>
      <c r="F6" s="98" t="s">
        <v>160</v>
      </c>
      <c r="G6" s="42"/>
      <c r="H6" s="42"/>
      <c r="I6" s="99"/>
    </row>
    <row r="7" spans="1:9" ht="12.75">
      <c r="A7" s="100" t="s">
        <v>161</v>
      </c>
      <c r="B7" s="101" t="s">
        <v>67</v>
      </c>
      <c r="C7" s="102" t="s">
        <v>162</v>
      </c>
      <c r="D7" s="96" t="s">
        <v>163</v>
      </c>
      <c r="E7" s="102" t="s">
        <v>164</v>
      </c>
      <c r="F7" s="96" t="s">
        <v>165</v>
      </c>
      <c r="G7" s="38" t="s">
        <v>166</v>
      </c>
      <c r="H7" s="99"/>
      <c r="I7" s="103" t="s">
        <v>167</v>
      </c>
    </row>
    <row r="8" spans="1:9" ht="12.75">
      <c r="A8" s="104"/>
      <c r="B8" s="105" t="s">
        <v>66</v>
      </c>
      <c r="C8" s="106" t="s">
        <v>168</v>
      </c>
      <c r="D8" s="105" t="s">
        <v>169</v>
      </c>
      <c r="E8" s="106" t="s">
        <v>170</v>
      </c>
      <c r="F8" s="105" t="s">
        <v>171</v>
      </c>
      <c r="G8" s="38" t="s">
        <v>172</v>
      </c>
      <c r="H8" s="30" t="s">
        <v>173</v>
      </c>
      <c r="I8" s="107" t="s">
        <v>171</v>
      </c>
    </row>
    <row r="9" spans="1:9" ht="12.75">
      <c r="A9" s="104"/>
      <c r="B9" s="105"/>
      <c r="C9" s="106"/>
      <c r="D9" s="105"/>
      <c r="E9" s="106"/>
      <c r="F9" s="105"/>
      <c r="G9" s="38"/>
      <c r="H9" s="3"/>
      <c r="I9" s="108" t="s">
        <v>174</v>
      </c>
    </row>
    <row r="10" spans="1:9" ht="12.75">
      <c r="A10" s="109" t="s">
        <v>89</v>
      </c>
      <c r="B10" s="8" t="s">
        <v>90</v>
      </c>
      <c r="C10" s="110">
        <v>1</v>
      </c>
      <c r="D10" s="8">
        <v>2</v>
      </c>
      <c r="E10" s="110">
        <v>3</v>
      </c>
      <c r="F10" s="8">
        <v>4</v>
      </c>
      <c r="G10" s="110">
        <v>5</v>
      </c>
      <c r="H10" s="8">
        <v>6</v>
      </c>
      <c r="I10" s="49">
        <v>7</v>
      </c>
    </row>
    <row r="11" spans="1:9" ht="12.75">
      <c r="A11" s="111" t="s">
        <v>175</v>
      </c>
      <c r="B11" s="112"/>
      <c r="C11" s="112"/>
      <c r="D11" s="112"/>
      <c r="E11" s="112"/>
      <c r="F11" s="112"/>
      <c r="G11" s="111"/>
      <c r="H11" s="111"/>
      <c r="I11" s="111"/>
    </row>
    <row r="12" spans="1:9" ht="12.75">
      <c r="A12" s="111" t="s">
        <v>176</v>
      </c>
      <c r="B12" s="112">
        <v>3001</v>
      </c>
      <c r="C12" s="112"/>
      <c r="D12" s="112"/>
      <c r="E12" s="112"/>
      <c r="F12" s="112"/>
      <c r="G12" s="111"/>
      <c r="H12" s="111"/>
      <c r="I12" s="111"/>
    </row>
    <row r="13" spans="1:9" ht="12.75">
      <c r="A13" s="113" t="s">
        <v>177</v>
      </c>
      <c r="B13" s="112">
        <v>3002</v>
      </c>
      <c r="C13" s="112"/>
      <c r="D13" s="112"/>
      <c r="E13" s="112"/>
      <c r="F13" s="112"/>
      <c r="G13" s="111"/>
      <c r="H13" s="111"/>
      <c r="I13" s="111"/>
    </row>
    <row r="14" spans="1:9" ht="12.75">
      <c r="A14" s="113" t="s">
        <v>178</v>
      </c>
      <c r="B14" s="112">
        <v>3003</v>
      </c>
      <c r="C14" s="112"/>
      <c r="D14" s="112"/>
      <c r="E14" s="112"/>
      <c r="F14" s="112"/>
      <c r="G14" s="111"/>
      <c r="H14" s="111"/>
      <c r="I14" s="111"/>
    </row>
    <row r="15" spans="1:9" ht="12.75">
      <c r="A15" s="113" t="s">
        <v>177</v>
      </c>
      <c r="B15" s="112">
        <v>3004</v>
      </c>
      <c r="C15" s="112"/>
      <c r="D15" s="112"/>
      <c r="E15" s="112"/>
      <c r="F15" s="112"/>
      <c r="G15" s="111"/>
      <c r="H15" s="111"/>
      <c r="I15" s="111"/>
    </row>
    <row r="16" spans="1:9" ht="12.75">
      <c r="A16" s="113" t="s">
        <v>179</v>
      </c>
      <c r="B16" s="112">
        <v>3005</v>
      </c>
      <c r="C16" s="112"/>
      <c r="D16" s="112"/>
      <c r="E16" s="112"/>
      <c r="F16" s="112"/>
      <c r="G16" s="111"/>
      <c r="H16" s="111"/>
      <c r="I16" s="111"/>
    </row>
    <row r="17" spans="1:9" ht="12.75">
      <c r="A17" s="113" t="s">
        <v>180</v>
      </c>
      <c r="B17" s="112">
        <v>3006</v>
      </c>
      <c r="C17" s="112"/>
      <c r="D17" s="112"/>
      <c r="E17" s="112"/>
      <c r="F17" s="112"/>
      <c r="G17" s="111"/>
      <c r="H17" s="111"/>
      <c r="I17" s="111"/>
    </row>
    <row r="18" spans="1:9" ht="12.75">
      <c r="A18" s="113" t="s">
        <v>181</v>
      </c>
      <c r="B18" s="112">
        <v>3007</v>
      </c>
      <c r="C18" s="111"/>
      <c r="D18" s="111"/>
      <c r="E18" s="111"/>
      <c r="F18" s="111"/>
      <c r="G18" s="111"/>
      <c r="H18" s="111"/>
      <c r="I18" s="111"/>
    </row>
    <row r="19" spans="1:9" ht="12.75">
      <c r="A19" s="113" t="s">
        <v>182</v>
      </c>
      <c r="B19" s="112">
        <v>3008</v>
      </c>
      <c r="C19" s="111"/>
      <c r="D19" s="111"/>
      <c r="E19" s="111"/>
      <c r="F19" s="111"/>
      <c r="G19" s="111"/>
      <c r="H19" s="111"/>
      <c r="I19" s="111"/>
    </row>
    <row r="20" spans="1:9" ht="12.75">
      <c r="A20" s="113" t="s">
        <v>183</v>
      </c>
      <c r="B20" s="112">
        <v>3009</v>
      </c>
      <c r="C20" s="111"/>
      <c r="D20" s="111"/>
      <c r="E20" s="111"/>
      <c r="F20" s="111"/>
      <c r="G20" s="111"/>
      <c r="H20" s="111"/>
      <c r="I20" s="111"/>
    </row>
    <row r="21" spans="1:9" ht="12.75">
      <c r="A21" s="113" t="s">
        <v>184</v>
      </c>
      <c r="B21" s="224">
        <v>3010</v>
      </c>
      <c r="C21" s="113"/>
      <c r="D21" s="111"/>
      <c r="E21" s="111"/>
      <c r="F21" s="111"/>
      <c r="G21" s="111"/>
      <c r="H21" s="111"/>
      <c r="I21" s="111"/>
    </row>
    <row r="22" spans="1:9" ht="12.75">
      <c r="A22" s="114" t="s">
        <v>185</v>
      </c>
      <c r="B22" s="225">
        <v>3020</v>
      </c>
      <c r="C22" s="114"/>
      <c r="D22" s="116"/>
      <c r="E22" s="116"/>
      <c r="F22" s="116"/>
      <c r="G22" s="116"/>
      <c r="H22" s="116"/>
      <c r="I22" s="116"/>
    </row>
    <row r="23" spans="1:9" ht="12.75">
      <c r="A23" s="113" t="s">
        <v>186</v>
      </c>
      <c r="B23" s="112"/>
      <c r="C23" s="111"/>
      <c r="D23" s="111"/>
      <c r="E23" s="111"/>
      <c r="F23" s="111"/>
      <c r="G23" s="111"/>
      <c r="H23" s="111"/>
      <c r="I23" s="111"/>
    </row>
    <row r="24" spans="1:9" ht="12.75">
      <c r="A24" s="113" t="s">
        <v>176</v>
      </c>
      <c r="B24" s="112">
        <v>3031</v>
      </c>
      <c r="C24" s="111"/>
      <c r="D24" s="111"/>
      <c r="E24" s="111"/>
      <c r="F24" s="111"/>
      <c r="G24" s="111"/>
      <c r="H24" s="111"/>
      <c r="I24" s="111"/>
    </row>
    <row r="25" spans="1:9" ht="12.75">
      <c r="A25" s="113" t="s">
        <v>177</v>
      </c>
      <c r="B25" s="112">
        <v>3032</v>
      </c>
      <c r="C25" s="111"/>
      <c r="D25" s="111"/>
      <c r="E25" s="111"/>
      <c r="F25" s="111"/>
      <c r="G25" s="111"/>
      <c r="H25" s="111"/>
      <c r="I25" s="111"/>
    </row>
    <row r="26" spans="1:9" ht="12.75">
      <c r="A26" s="113" t="s">
        <v>178</v>
      </c>
      <c r="B26" s="112">
        <v>3033</v>
      </c>
      <c r="C26" s="111"/>
      <c r="D26" s="111"/>
      <c r="E26" s="111"/>
      <c r="F26" s="111"/>
      <c r="G26" s="111"/>
      <c r="H26" s="111"/>
      <c r="I26" s="111"/>
    </row>
    <row r="27" spans="1:9" ht="12.75">
      <c r="A27" s="113" t="s">
        <v>177</v>
      </c>
      <c r="B27" s="112">
        <v>3034</v>
      </c>
      <c r="C27" s="111"/>
      <c r="D27" s="111"/>
      <c r="E27" s="111"/>
      <c r="F27" s="111"/>
      <c r="G27" s="111"/>
      <c r="H27" s="111"/>
      <c r="I27" s="111"/>
    </row>
    <row r="28" spans="1:9" ht="12.75">
      <c r="A28" s="113" t="s">
        <v>187</v>
      </c>
      <c r="B28" s="112">
        <v>3035</v>
      </c>
      <c r="C28" s="111"/>
      <c r="D28" s="111"/>
      <c r="E28" s="111"/>
      <c r="F28" s="111"/>
      <c r="G28" s="111"/>
      <c r="H28" s="111"/>
      <c r="I28" s="111"/>
    </row>
    <row r="29" spans="1:9" ht="12.75">
      <c r="A29" s="113" t="s">
        <v>188</v>
      </c>
      <c r="B29" s="112">
        <v>3036</v>
      </c>
      <c r="C29" s="111"/>
      <c r="D29" s="111"/>
      <c r="E29" s="111"/>
      <c r="F29" s="111"/>
      <c r="G29" s="111"/>
      <c r="H29" s="111"/>
      <c r="I29" s="111"/>
    </row>
    <row r="30" spans="1:9" ht="12.75">
      <c r="A30" s="113" t="s">
        <v>189</v>
      </c>
      <c r="B30" s="112">
        <v>3037</v>
      </c>
      <c r="C30" s="111"/>
      <c r="D30" s="111"/>
      <c r="E30" s="111"/>
      <c r="F30" s="111"/>
      <c r="G30" s="111"/>
      <c r="H30" s="111"/>
      <c r="I30" s="111"/>
    </row>
    <row r="31" spans="1:9" ht="12.75">
      <c r="A31" s="113" t="s">
        <v>190</v>
      </c>
      <c r="B31" s="112">
        <v>3038</v>
      </c>
      <c r="C31" s="111"/>
      <c r="D31" s="111"/>
      <c r="E31" s="111"/>
      <c r="F31" s="111"/>
      <c r="G31" s="111"/>
      <c r="H31" s="111"/>
      <c r="I31" s="111"/>
    </row>
    <row r="32" spans="1:9" ht="12.75">
      <c r="A32" s="113" t="s">
        <v>191</v>
      </c>
      <c r="B32" s="112">
        <v>3039</v>
      </c>
      <c r="C32" s="111"/>
      <c r="D32" s="111"/>
      <c r="E32" s="111"/>
      <c r="F32" s="111"/>
      <c r="G32" s="111"/>
      <c r="H32" s="111"/>
      <c r="I32" s="111"/>
    </row>
    <row r="33" spans="1:9" ht="12.75">
      <c r="A33" s="116" t="s">
        <v>192</v>
      </c>
      <c r="B33" s="115">
        <v>3040</v>
      </c>
      <c r="C33" s="116"/>
      <c r="D33" s="116"/>
      <c r="E33" s="116"/>
      <c r="F33" s="116"/>
      <c r="G33" s="116"/>
      <c r="H33" s="116"/>
      <c r="I33" s="116"/>
    </row>
    <row r="34" spans="1:9" ht="12.75">
      <c r="A34" s="62"/>
      <c r="B34" s="117"/>
      <c r="C34" s="118"/>
      <c r="D34" s="118"/>
      <c r="E34" s="118"/>
      <c r="F34" s="118"/>
      <c r="G34" s="119"/>
      <c r="H34" s="119"/>
      <c r="I34" s="119"/>
    </row>
    <row r="35" spans="1:9" ht="12.75">
      <c r="A35" s="118" t="s">
        <v>460</v>
      </c>
      <c r="B35" s="118"/>
      <c r="C35" s="118"/>
      <c r="D35" s="118"/>
      <c r="E35" s="118"/>
      <c r="F35" s="118"/>
      <c r="G35" s="119"/>
      <c r="H35" s="119"/>
      <c r="I35" s="119"/>
    </row>
    <row r="36" spans="1:9" ht="12.75">
      <c r="A36" s="542" t="s">
        <v>463</v>
      </c>
      <c r="B36" s="542"/>
      <c r="C36" s="542"/>
      <c r="D36" s="542"/>
      <c r="E36" s="542"/>
      <c r="F36" s="542"/>
      <c r="G36" s="542"/>
      <c r="H36" s="119"/>
      <c r="I36" s="119"/>
    </row>
    <row r="37" spans="1:9" ht="12.75">
      <c r="A37" s="543" t="s">
        <v>464</v>
      </c>
      <c r="B37" s="543"/>
      <c r="C37" s="543"/>
      <c r="D37" s="543"/>
      <c r="E37" s="543"/>
      <c r="F37" s="543"/>
      <c r="G37" s="543"/>
      <c r="H37" s="119"/>
      <c r="I37" s="119"/>
    </row>
    <row r="38" spans="1:6" ht="12.75">
      <c r="A38" s="62"/>
      <c r="B38" s="62"/>
      <c r="C38" s="62"/>
      <c r="D38" s="62"/>
      <c r="E38" s="62"/>
      <c r="F38" s="62"/>
    </row>
    <row r="39" spans="1:6" ht="12.75">
      <c r="A39" s="62"/>
      <c r="B39" s="62"/>
      <c r="C39" s="62"/>
      <c r="D39" s="62"/>
      <c r="E39" s="62"/>
      <c r="F39" s="62"/>
    </row>
    <row r="40" spans="1:6" ht="12.75">
      <c r="A40" s="62"/>
      <c r="B40" s="62"/>
      <c r="C40" s="62"/>
      <c r="D40" s="62"/>
      <c r="E40" s="62"/>
      <c r="F40" s="62"/>
    </row>
    <row r="41" spans="1:6" ht="12.75">
      <c r="A41" s="62"/>
      <c r="B41" s="62"/>
      <c r="C41" s="62"/>
      <c r="D41" s="62"/>
      <c r="E41" s="62"/>
      <c r="F41" s="62"/>
    </row>
    <row r="42" spans="1:6" ht="12.75">
      <c r="A42" s="62"/>
      <c r="B42" s="62"/>
      <c r="C42" s="62"/>
      <c r="D42" s="62"/>
      <c r="E42" s="62"/>
      <c r="F42" s="62"/>
    </row>
    <row r="43" spans="1:6" ht="12.75">
      <c r="A43" s="62"/>
      <c r="B43" s="62"/>
      <c r="C43" s="62"/>
      <c r="D43" s="62"/>
      <c r="E43" s="62"/>
      <c r="F43" s="62"/>
    </row>
    <row r="44" spans="1:6" ht="12.75">
      <c r="A44" s="62"/>
      <c r="B44" s="62"/>
      <c r="C44" s="62"/>
      <c r="D44" s="62"/>
      <c r="E44" s="62"/>
      <c r="F44" s="62"/>
    </row>
    <row r="45" spans="1:6" ht="12.75">
      <c r="A45" s="62"/>
      <c r="B45" s="62"/>
      <c r="C45" s="62"/>
      <c r="D45" s="62"/>
      <c r="E45" s="62"/>
      <c r="F45" s="62"/>
    </row>
    <row r="46" spans="1:6" ht="12.75">
      <c r="A46" s="62"/>
      <c r="B46" s="62"/>
      <c r="C46" s="62"/>
      <c r="D46" s="62"/>
      <c r="E46" s="62"/>
      <c r="F46" s="62"/>
    </row>
    <row r="47" spans="1:6" ht="12.75">
      <c r="A47" s="62"/>
      <c r="B47" s="62"/>
      <c r="C47" s="62"/>
      <c r="D47" s="62"/>
      <c r="E47" s="62"/>
      <c r="F47" s="62"/>
    </row>
    <row r="48" spans="1:6" ht="12.75">
      <c r="A48" s="62"/>
      <c r="B48" s="62"/>
      <c r="C48" s="62"/>
      <c r="D48" s="62"/>
      <c r="E48" s="62"/>
      <c r="F48" s="62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</sheetData>
  <mergeCells count="3">
    <mergeCell ref="A36:G36"/>
    <mergeCell ref="A37:G37"/>
    <mergeCell ref="C4:F4"/>
  </mergeCells>
  <printOptions/>
  <pageMargins left="0.75" right="0.75" top="0.59" bottom="1" header="0.5" footer="0.5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23">
      <selection activeCell="H35" sqref="H35"/>
    </sheetView>
  </sheetViews>
  <sheetFormatPr defaultColWidth="9.140625" defaultRowHeight="12.75"/>
  <cols>
    <col min="1" max="1" width="34.28125" style="0" customWidth="1"/>
    <col min="2" max="2" width="4.421875" style="0" customWidth="1"/>
    <col min="3" max="4" width="9.28125" style="0" customWidth="1"/>
    <col min="5" max="6" width="14.140625" style="0" customWidth="1"/>
  </cols>
  <sheetData>
    <row r="2" ht="12.75">
      <c r="A2" s="162" t="s">
        <v>445</v>
      </c>
    </row>
    <row r="4" ht="12.75">
      <c r="A4" t="s">
        <v>122</v>
      </c>
    </row>
    <row r="5" spans="1:6" ht="12.75">
      <c r="A5" s="162" t="s">
        <v>123</v>
      </c>
      <c r="B5" s="162"/>
      <c r="C5" s="162"/>
      <c r="D5" s="162"/>
      <c r="E5" s="162"/>
      <c r="F5" s="43"/>
    </row>
    <row r="6" spans="1:6" ht="12.75">
      <c r="A6" s="546" t="s">
        <v>465</v>
      </c>
      <c r="B6" s="546"/>
      <c r="C6" s="546"/>
      <c r="D6" s="546"/>
      <c r="E6" s="546"/>
      <c r="F6" s="546"/>
    </row>
    <row r="7" spans="1:6" ht="12.75">
      <c r="A7" s="556" t="s">
        <v>467</v>
      </c>
      <c r="B7" s="556"/>
      <c r="C7" s="556"/>
      <c r="D7" s="556"/>
      <c r="E7" s="556"/>
      <c r="F7" s="556"/>
    </row>
    <row r="8" spans="4:6" ht="12.75">
      <c r="D8" s="38"/>
      <c r="F8" s="93" t="s">
        <v>468</v>
      </c>
    </row>
    <row r="9" spans="1:6" ht="12.75">
      <c r="A9" s="74"/>
      <c r="B9" s="58"/>
      <c r="C9" s="92"/>
      <c r="D9" s="58" t="s">
        <v>124</v>
      </c>
      <c r="E9" s="92" t="s">
        <v>124</v>
      </c>
      <c r="F9" s="58" t="s">
        <v>124</v>
      </c>
    </row>
    <row r="10" spans="1:6" ht="12.75">
      <c r="A10" s="77"/>
      <c r="B10" s="56" t="s">
        <v>64</v>
      </c>
      <c r="C10" s="64" t="s">
        <v>124</v>
      </c>
      <c r="D10" s="56" t="s">
        <v>125</v>
      </c>
      <c r="E10" s="64" t="s">
        <v>126</v>
      </c>
      <c r="F10" s="56" t="s">
        <v>126</v>
      </c>
    </row>
    <row r="11" spans="1:6" ht="12.75">
      <c r="A11" s="57" t="s">
        <v>76</v>
      </c>
      <c r="B11" s="56" t="s">
        <v>67</v>
      </c>
      <c r="C11" s="64" t="s">
        <v>127</v>
      </c>
      <c r="D11" s="56" t="s">
        <v>128</v>
      </c>
      <c r="E11" s="64" t="s">
        <v>129</v>
      </c>
      <c r="F11" s="56" t="s">
        <v>129</v>
      </c>
    </row>
    <row r="12" spans="1:6" ht="12.75">
      <c r="A12" s="77"/>
      <c r="B12" s="56" t="s">
        <v>66</v>
      </c>
      <c r="C12" s="64" t="s">
        <v>130</v>
      </c>
      <c r="D12" s="56" t="s">
        <v>131</v>
      </c>
      <c r="E12" s="64" t="s">
        <v>132</v>
      </c>
      <c r="F12" s="56" t="s">
        <v>133</v>
      </c>
    </row>
    <row r="13" spans="1:6" ht="12.75">
      <c r="A13" s="77"/>
      <c r="B13" s="56"/>
      <c r="C13" s="64"/>
      <c r="D13" s="56" t="s">
        <v>134</v>
      </c>
      <c r="E13" s="64" t="s">
        <v>135</v>
      </c>
      <c r="F13" s="56" t="s">
        <v>136</v>
      </c>
    </row>
    <row r="14" spans="1:6" ht="12.75">
      <c r="A14" s="77"/>
      <c r="B14" s="56"/>
      <c r="C14" s="64"/>
      <c r="D14" s="56"/>
      <c r="E14" s="64" t="s">
        <v>137</v>
      </c>
      <c r="F14" s="56" t="s">
        <v>137</v>
      </c>
    </row>
    <row r="15" spans="1:6" ht="12.75">
      <c r="A15" s="86" t="s">
        <v>89</v>
      </c>
      <c r="B15" s="85" t="s">
        <v>90</v>
      </c>
      <c r="C15" s="87">
        <v>1</v>
      </c>
      <c r="D15" s="85">
        <v>2</v>
      </c>
      <c r="E15" s="87">
        <v>3</v>
      </c>
      <c r="F15" s="85">
        <v>4</v>
      </c>
    </row>
    <row r="16" spans="1:6" ht="12.75">
      <c r="A16" s="74" t="s">
        <v>138</v>
      </c>
      <c r="B16" s="61"/>
      <c r="C16" s="78"/>
      <c r="D16" s="61"/>
      <c r="E16" s="78"/>
      <c r="F16" s="61"/>
    </row>
    <row r="17" spans="1:6" ht="12.75">
      <c r="A17" s="81" t="s">
        <v>139</v>
      </c>
      <c r="B17" s="82"/>
      <c r="C17" s="79"/>
      <c r="D17" s="82"/>
      <c r="E17" s="79"/>
      <c r="F17" s="82"/>
    </row>
    <row r="18" spans="1:6" ht="12.75">
      <c r="A18" s="75" t="s">
        <v>140</v>
      </c>
      <c r="B18" s="88">
        <v>4001</v>
      </c>
      <c r="C18" s="76"/>
      <c r="D18" s="88"/>
      <c r="E18" s="76"/>
      <c r="F18" s="88"/>
    </row>
    <row r="19" spans="1:6" ht="12.75">
      <c r="A19" s="74" t="s">
        <v>141</v>
      </c>
      <c r="B19" s="61"/>
      <c r="C19" s="78"/>
      <c r="D19" s="61"/>
      <c r="E19" s="78"/>
      <c r="F19" s="61"/>
    </row>
    <row r="20" spans="1:6" ht="12.75">
      <c r="A20" s="81" t="s">
        <v>142</v>
      </c>
      <c r="B20" s="82">
        <v>4002</v>
      </c>
      <c r="C20" s="79"/>
      <c r="D20" s="82"/>
      <c r="E20" s="79"/>
      <c r="F20" s="82"/>
    </row>
    <row r="21" spans="1:6" ht="12.75">
      <c r="A21" s="75" t="s">
        <v>143</v>
      </c>
      <c r="B21" s="88">
        <v>4006</v>
      </c>
      <c r="C21" s="76"/>
      <c r="D21" s="88"/>
      <c r="E21" s="76"/>
      <c r="F21" s="88"/>
    </row>
    <row r="22" spans="1:6" ht="12.75">
      <c r="A22" s="74" t="s">
        <v>144</v>
      </c>
      <c r="B22" s="61"/>
      <c r="C22" s="78"/>
      <c r="D22" s="61"/>
      <c r="E22" s="78"/>
      <c r="F22" s="61"/>
    </row>
    <row r="23" spans="1:6" ht="12.75">
      <c r="A23" s="81" t="s">
        <v>142</v>
      </c>
      <c r="B23" s="82">
        <v>4007</v>
      </c>
      <c r="C23" s="79"/>
      <c r="D23" s="82"/>
      <c r="E23" s="79"/>
      <c r="F23" s="82"/>
    </row>
    <row r="24" spans="1:6" ht="12.75">
      <c r="A24" s="75" t="s">
        <v>145</v>
      </c>
      <c r="B24" s="88">
        <v>4011</v>
      </c>
      <c r="C24" s="76"/>
      <c r="D24" s="88"/>
      <c r="E24" s="76"/>
      <c r="F24" s="88"/>
    </row>
    <row r="25" spans="1:6" ht="12.75">
      <c r="A25" s="74" t="s">
        <v>146</v>
      </c>
      <c r="B25" s="61"/>
      <c r="C25" s="78"/>
      <c r="D25" s="61"/>
      <c r="E25" s="78"/>
      <c r="F25" s="61"/>
    </row>
    <row r="26" spans="1:6" ht="12.75">
      <c r="A26" s="81" t="s">
        <v>142</v>
      </c>
      <c r="B26" s="82">
        <v>4012</v>
      </c>
      <c r="C26" s="79"/>
      <c r="D26" s="82"/>
      <c r="E26" s="79"/>
      <c r="F26" s="82"/>
    </row>
    <row r="27" spans="1:6" ht="12.75">
      <c r="A27" s="75" t="s">
        <v>147</v>
      </c>
      <c r="B27" s="88">
        <v>4016</v>
      </c>
      <c r="C27" s="76"/>
      <c r="D27" s="88"/>
      <c r="E27" s="76"/>
      <c r="F27" s="88"/>
    </row>
    <row r="28" spans="1:6" ht="12.75">
      <c r="A28" s="74" t="s">
        <v>148</v>
      </c>
      <c r="B28" s="61"/>
      <c r="C28" s="78"/>
      <c r="D28" s="61"/>
      <c r="E28" s="78"/>
      <c r="F28" s="61"/>
    </row>
    <row r="29" spans="1:6" ht="12.75">
      <c r="A29" s="81" t="s">
        <v>142</v>
      </c>
      <c r="B29" s="82">
        <v>4017</v>
      </c>
      <c r="C29" s="79"/>
      <c r="D29" s="82"/>
      <c r="E29" s="79"/>
      <c r="F29" s="82"/>
    </row>
    <row r="30" spans="1:6" ht="12.75">
      <c r="A30" s="74" t="s">
        <v>149</v>
      </c>
      <c r="B30" s="61"/>
      <c r="C30" s="78"/>
      <c r="D30" s="61"/>
      <c r="E30" s="78"/>
      <c r="F30" s="61"/>
    </row>
    <row r="31" spans="1:6" ht="12.75">
      <c r="A31" s="81" t="s">
        <v>150</v>
      </c>
      <c r="B31" s="82">
        <v>4025</v>
      </c>
      <c r="C31" s="79"/>
      <c r="D31" s="82"/>
      <c r="E31" s="79"/>
      <c r="F31" s="82"/>
    </row>
    <row r="32" spans="1:6" ht="12.75">
      <c r="A32" s="77" t="s">
        <v>151</v>
      </c>
      <c r="B32" s="55"/>
      <c r="C32" s="62"/>
      <c r="D32" s="55"/>
      <c r="E32" s="62"/>
      <c r="F32" s="55"/>
    </row>
    <row r="33" spans="1:6" ht="12.75">
      <c r="A33" s="81" t="s">
        <v>152</v>
      </c>
      <c r="B33" s="82"/>
      <c r="C33" s="79"/>
      <c r="D33" s="82"/>
      <c r="E33" s="79"/>
      <c r="F33" s="82"/>
    </row>
    <row r="34" spans="1:6" ht="12.75">
      <c r="A34" s="75" t="s">
        <v>153</v>
      </c>
      <c r="B34" s="88">
        <v>4030</v>
      </c>
      <c r="C34" s="76">
        <v>13</v>
      </c>
      <c r="D34" s="88">
        <v>13</v>
      </c>
      <c r="E34" s="76"/>
      <c r="F34" s="88"/>
    </row>
    <row r="35" spans="1:6" ht="12.75">
      <c r="A35" s="75" t="s">
        <v>154</v>
      </c>
      <c r="B35" s="88">
        <v>4035</v>
      </c>
      <c r="C35" s="76"/>
      <c r="D35" s="88"/>
      <c r="E35" s="76"/>
      <c r="F35" s="88"/>
    </row>
    <row r="36" spans="1:6" ht="12.75">
      <c r="A36" s="75" t="s">
        <v>145</v>
      </c>
      <c r="B36" s="88">
        <v>4040</v>
      </c>
      <c r="C36" s="76"/>
      <c r="D36" s="88"/>
      <c r="E36" s="76"/>
      <c r="F36" s="88"/>
    </row>
    <row r="37" spans="1:6" ht="12.75">
      <c r="A37" s="75" t="s">
        <v>155</v>
      </c>
      <c r="B37" s="88">
        <v>4045</v>
      </c>
      <c r="C37" s="76"/>
      <c r="D37" s="88"/>
      <c r="E37" s="76"/>
      <c r="F37" s="88"/>
    </row>
    <row r="38" spans="1:6" ht="12.75">
      <c r="A38" s="74" t="s">
        <v>156</v>
      </c>
      <c r="B38" s="61"/>
      <c r="C38" s="78"/>
      <c r="D38" s="61"/>
      <c r="E38" s="78"/>
      <c r="F38" s="61"/>
    </row>
    <row r="39" spans="1:6" ht="12.75">
      <c r="A39" s="77" t="s">
        <v>157</v>
      </c>
      <c r="B39" s="55">
        <v>4050</v>
      </c>
      <c r="C39" s="62">
        <v>13</v>
      </c>
      <c r="D39" s="55">
        <v>13</v>
      </c>
      <c r="E39" s="62"/>
      <c r="F39" s="55"/>
    </row>
    <row r="40" spans="1:6" ht="12.75">
      <c r="A40" s="81" t="s">
        <v>158</v>
      </c>
      <c r="B40" s="82"/>
      <c r="C40" s="79"/>
      <c r="D40" s="82"/>
      <c r="E40" s="79"/>
      <c r="F40" s="82"/>
    </row>
    <row r="41" spans="1:6" ht="12.75">
      <c r="A41" s="89"/>
      <c r="B41" s="89"/>
      <c r="C41" s="89"/>
      <c r="D41" s="89"/>
      <c r="E41" s="89"/>
      <c r="F41" s="89"/>
    </row>
    <row r="42" spans="1:6" ht="12.75">
      <c r="A42" s="89"/>
      <c r="B42" s="89"/>
      <c r="C42" s="89"/>
      <c r="D42" s="89"/>
      <c r="E42" s="89"/>
      <c r="F42" s="89"/>
    </row>
    <row r="43" spans="1:6" ht="12.75">
      <c r="A43" s="89"/>
      <c r="B43" s="89"/>
      <c r="C43" s="89"/>
      <c r="D43" s="89"/>
      <c r="E43" s="89"/>
      <c r="F43" s="89"/>
    </row>
    <row r="44" spans="1:6" ht="12.75">
      <c r="A44" s="89" t="s">
        <v>469</v>
      </c>
      <c r="B44" s="89"/>
      <c r="C44" s="89"/>
      <c r="D44" s="89"/>
      <c r="E44" s="89"/>
      <c r="F44" s="89"/>
    </row>
    <row r="45" spans="1:6" ht="12.75">
      <c r="A45" s="545" t="s">
        <v>470</v>
      </c>
      <c r="B45" s="545"/>
      <c r="C45" s="545"/>
      <c r="D45" s="545"/>
      <c r="E45" s="545"/>
      <c r="F45" s="545"/>
    </row>
    <row r="46" spans="1:6" ht="12.75">
      <c r="A46" s="545" t="s">
        <v>471</v>
      </c>
      <c r="B46" s="545"/>
      <c r="C46" s="545"/>
      <c r="D46" s="545"/>
      <c r="E46" s="545"/>
      <c r="F46" s="545"/>
    </row>
  </sheetData>
  <mergeCells count="4">
    <mergeCell ref="A46:F46"/>
    <mergeCell ref="A7:F7"/>
    <mergeCell ref="A6:F6"/>
    <mergeCell ref="A45:F45"/>
  </mergeCells>
  <printOptions/>
  <pageMargins left="0.75" right="0.75" top="1" bottom="1" header="0.5" footer="0.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0"/>
  <sheetViews>
    <sheetView zoomScale="75" zoomScaleNormal="75" workbookViewId="0" topLeftCell="A23">
      <selection activeCell="J29" sqref="J29"/>
    </sheetView>
  </sheetViews>
  <sheetFormatPr defaultColWidth="9.140625" defaultRowHeight="12.75"/>
  <cols>
    <col min="1" max="1" width="46.57421875" style="0" customWidth="1"/>
    <col min="2" max="2" width="7.8515625" style="0" customWidth="1"/>
    <col min="3" max="3" width="12.00390625" style="0" customWidth="1"/>
    <col min="4" max="4" width="13.57421875" style="0" customWidth="1"/>
    <col min="5" max="5" width="11.57421875" style="0" customWidth="1"/>
    <col min="6" max="6" width="13.140625" style="0" customWidth="1"/>
    <col min="7" max="7" width="12.28125" style="0" customWidth="1"/>
    <col min="8" max="8" width="12.8515625" style="0" customWidth="1"/>
  </cols>
  <sheetData>
    <row r="1" ht="12.75">
      <c r="A1" s="43" t="s">
        <v>473</v>
      </c>
    </row>
    <row r="2" spans="1:6" ht="12.75">
      <c r="A2" s="43" t="s">
        <v>93</v>
      </c>
      <c r="B2" s="43"/>
      <c r="C2" s="43"/>
      <c r="D2" s="43"/>
      <c r="E2" s="43"/>
      <c r="F2" s="43"/>
    </row>
    <row r="3" spans="1:6" ht="12.75">
      <c r="A3" s="43" t="s">
        <v>472</v>
      </c>
      <c r="B3" s="43"/>
      <c r="C3" s="43"/>
      <c r="D3" s="43"/>
      <c r="E3" s="43"/>
      <c r="F3" s="43"/>
    </row>
    <row r="4" ht="6.75" customHeight="1" thickBot="1"/>
    <row r="5" spans="1:8" ht="13.5" thickBot="1">
      <c r="A5" s="243"/>
      <c r="B5" s="243"/>
      <c r="C5" s="229" t="s">
        <v>94</v>
      </c>
      <c r="D5" s="230"/>
      <c r="E5" s="231"/>
      <c r="F5" s="232" t="s">
        <v>95</v>
      </c>
      <c r="G5" s="233"/>
      <c r="H5" s="234"/>
    </row>
    <row r="6" spans="1:8" ht="12.75">
      <c r="A6" s="244"/>
      <c r="B6" s="244"/>
      <c r="C6" s="235" t="s">
        <v>96</v>
      </c>
      <c r="D6" s="238" t="s">
        <v>97</v>
      </c>
      <c r="E6" s="242"/>
      <c r="F6" s="235" t="s">
        <v>96</v>
      </c>
      <c r="G6" s="238" t="s">
        <v>97</v>
      </c>
      <c r="H6" s="239"/>
    </row>
    <row r="7" spans="1:8" ht="13.5" thickBot="1">
      <c r="A7" s="236" t="s">
        <v>475</v>
      </c>
      <c r="B7" s="244" t="s">
        <v>98</v>
      </c>
      <c r="C7" s="236" t="s">
        <v>99</v>
      </c>
      <c r="D7" s="240" t="s">
        <v>100</v>
      </c>
      <c r="E7" s="67"/>
      <c r="F7" s="236" t="s">
        <v>99</v>
      </c>
      <c r="G7" s="240" t="s">
        <v>100</v>
      </c>
      <c r="H7" s="241"/>
    </row>
    <row r="8" spans="1:8" ht="12.75">
      <c r="A8" s="244"/>
      <c r="B8" s="244"/>
      <c r="C8" s="236" t="s">
        <v>101</v>
      </c>
      <c r="D8" s="235" t="s">
        <v>102</v>
      </c>
      <c r="E8" s="235" t="s">
        <v>103</v>
      </c>
      <c r="F8" s="236" t="s">
        <v>101</v>
      </c>
      <c r="G8" s="235" t="s">
        <v>102</v>
      </c>
      <c r="H8" s="235" t="s">
        <v>103</v>
      </c>
    </row>
    <row r="9" spans="1:8" ht="13.5" thickBot="1">
      <c r="A9" s="245"/>
      <c r="B9" s="245"/>
      <c r="C9" s="237"/>
      <c r="D9" s="237" t="s">
        <v>104</v>
      </c>
      <c r="E9" s="237" t="s">
        <v>105</v>
      </c>
      <c r="F9" s="237"/>
      <c r="G9" s="237" t="s">
        <v>104</v>
      </c>
      <c r="H9" s="237" t="s">
        <v>105</v>
      </c>
    </row>
    <row r="10" spans="1:8" ht="9.75" customHeight="1" thickBot="1">
      <c r="A10" s="246" t="s">
        <v>320</v>
      </c>
      <c r="B10" s="247" t="s">
        <v>90</v>
      </c>
      <c r="C10" s="248">
        <v>1</v>
      </c>
      <c r="D10" s="249">
        <v>2</v>
      </c>
      <c r="E10" s="248">
        <v>3</v>
      </c>
      <c r="F10" s="248">
        <v>4</v>
      </c>
      <c r="G10" s="250">
        <v>5</v>
      </c>
      <c r="H10" s="251">
        <v>6</v>
      </c>
    </row>
    <row r="11" spans="1:8" ht="12.75">
      <c r="A11" s="254" t="s">
        <v>106</v>
      </c>
      <c r="B11" s="83">
        <v>40</v>
      </c>
      <c r="C11" s="82">
        <v>1254</v>
      </c>
      <c r="D11" s="82"/>
      <c r="E11" s="81">
        <v>245</v>
      </c>
      <c r="F11" s="82">
        <v>244</v>
      </c>
      <c r="G11" s="80"/>
      <c r="H11" s="163">
        <v>47</v>
      </c>
    </row>
    <row r="12" spans="1:8" ht="12.75">
      <c r="A12" s="164" t="s">
        <v>107</v>
      </c>
      <c r="B12" s="85"/>
      <c r="C12" s="76"/>
      <c r="D12" s="88"/>
      <c r="E12" s="76"/>
      <c r="F12" s="88"/>
      <c r="G12" s="76"/>
      <c r="H12" s="165"/>
    </row>
    <row r="13" spans="1:8" ht="12" customHeight="1">
      <c r="A13" s="166" t="s">
        <v>108</v>
      </c>
      <c r="B13" s="56"/>
      <c r="C13" s="62"/>
      <c r="D13" s="55"/>
      <c r="E13" s="62"/>
      <c r="F13" s="55"/>
      <c r="G13" s="62"/>
      <c r="H13" s="63"/>
    </row>
    <row r="14" spans="1:8" ht="10.5" customHeight="1">
      <c r="A14" s="254" t="s">
        <v>109</v>
      </c>
      <c r="B14" s="83">
        <v>41</v>
      </c>
      <c r="C14" s="79"/>
      <c r="D14" s="82"/>
      <c r="E14" s="79"/>
      <c r="F14" s="82">
        <v>1</v>
      </c>
      <c r="G14" s="79"/>
      <c r="H14" s="163"/>
    </row>
    <row r="15" spans="1:8" ht="12.75">
      <c r="A15" s="166" t="s">
        <v>110</v>
      </c>
      <c r="B15" s="56">
        <v>42</v>
      </c>
      <c r="C15" s="62"/>
      <c r="D15" s="55"/>
      <c r="E15" s="62"/>
      <c r="F15" s="55"/>
      <c r="G15" s="62"/>
      <c r="H15" s="63"/>
    </row>
    <row r="16" spans="1:8" ht="12.75">
      <c r="A16" s="164" t="s">
        <v>111</v>
      </c>
      <c r="B16" s="85">
        <v>43</v>
      </c>
      <c r="C16" s="76"/>
      <c r="D16" s="88"/>
      <c r="E16" s="76"/>
      <c r="F16" s="88"/>
      <c r="G16" s="76"/>
      <c r="H16" s="165"/>
    </row>
    <row r="17" spans="1:8" ht="12.75">
      <c r="A17" s="254" t="s">
        <v>112</v>
      </c>
      <c r="B17" s="83">
        <v>44</v>
      </c>
      <c r="C17" s="79">
        <v>1039</v>
      </c>
      <c r="D17" s="82"/>
      <c r="E17" s="79">
        <v>203</v>
      </c>
      <c r="F17" s="82"/>
      <c r="G17" s="79"/>
      <c r="H17" s="163"/>
    </row>
    <row r="18" spans="1:8" ht="12.75">
      <c r="A18" s="254" t="s">
        <v>113</v>
      </c>
      <c r="B18" s="83">
        <v>45</v>
      </c>
      <c r="C18" s="79">
        <v>145</v>
      </c>
      <c r="D18" s="82"/>
      <c r="E18" s="79">
        <v>28</v>
      </c>
      <c r="F18" s="82"/>
      <c r="G18" s="79"/>
      <c r="H18" s="163"/>
    </row>
    <row r="19" spans="1:8" ht="12.75">
      <c r="A19" s="166" t="s">
        <v>114</v>
      </c>
      <c r="B19" s="56">
        <v>46</v>
      </c>
      <c r="C19" s="62">
        <v>70</v>
      </c>
      <c r="D19" s="55"/>
      <c r="E19" s="62">
        <v>14</v>
      </c>
      <c r="F19" s="55">
        <v>243</v>
      </c>
      <c r="G19" s="62"/>
      <c r="H19" s="63">
        <v>47</v>
      </c>
    </row>
    <row r="20" spans="1:8" ht="12.75">
      <c r="A20" s="255" t="s">
        <v>115</v>
      </c>
      <c r="B20" s="58">
        <v>47</v>
      </c>
      <c r="C20" s="78">
        <f>SUM(C17:C19)</f>
        <v>1254</v>
      </c>
      <c r="D20" s="61"/>
      <c r="E20" s="78">
        <f>SUM(E17:E19)</f>
        <v>245</v>
      </c>
      <c r="F20" s="61"/>
      <c r="G20" s="78"/>
      <c r="H20" s="256"/>
    </row>
    <row r="21" spans="1:8" ht="12.75">
      <c r="A21" s="164" t="s">
        <v>116</v>
      </c>
      <c r="B21" s="85">
        <v>48</v>
      </c>
      <c r="C21" s="76"/>
      <c r="D21" s="88"/>
      <c r="E21" s="76"/>
      <c r="F21" s="88">
        <v>243</v>
      </c>
      <c r="G21" s="76"/>
      <c r="H21" s="165">
        <v>47</v>
      </c>
    </row>
    <row r="22" spans="1:8" ht="12.75">
      <c r="A22" s="254" t="s">
        <v>117</v>
      </c>
      <c r="B22" s="83">
        <v>49</v>
      </c>
      <c r="C22" s="79">
        <v>256</v>
      </c>
      <c r="D22" s="82"/>
      <c r="E22" s="79">
        <v>39</v>
      </c>
      <c r="F22" s="82">
        <v>140</v>
      </c>
      <c r="G22" s="79"/>
      <c r="H22" s="163">
        <v>21</v>
      </c>
    </row>
    <row r="23" spans="1:8" ht="12.75">
      <c r="A23" s="164" t="s">
        <v>107</v>
      </c>
      <c r="B23" s="85"/>
      <c r="C23" s="76"/>
      <c r="D23" s="88"/>
      <c r="E23" s="76"/>
      <c r="F23" s="88"/>
      <c r="G23" s="76"/>
      <c r="H23" s="165"/>
    </row>
    <row r="24" spans="1:8" ht="12.75">
      <c r="A24" s="166" t="s">
        <v>108</v>
      </c>
      <c r="B24" s="56"/>
      <c r="C24" s="62"/>
      <c r="D24" s="55"/>
      <c r="E24" s="62"/>
      <c r="F24" s="55"/>
      <c r="G24" s="62"/>
      <c r="H24" s="63"/>
    </row>
    <row r="25" spans="1:8" ht="12.75">
      <c r="A25" s="166" t="s">
        <v>109</v>
      </c>
      <c r="B25" s="56">
        <v>50</v>
      </c>
      <c r="C25" s="62">
        <v>138</v>
      </c>
      <c r="D25" s="55"/>
      <c r="E25" s="62">
        <v>21</v>
      </c>
      <c r="F25" s="55">
        <v>140</v>
      </c>
      <c r="G25" s="62"/>
      <c r="H25" s="63">
        <v>21</v>
      </c>
    </row>
    <row r="26" spans="1:8" ht="12.75">
      <c r="A26" s="164" t="s">
        <v>110</v>
      </c>
      <c r="B26" s="85">
        <v>51</v>
      </c>
      <c r="C26" s="76"/>
      <c r="D26" s="88"/>
      <c r="E26" s="76"/>
      <c r="F26" s="88"/>
      <c r="G26" s="76"/>
      <c r="H26" s="165"/>
    </row>
    <row r="27" spans="1:8" ht="12.75">
      <c r="A27" s="166" t="s">
        <v>111</v>
      </c>
      <c r="B27" s="56">
        <v>52</v>
      </c>
      <c r="C27" s="62"/>
      <c r="D27" s="55"/>
      <c r="E27" s="62"/>
      <c r="F27" s="55"/>
      <c r="G27" s="62"/>
      <c r="H27" s="63"/>
    </row>
    <row r="28" spans="1:8" ht="12.75">
      <c r="A28" s="255" t="s">
        <v>112</v>
      </c>
      <c r="B28" s="58">
        <v>53</v>
      </c>
      <c r="C28" s="78">
        <v>4</v>
      </c>
      <c r="D28" s="61"/>
      <c r="E28" s="78"/>
      <c r="F28" s="61"/>
      <c r="G28" s="78"/>
      <c r="H28" s="256"/>
    </row>
    <row r="29" spans="1:8" ht="12.75">
      <c r="A29" s="164" t="s">
        <v>113</v>
      </c>
      <c r="B29" s="85">
        <v>54</v>
      </c>
      <c r="C29" s="76">
        <v>75</v>
      </c>
      <c r="D29" s="88"/>
      <c r="E29" s="76">
        <v>12</v>
      </c>
      <c r="F29" s="88"/>
      <c r="G29" s="76"/>
      <c r="H29" s="165"/>
    </row>
    <row r="30" spans="1:8" ht="12.75">
      <c r="A30" s="254" t="s">
        <v>114</v>
      </c>
      <c r="B30" s="83">
        <v>55</v>
      </c>
      <c r="C30" s="79">
        <v>39</v>
      </c>
      <c r="D30" s="82"/>
      <c r="E30" s="79">
        <v>6</v>
      </c>
      <c r="F30" s="82"/>
      <c r="G30" s="79"/>
      <c r="H30" s="163"/>
    </row>
    <row r="31" spans="1:8" ht="12.75">
      <c r="A31" s="166" t="s">
        <v>115</v>
      </c>
      <c r="B31" s="56">
        <v>56</v>
      </c>
      <c r="C31" s="62">
        <f>SUM(C25+C28+C29+C30)</f>
        <v>256</v>
      </c>
      <c r="D31" s="55"/>
      <c r="E31" s="62">
        <v>39</v>
      </c>
      <c r="F31" s="55"/>
      <c r="G31" s="62"/>
      <c r="H31" s="63"/>
    </row>
    <row r="32" spans="1:8" ht="12.75">
      <c r="A32" s="255" t="s">
        <v>116</v>
      </c>
      <c r="B32" s="58">
        <v>57</v>
      </c>
      <c r="C32" s="78"/>
      <c r="D32" s="61"/>
      <c r="E32" s="78"/>
      <c r="F32" s="61">
        <v>140</v>
      </c>
      <c r="G32" s="78"/>
      <c r="H32" s="256">
        <v>21</v>
      </c>
    </row>
    <row r="33" spans="1:8" ht="12.75">
      <c r="A33" s="164" t="s">
        <v>118</v>
      </c>
      <c r="B33" s="85">
        <v>58</v>
      </c>
      <c r="C33" s="76">
        <v>4</v>
      </c>
      <c r="D33" s="88"/>
      <c r="E33" s="76">
        <v>1</v>
      </c>
      <c r="F33" s="88">
        <v>92</v>
      </c>
      <c r="G33" s="76"/>
      <c r="H33" s="165">
        <v>18</v>
      </c>
    </row>
    <row r="34" spans="1:8" ht="12.75">
      <c r="A34" s="254" t="s">
        <v>107</v>
      </c>
      <c r="B34" s="83"/>
      <c r="C34" s="79"/>
      <c r="D34" s="82"/>
      <c r="E34" s="79"/>
      <c r="F34" s="82"/>
      <c r="G34" s="79"/>
      <c r="H34" s="163"/>
    </row>
    <row r="35" spans="1:8" ht="12.75">
      <c r="A35" s="255" t="s">
        <v>108</v>
      </c>
      <c r="B35" s="58"/>
      <c r="C35" s="78"/>
      <c r="D35" s="61"/>
      <c r="E35" s="78"/>
      <c r="F35" s="61"/>
      <c r="G35" s="78"/>
      <c r="H35" s="256"/>
    </row>
    <row r="36" spans="1:8" ht="13.5" thickBot="1">
      <c r="A36" s="240" t="s">
        <v>109</v>
      </c>
      <c r="B36" s="65">
        <v>59</v>
      </c>
      <c r="C36" s="67"/>
      <c r="D36" s="66"/>
      <c r="E36" s="67"/>
      <c r="F36" s="66"/>
      <c r="G36" s="67"/>
      <c r="H36" s="257"/>
    </row>
    <row r="37" spans="1:8" ht="13.5" thickBot="1">
      <c r="A37" s="89"/>
      <c r="B37" s="218"/>
      <c r="C37" s="89"/>
      <c r="D37" s="89"/>
      <c r="E37" s="89"/>
      <c r="F37" s="89"/>
      <c r="G37" s="89"/>
      <c r="H37" s="89"/>
    </row>
    <row r="38" spans="1:8" ht="12.75">
      <c r="A38" s="238" t="s">
        <v>110</v>
      </c>
      <c r="B38" s="258">
        <v>60</v>
      </c>
      <c r="C38" s="242"/>
      <c r="D38" s="53"/>
      <c r="E38" s="242"/>
      <c r="F38" s="53"/>
      <c r="G38" s="242"/>
      <c r="H38" s="54"/>
    </row>
    <row r="39" spans="1:8" ht="12.75">
      <c r="A39" s="164" t="s">
        <v>111</v>
      </c>
      <c r="B39" s="85">
        <v>61</v>
      </c>
      <c r="C39" s="76"/>
      <c r="D39" s="88"/>
      <c r="E39" s="76"/>
      <c r="F39" s="88"/>
      <c r="G39" s="76"/>
      <c r="H39" s="165"/>
    </row>
    <row r="40" spans="1:8" ht="12.75">
      <c r="A40" s="254" t="s">
        <v>112</v>
      </c>
      <c r="B40" s="83">
        <v>62</v>
      </c>
      <c r="C40" s="79"/>
      <c r="D40" s="82"/>
      <c r="E40" s="79"/>
      <c r="F40" s="82">
        <v>57</v>
      </c>
      <c r="G40" s="79"/>
      <c r="H40" s="163">
        <v>11</v>
      </c>
    </row>
    <row r="41" spans="1:8" ht="12.75">
      <c r="A41" s="166" t="s">
        <v>113</v>
      </c>
      <c r="B41" s="56">
        <v>63</v>
      </c>
      <c r="C41" s="62"/>
      <c r="D41" s="55"/>
      <c r="E41" s="62"/>
      <c r="F41" s="55"/>
      <c r="G41" s="62"/>
      <c r="H41" s="63"/>
    </row>
    <row r="42" spans="1:8" ht="12.75">
      <c r="A42" s="255" t="s">
        <v>114</v>
      </c>
      <c r="B42" s="58">
        <v>64</v>
      </c>
      <c r="C42" s="78">
        <v>4</v>
      </c>
      <c r="D42" s="61"/>
      <c r="E42" s="78">
        <v>1</v>
      </c>
      <c r="F42" s="61">
        <v>35</v>
      </c>
      <c r="G42" s="78"/>
      <c r="H42" s="256">
        <v>7</v>
      </c>
    </row>
    <row r="43" spans="1:8" ht="12.75">
      <c r="A43" s="164" t="s">
        <v>115</v>
      </c>
      <c r="B43" s="85">
        <v>65</v>
      </c>
      <c r="C43" s="76">
        <v>4</v>
      </c>
      <c r="D43" s="88"/>
      <c r="E43" s="76">
        <v>1</v>
      </c>
      <c r="F43" s="88"/>
      <c r="G43" s="76"/>
      <c r="H43" s="165"/>
    </row>
    <row r="44" spans="1:8" ht="12.75">
      <c r="A44" s="166" t="s">
        <v>116</v>
      </c>
      <c r="B44" s="56">
        <v>66</v>
      </c>
      <c r="C44" s="62"/>
      <c r="D44" s="55"/>
      <c r="E44" s="62"/>
      <c r="F44" s="55">
        <v>92</v>
      </c>
      <c r="G44" s="62"/>
      <c r="H44" s="63">
        <v>18</v>
      </c>
    </row>
    <row r="45" spans="1:8" ht="12.75">
      <c r="A45" s="39" t="s">
        <v>119</v>
      </c>
      <c r="B45" s="58">
        <v>67</v>
      </c>
      <c r="C45" s="78"/>
      <c r="D45" s="61"/>
      <c r="E45" s="78">
        <v>10</v>
      </c>
      <c r="F45" s="61">
        <v>83</v>
      </c>
      <c r="G45" s="78"/>
      <c r="H45" s="256">
        <v>65</v>
      </c>
    </row>
    <row r="46" spans="1:8" ht="12.75">
      <c r="A46" s="254" t="s">
        <v>107</v>
      </c>
      <c r="B46" s="12"/>
      <c r="C46" s="38"/>
      <c r="D46" s="3"/>
      <c r="E46" s="38"/>
      <c r="F46" s="3"/>
      <c r="G46" s="38"/>
      <c r="H46" s="11"/>
    </row>
    <row r="47" spans="1:8" ht="12.75">
      <c r="A47" s="166" t="s">
        <v>108</v>
      </c>
      <c r="B47" s="56">
        <v>68</v>
      </c>
      <c r="C47" s="1"/>
      <c r="D47" s="35"/>
      <c r="E47" s="1"/>
      <c r="F47" s="35"/>
      <c r="G47" s="1"/>
      <c r="H47" s="36"/>
    </row>
    <row r="48" spans="1:8" ht="12.75">
      <c r="A48" s="166" t="s">
        <v>109</v>
      </c>
      <c r="B48" s="56"/>
      <c r="C48" s="1"/>
      <c r="D48" s="35"/>
      <c r="E48" s="1"/>
      <c r="F48" s="35"/>
      <c r="G48" s="1"/>
      <c r="H48" s="36"/>
    </row>
    <row r="49" spans="1:8" ht="12.75">
      <c r="A49" s="255" t="s">
        <v>110</v>
      </c>
      <c r="B49" s="58">
        <v>69</v>
      </c>
      <c r="C49" s="40"/>
      <c r="D49" s="32"/>
      <c r="E49" s="40"/>
      <c r="F49" s="32"/>
      <c r="G49" s="40"/>
      <c r="H49" s="33"/>
    </row>
    <row r="50" spans="1:8" ht="12.75">
      <c r="A50" s="164" t="s">
        <v>111</v>
      </c>
      <c r="B50" s="85">
        <v>70</v>
      </c>
      <c r="C50" s="42"/>
      <c r="D50" s="30"/>
      <c r="E50" s="42"/>
      <c r="F50" s="30"/>
      <c r="G50" s="42"/>
      <c r="H50" s="31"/>
    </row>
    <row r="51" spans="1:8" ht="12.75">
      <c r="A51" s="254" t="s">
        <v>112</v>
      </c>
      <c r="B51" s="83">
        <v>71</v>
      </c>
      <c r="C51" s="38"/>
      <c r="D51" s="3"/>
      <c r="E51" s="38"/>
      <c r="F51" s="3">
        <v>83</v>
      </c>
      <c r="G51" s="38"/>
      <c r="H51" s="11">
        <v>57</v>
      </c>
    </row>
    <row r="52" spans="1:8" ht="12.75">
      <c r="A52" s="166" t="s">
        <v>113</v>
      </c>
      <c r="B52" s="56">
        <v>72</v>
      </c>
      <c r="C52" s="1"/>
      <c r="D52" s="35"/>
      <c r="E52" s="1"/>
      <c r="F52" s="35"/>
      <c r="G52" s="1"/>
      <c r="H52" s="36">
        <v>6</v>
      </c>
    </row>
    <row r="53" spans="1:8" ht="12.75">
      <c r="A53" s="255" t="s">
        <v>114</v>
      </c>
      <c r="B53" s="58">
        <v>73</v>
      </c>
      <c r="C53" s="40"/>
      <c r="D53" s="32"/>
      <c r="E53" s="40">
        <v>10</v>
      </c>
      <c r="F53" s="32"/>
      <c r="G53" s="40"/>
      <c r="H53" s="33">
        <v>2</v>
      </c>
    </row>
    <row r="54" spans="1:8" ht="12.75">
      <c r="A54" s="164" t="s">
        <v>115</v>
      </c>
      <c r="B54" s="85">
        <v>74</v>
      </c>
      <c r="C54" s="42"/>
      <c r="D54" s="30"/>
      <c r="E54" s="42">
        <v>10</v>
      </c>
      <c r="F54" s="30"/>
      <c r="G54" s="42"/>
      <c r="H54" s="31"/>
    </row>
    <row r="55" spans="1:8" ht="12.75">
      <c r="A55" s="254" t="s">
        <v>116</v>
      </c>
      <c r="B55" s="83">
        <v>75</v>
      </c>
      <c r="C55" s="38"/>
      <c r="D55" s="3"/>
      <c r="E55" s="38"/>
      <c r="F55" s="3">
        <v>83</v>
      </c>
      <c r="G55" s="38"/>
      <c r="H55" s="11">
        <v>65</v>
      </c>
    </row>
    <row r="56" spans="1:8" ht="12.75">
      <c r="A56" s="34" t="s">
        <v>120</v>
      </c>
      <c r="B56" s="56">
        <v>76</v>
      </c>
      <c r="C56" s="1">
        <v>1197</v>
      </c>
      <c r="D56" s="35"/>
      <c r="E56" s="1">
        <v>180</v>
      </c>
      <c r="F56" s="35">
        <v>242</v>
      </c>
      <c r="G56" s="1"/>
      <c r="H56" s="36">
        <v>36</v>
      </c>
    </row>
    <row r="57" spans="1:8" ht="12.75">
      <c r="A57" s="164" t="s">
        <v>107</v>
      </c>
      <c r="B57" s="85"/>
      <c r="C57" s="42"/>
      <c r="D57" s="30"/>
      <c r="E57" s="42"/>
      <c r="F57" s="30"/>
      <c r="G57" s="42"/>
      <c r="H57" s="31"/>
    </row>
    <row r="58" spans="1:8" ht="12.75">
      <c r="A58" s="166" t="s">
        <v>108</v>
      </c>
      <c r="B58" s="56"/>
      <c r="C58" s="1"/>
      <c r="D58" s="35"/>
      <c r="E58" s="1"/>
      <c r="F58" s="35"/>
      <c r="G58" s="1"/>
      <c r="H58" s="36"/>
    </row>
    <row r="59" spans="1:8" ht="12.75">
      <c r="A59" s="166" t="s">
        <v>109</v>
      </c>
      <c r="B59" s="56">
        <v>77</v>
      </c>
      <c r="C59" s="1"/>
      <c r="D59" s="35"/>
      <c r="E59" s="1"/>
      <c r="F59" s="35">
        <v>3</v>
      </c>
      <c r="G59" s="1"/>
      <c r="H59" s="36"/>
    </row>
    <row r="60" spans="1:8" ht="12.75">
      <c r="A60" s="255" t="s">
        <v>110</v>
      </c>
      <c r="B60" s="58">
        <v>78</v>
      </c>
      <c r="C60" s="40"/>
      <c r="D60" s="32"/>
      <c r="E60" s="40"/>
      <c r="F60" s="32"/>
      <c r="G60" s="40"/>
      <c r="H60" s="33"/>
    </row>
    <row r="61" spans="1:8" ht="12.75">
      <c r="A61" s="164" t="s">
        <v>111</v>
      </c>
      <c r="B61" s="85">
        <v>79</v>
      </c>
      <c r="C61" s="42"/>
      <c r="D61" s="30"/>
      <c r="E61" s="42"/>
      <c r="F61" s="30"/>
      <c r="G61" s="42"/>
      <c r="H61" s="31"/>
    </row>
    <row r="62" spans="1:8" ht="12.75">
      <c r="A62" s="254" t="s">
        <v>112</v>
      </c>
      <c r="B62" s="83">
        <v>80</v>
      </c>
      <c r="C62" s="38">
        <v>903</v>
      </c>
      <c r="D62" s="3"/>
      <c r="E62" s="38">
        <v>135</v>
      </c>
      <c r="F62" s="3"/>
      <c r="G62" s="38"/>
      <c r="H62" s="11"/>
    </row>
    <row r="63" spans="1:8" ht="12.75">
      <c r="A63" s="255" t="s">
        <v>113</v>
      </c>
      <c r="B63" s="58">
        <v>81</v>
      </c>
      <c r="C63" s="40">
        <v>220</v>
      </c>
      <c r="D63" s="32"/>
      <c r="E63" s="40">
        <v>34</v>
      </c>
      <c r="F63" s="32"/>
      <c r="G63" s="40"/>
      <c r="H63" s="33"/>
    </row>
    <row r="64" spans="1:8" ht="12.75">
      <c r="A64" s="164" t="s">
        <v>114</v>
      </c>
      <c r="B64" s="85">
        <v>82</v>
      </c>
      <c r="C64" s="42">
        <v>74</v>
      </c>
      <c r="D64" s="30"/>
      <c r="E64" s="42">
        <v>11</v>
      </c>
      <c r="F64" s="30">
        <v>239</v>
      </c>
      <c r="G64" s="42"/>
      <c r="H64" s="31">
        <v>36</v>
      </c>
    </row>
    <row r="65" spans="1:8" ht="12.75">
      <c r="A65" s="159" t="s">
        <v>115</v>
      </c>
      <c r="B65" s="252">
        <v>83</v>
      </c>
      <c r="C65" s="4">
        <v>1197</v>
      </c>
      <c r="D65" s="253"/>
      <c r="E65" s="4">
        <v>180</v>
      </c>
      <c r="F65" s="253"/>
      <c r="G65" s="4"/>
      <c r="H65" s="45"/>
    </row>
    <row r="66" spans="1:8" ht="13.5" thickBot="1">
      <c r="A66" s="259" t="s">
        <v>116</v>
      </c>
      <c r="B66" s="260">
        <v>84</v>
      </c>
      <c r="C66" s="261"/>
      <c r="D66" s="69"/>
      <c r="E66" s="261"/>
      <c r="F66" s="69">
        <v>242</v>
      </c>
      <c r="G66" s="261"/>
      <c r="H66" s="70">
        <v>36</v>
      </c>
    </row>
    <row r="70" spans="1:4" ht="12.75">
      <c r="A70" t="s">
        <v>474</v>
      </c>
      <c r="D70" t="s">
        <v>121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9">
      <selection activeCell="I27" sqref="I27"/>
    </sheetView>
  </sheetViews>
  <sheetFormatPr defaultColWidth="9.140625" defaultRowHeight="12.75"/>
  <cols>
    <col min="1" max="1" width="5.7109375" style="0" customWidth="1"/>
    <col min="2" max="2" width="53.57421875" style="0" customWidth="1"/>
    <col min="3" max="3" width="0" style="0" hidden="1" customWidth="1"/>
    <col min="4" max="4" width="7.140625" style="0" customWidth="1"/>
    <col min="5" max="5" width="15.421875" style="0" customWidth="1"/>
    <col min="6" max="6" width="15.57421875" style="0" customWidth="1"/>
    <col min="8" max="8" width="0" style="0" hidden="1" customWidth="1"/>
  </cols>
  <sheetData>
    <row r="1" spans="2:5" ht="18">
      <c r="B1" s="499" t="s">
        <v>736</v>
      </c>
      <c r="C1" s="221"/>
      <c r="D1" s="19"/>
      <c r="E1" s="19"/>
    </row>
    <row r="2" spans="2:5" ht="15">
      <c r="B2" s="21"/>
      <c r="C2" s="19"/>
      <c r="D2" s="19"/>
      <c r="E2" s="19"/>
    </row>
    <row r="3" spans="2:5" ht="14.25">
      <c r="B3" s="19"/>
      <c r="C3" s="19"/>
      <c r="D3" s="19"/>
      <c r="E3" s="19"/>
    </row>
    <row r="4" spans="2:5" ht="14.25">
      <c r="B4" s="19"/>
      <c r="C4" s="19"/>
      <c r="D4" s="19"/>
      <c r="E4" s="19"/>
    </row>
    <row r="5" spans="2:5" ht="14.25">
      <c r="B5" s="19"/>
      <c r="C5" s="19"/>
      <c r="D5" s="19"/>
      <c r="E5" s="19"/>
    </row>
    <row r="6" spans="2:5" ht="14.25">
      <c r="B6" s="19"/>
      <c r="C6" s="19"/>
      <c r="D6" s="19"/>
      <c r="E6" s="19"/>
    </row>
    <row r="7" spans="2:5" ht="14.25">
      <c r="B7" s="19"/>
      <c r="C7" s="19"/>
      <c r="D7" s="19"/>
      <c r="E7" s="19"/>
    </row>
    <row r="8" spans="2:5" ht="14.25">
      <c r="B8" s="19"/>
      <c r="C8" s="19"/>
      <c r="D8" s="19"/>
      <c r="E8" s="19"/>
    </row>
    <row r="9" spans="2:5" ht="6.75" customHeight="1" hidden="1">
      <c r="B9" s="19"/>
      <c r="C9" s="19"/>
      <c r="D9" s="19"/>
      <c r="E9" s="19"/>
    </row>
    <row r="10" spans="1:7" ht="18" customHeight="1">
      <c r="A10" s="499" t="s">
        <v>800</v>
      </c>
      <c r="B10" s="499"/>
      <c r="C10" s="499"/>
      <c r="D10" s="499"/>
      <c r="E10" s="499"/>
      <c r="G10" s="1"/>
    </row>
    <row r="11" spans="1:6" ht="18" customHeight="1">
      <c r="A11" s="552" t="s">
        <v>801</v>
      </c>
      <c r="B11" s="552"/>
      <c r="C11" s="552"/>
      <c r="D11" s="552"/>
      <c r="E11" s="552"/>
      <c r="F11" s="552"/>
    </row>
    <row r="12" spans="1:6" ht="15" customHeight="1">
      <c r="A12" s="483"/>
      <c r="B12" s="469"/>
      <c r="C12" s="469"/>
      <c r="D12" s="469"/>
      <c r="E12" s="484"/>
      <c r="F12" s="38"/>
    </row>
    <row r="13" spans="1:6" ht="15" customHeight="1">
      <c r="A13" s="532"/>
      <c r="B13" s="376"/>
      <c r="C13" s="284" t="s">
        <v>576</v>
      </c>
      <c r="D13" s="533" t="s">
        <v>575</v>
      </c>
      <c r="E13" s="533" t="s">
        <v>802</v>
      </c>
      <c r="F13" s="533" t="s">
        <v>803</v>
      </c>
    </row>
    <row r="14" spans="1:6" ht="15" customHeight="1">
      <c r="A14" s="481" t="s">
        <v>706</v>
      </c>
      <c r="B14" s="303" t="s">
        <v>755</v>
      </c>
      <c r="C14" s="284"/>
      <c r="D14" s="489" t="s">
        <v>576</v>
      </c>
      <c r="E14" s="489" t="s">
        <v>62</v>
      </c>
      <c r="F14" s="489" t="s">
        <v>62</v>
      </c>
    </row>
    <row r="15" spans="1:6" ht="15" customHeight="1">
      <c r="A15" s="357"/>
      <c r="B15" s="277"/>
      <c r="C15" s="284"/>
      <c r="D15" s="531"/>
      <c r="E15" s="277" t="s">
        <v>782</v>
      </c>
      <c r="F15" s="277" t="s">
        <v>782</v>
      </c>
    </row>
    <row r="16" spans="1:6" ht="15" customHeight="1">
      <c r="A16" s="334">
        <v>1</v>
      </c>
      <c r="B16" s="7">
        <v>2</v>
      </c>
      <c r="C16" s="338"/>
      <c r="D16" s="7">
        <v>3</v>
      </c>
      <c r="E16" s="7">
        <v>4</v>
      </c>
      <c r="F16" s="7">
        <v>5</v>
      </c>
    </row>
    <row r="17" spans="1:6" ht="18" customHeight="1">
      <c r="A17" s="334" t="s">
        <v>527</v>
      </c>
      <c r="B17" s="269" t="s">
        <v>788</v>
      </c>
      <c r="C17" s="269"/>
      <c r="D17" s="268"/>
      <c r="E17" s="269"/>
      <c r="F17" s="269"/>
    </row>
    <row r="18" spans="1:6" ht="18" customHeight="1">
      <c r="A18" s="8">
        <v>1</v>
      </c>
      <c r="B18" s="268" t="s">
        <v>789</v>
      </c>
      <c r="C18" s="269"/>
      <c r="D18" s="281">
        <v>14</v>
      </c>
      <c r="E18" s="268">
        <v>881</v>
      </c>
      <c r="F18" s="268">
        <v>757</v>
      </c>
    </row>
    <row r="19" spans="1:6" ht="18" customHeight="1">
      <c r="A19" s="8">
        <v>2</v>
      </c>
      <c r="B19" s="268" t="s">
        <v>570</v>
      </c>
      <c r="C19" s="269"/>
      <c r="D19" s="281">
        <v>15</v>
      </c>
      <c r="E19" s="268">
        <v>7</v>
      </c>
      <c r="F19" s="268">
        <v>9</v>
      </c>
    </row>
    <row r="20" spans="1:6" ht="18" customHeight="1">
      <c r="A20" s="8"/>
      <c r="B20" s="269" t="s">
        <v>791</v>
      </c>
      <c r="C20" s="269"/>
      <c r="D20" s="281"/>
      <c r="E20" s="269">
        <v>888</v>
      </c>
      <c r="F20" s="269">
        <v>766</v>
      </c>
    </row>
    <row r="21" spans="1:6" ht="18" customHeight="1">
      <c r="A21" s="335" t="s">
        <v>529</v>
      </c>
      <c r="B21" s="269" t="s">
        <v>787</v>
      </c>
      <c r="C21" s="269"/>
      <c r="D21" s="282"/>
      <c r="E21" s="269"/>
      <c r="F21" s="269"/>
    </row>
    <row r="22" spans="1:6" ht="18" customHeight="1">
      <c r="A22" s="8" t="s">
        <v>669</v>
      </c>
      <c r="B22" s="268" t="s">
        <v>786</v>
      </c>
      <c r="C22" s="268"/>
      <c r="D22" s="281"/>
      <c r="E22" s="268">
        <v>957</v>
      </c>
      <c r="F22" s="268">
        <v>731</v>
      </c>
    </row>
    <row r="23" spans="1:6" ht="18" customHeight="1">
      <c r="A23" s="8">
        <v>1</v>
      </c>
      <c r="B23" s="268" t="s">
        <v>734</v>
      </c>
      <c r="C23" s="268"/>
      <c r="D23" s="281"/>
      <c r="E23" s="268">
        <v>519</v>
      </c>
      <c r="F23" s="268">
        <v>317</v>
      </c>
    </row>
    <row r="24" spans="1:6" ht="18" customHeight="1">
      <c r="A24" s="8">
        <v>2</v>
      </c>
      <c r="B24" s="268" t="s">
        <v>568</v>
      </c>
      <c r="C24" s="268"/>
      <c r="D24" s="281"/>
      <c r="E24" s="268">
        <v>129</v>
      </c>
      <c r="F24" s="268">
        <v>119</v>
      </c>
    </row>
    <row r="25" spans="1:6" ht="18" customHeight="1">
      <c r="A25" s="8">
        <v>3</v>
      </c>
      <c r="B25" s="268" t="s">
        <v>783</v>
      </c>
      <c r="C25" s="268"/>
      <c r="D25" s="281">
        <v>16</v>
      </c>
      <c r="E25" s="268">
        <v>210</v>
      </c>
      <c r="F25" s="268">
        <v>211</v>
      </c>
    </row>
    <row r="26" spans="1:6" ht="18" customHeight="1">
      <c r="A26" s="8">
        <v>4</v>
      </c>
      <c r="B26" s="268" t="s">
        <v>519</v>
      </c>
      <c r="C26" s="268"/>
      <c r="D26" s="281">
        <v>3.4</v>
      </c>
      <c r="E26" s="268">
        <v>46</v>
      </c>
      <c r="F26" s="268">
        <v>36</v>
      </c>
    </row>
    <row r="27" spans="1:6" ht="18" customHeight="1">
      <c r="A27" s="8">
        <v>5</v>
      </c>
      <c r="B27" s="268" t="s">
        <v>784</v>
      </c>
      <c r="C27" s="268"/>
      <c r="D27" s="281"/>
      <c r="E27" s="268">
        <v>12</v>
      </c>
      <c r="F27" s="268">
        <v>29</v>
      </c>
    </row>
    <row r="28" spans="1:9" ht="18" customHeight="1">
      <c r="A28" s="8" t="s">
        <v>670</v>
      </c>
      <c r="B28" s="268" t="s">
        <v>522</v>
      </c>
      <c r="C28" s="268"/>
      <c r="D28" s="281">
        <v>15</v>
      </c>
      <c r="E28" s="268">
        <v>17</v>
      </c>
      <c r="F28" s="268">
        <v>8</v>
      </c>
      <c r="I28" s="526"/>
    </row>
    <row r="29" spans="1:6" ht="18" customHeight="1">
      <c r="A29" s="8"/>
      <c r="B29" s="269" t="s">
        <v>790</v>
      </c>
      <c r="C29" s="268"/>
      <c r="D29" s="268"/>
      <c r="E29" s="269">
        <f>SUM(E22+E28)</f>
        <v>974</v>
      </c>
      <c r="F29" s="269">
        <f>SUM(F22+F28)</f>
        <v>739</v>
      </c>
    </row>
    <row r="30" spans="1:6" ht="18" customHeight="1">
      <c r="A30" s="8"/>
      <c r="B30" s="269" t="s">
        <v>523</v>
      </c>
      <c r="C30" s="297"/>
      <c r="D30" s="297"/>
      <c r="E30" s="297">
        <f>SUM(E20-E29)</f>
        <v>-86</v>
      </c>
      <c r="F30" s="297">
        <f>SUM(F20-F29)</f>
        <v>27</v>
      </c>
    </row>
    <row r="31" spans="1:6" ht="18" customHeight="1">
      <c r="A31" s="8"/>
      <c r="B31" s="268" t="s">
        <v>785</v>
      </c>
      <c r="C31" s="295"/>
      <c r="D31" s="295"/>
      <c r="E31" s="295"/>
      <c r="F31" s="295"/>
    </row>
    <row r="32" spans="1:6" ht="18" customHeight="1">
      <c r="A32" s="8"/>
      <c r="B32" s="268" t="s">
        <v>737</v>
      </c>
      <c r="C32" s="295"/>
      <c r="D32" s="295"/>
      <c r="E32" s="295"/>
      <c r="F32" s="295"/>
    </row>
    <row r="33" spans="1:6" ht="18" customHeight="1">
      <c r="A33" s="8"/>
      <c r="B33" s="268" t="s">
        <v>735</v>
      </c>
      <c r="C33" s="295"/>
      <c r="D33" s="295"/>
      <c r="E33" s="295"/>
      <c r="F33" s="295"/>
    </row>
    <row r="34" spans="1:6" ht="18" customHeight="1">
      <c r="A34" s="8"/>
      <c r="B34" s="269" t="s">
        <v>525</v>
      </c>
      <c r="C34" s="297"/>
      <c r="D34" s="297"/>
      <c r="E34" s="297">
        <f>SUM(E30-E33)</f>
        <v>-86</v>
      </c>
      <c r="F34" s="297">
        <f>SUM(F30-F32)</f>
        <v>27</v>
      </c>
    </row>
    <row r="35" spans="2:5" ht="15" customHeight="1">
      <c r="B35" s="173"/>
      <c r="C35" s="173"/>
      <c r="D35" s="173"/>
      <c r="E35" s="173"/>
    </row>
    <row r="36" spans="2:5" ht="15" customHeight="1">
      <c r="B36" s="1"/>
      <c r="C36" s="1"/>
      <c r="D36" s="1"/>
      <c r="E36" s="1"/>
    </row>
    <row r="37" spans="2:6" ht="15" customHeight="1">
      <c r="B37" s="553" t="s">
        <v>804</v>
      </c>
      <c r="C37" s="553"/>
      <c r="D37" s="553"/>
      <c r="E37" s="553"/>
      <c r="F37" s="381"/>
    </row>
    <row r="38" spans="2:6" ht="15" customHeight="1">
      <c r="B38" s="525"/>
      <c r="C38" s="525"/>
      <c r="D38" s="525"/>
      <c r="E38" s="525"/>
      <c r="F38" s="381"/>
    </row>
    <row r="39" spans="2:6" ht="15" customHeight="1">
      <c r="B39" s="384"/>
      <c r="C39" s="384"/>
      <c r="D39" s="384"/>
      <c r="E39" s="384"/>
      <c r="F39" s="381"/>
    </row>
    <row r="40" spans="2:6" ht="15" customHeight="1">
      <c r="B40" s="554" t="s">
        <v>753</v>
      </c>
      <c r="C40" s="554"/>
      <c r="D40" s="554"/>
      <c r="E40" s="554"/>
      <c r="F40" s="554"/>
    </row>
    <row r="41" spans="2:6" ht="15" customHeight="1">
      <c r="B41" s="555" t="s">
        <v>754</v>
      </c>
      <c r="C41" s="555"/>
      <c r="D41" s="555"/>
      <c r="E41" s="555"/>
      <c r="F41" s="555"/>
    </row>
    <row r="50" spans="2:6" ht="12.75">
      <c r="B50" s="483" t="s">
        <v>792</v>
      </c>
      <c r="C50" s="501"/>
      <c r="D50" s="504"/>
      <c r="E50" s="38"/>
      <c r="F50" s="38"/>
    </row>
    <row r="51" spans="2:5" ht="15">
      <c r="B51" s="547" t="s">
        <v>799</v>
      </c>
      <c r="C51" s="547"/>
      <c r="D51" s="547"/>
      <c r="E51" s="1"/>
    </row>
  </sheetData>
  <mergeCells count="5">
    <mergeCell ref="A11:F11"/>
    <mergeCell ref="B37:E37"/>
    <mergeCell ref="B51:D51"/>
    <mergeCell ref="B40:F40"/>
    <mergeCell ref="B41:F41"/>
  </mergeCells>
  <printOptions/>
  <pageMargins left="0.45" right="0.19" top="0.27" bottom="0.35" header="0.25" footer="0.3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I23" sqref="I23"/>
    </sheetView>
  </sheetViews>
  <sheetFormatPr defaultColWidth="9.140625" defaultRowHeight="12.75"/>
  <cols>
    <col min="2" max="2" width="47.421875" style="0" customWidth="1"/>
    <col min="3" max="3" width="16.00390625" style="0" hidden="1" customWidth="1"/>
    <col min="4" max="5" width="14.140625" style="0" customWidth="1"/>
  </cols>
  <sheetData>
    <row r="1" spans="2:5" ht="14.25">
      <c r="B1" s="19" t="s">
        <v>58</v>
      </c>
      <c r="C1" s="19" t="s">
        <v>68</v>
      </c>
      <c r="D1" s="19"/>
      <c r="E1" s="19"/>
    </row>
    <row r="2" spans="2:5" ht="14.25">
      <c r="B2" s="19"/>
      <c r="C2" s="19"/>
      <c r="D2" s="19"/>
      <c r="E2" s="19"/>
    </row>
    <row r="3" spans="2:5" ht="14.25">
      <c r="B3" s="19"/>
      <c r="C3" s="19"/>
      <c r="D3" s="19"/>
      <c r="E3" s="19"/>
    </row>
    <row r="4" spans="1:5" ht="15.75">
      <c r="A4" s="557" t="s">
        <v>526</v>
      </c>
      <c r="B4" s="557"/>
      <c r="C4" s="557"/>
      <c r="D4" s="557"/>
      <c r="E4" s="557"/>
    </row>
    <row r="5" spans="1:5" ht="15.75">
      <c r="A5" s="558" t="s">
        <v>721</v>
      </c>
      <c r="B5" s="558"/>
      <c r="C5" s="558"/>
      <c r="D5" s="558"/>
      <c r="E5" s="558"/>
    </row>
    <row r="6" spans="1:5" ht="14.25">
      <c r="A6" s="1"/>
      <c r="B6" s="18"/>
      <c r="C6" s="18"/>
      <c r="D6" s="18"/>
      <c r="E6" s="285" t="s">
        <v>624</v>
      </c>
    </row>
    <row r="7" spans="1:5" ht="14.25">
      <c r="A7" s="90"/>
      <c r="B7" s="283"/>
      <c r="C7" s="309" t="s">
        <v>575</v>
      </c>
      <c r="D7" s="376" t="s">
        <v>732</v>
      </c>
      <c r="E7" s="376" t="s">
        <v>732</v>
      </c>
    </row>
    <row r="8" spans="1:5" ht="15">
      <c r="A8" s="100" t="s">
        <v>480</v>
      </c>
      <c r="B8" s="273" t="s">
        <v>481</v>
      </c>
      <c r="C8" s="284" t="s">
        <v>576</v>
      </c>
      <c r="D8" s="489">
        <v>39903</v>
      </c>
      <c r="E8" s="489">
        <v>39538</v>
      </c>
    </row>
    <row r="9" spans="1:5" ht="14.25">
      <c r="A9" s="91"/>
      <c r="B9" s="277"/>
      <c r="C9" s="284"/>
      <c r="D9" s="303" t="s">
        <v>62</v>
      </c>
      <c r="E9" s="303" t="s">
        <v>62</v>
      </c>
    </row>
    <row r="10" spans="1:5" ht="14.25">
      <c r="A10" s="334">
        <v>1</v>
      </c>
      <c r="B10" s="7">
        <v>2</v>
      </c>
      <c r="C10" s="338"/>
      <c r="D10" s="7">
        <v>3</v>
      </c>
      <c r="E10" s="7">
        <v>4</v>
      </c>
    </row>
    <row r="11" spans="1:5" ht="14.25">
      <c r="A11" s="120">
        <v>1</v>
      </c>
      <c r="B11" s="294" t="s">
        <v>577</v>
      </c>
      <c r="C11" s="294"/>
      <c r="D11" s="294">
        <v>3167952</v>
      </c>
      <c r="E11" s="294">
        <v>3641145</v>
      </c>
    </row>
    <row r="12" spans="1:5" ht="14.25">
      <c r="A12" s="8">
        <v>2</v>
      </c>
      <c r="B12" s="268" t="s">
        <v>569</v>
      </c>
      <c r="C12" s="268"/>
      <c r="D12" s="268">
        <v>9582</v>
      </c>
      <c r="E12" s="268">
        <v>4100</v>
      </c>
    </row>
    <row r="13" spans="1:5" ht="14.25">
      <c r="A13" s="8">
        <v>3</v>
      </c>
      <c r="B13" s="268" t="s">
        <v>570</v>
      </c>
      <c r="C13" s="268"/>
      <c r="D13" s="268">
        <f>SUM(D14:D16)</f>
        <v>60658</v>
      </c>
      <c r="E13" s="268">
        <f>SUM(E14:E16)</f>
        <v>20174</v>
      </c>
    </row>
    <row r="14" spans="1:5" ht="14.25">
      <c r="A14" s="310">
        <v>3.1</v>
      </c>
      <c r="B14" s="268" t="s">
        <v>585</v>
      </c>
      <c r="C14" s="268"/>
      <c r="D14" s="268">
        <v>18281</v>
      </c>
      <c r="E14" s="268">
        <v>15996</v>
      </c>
    </row>
    <row r="15" spans="1:5" ht="14.25">
      <c r="A15" s="310">
        <v>3.2</v>
      </c>
      <c r="B15" s="268" t="s">
        <v>580</v>
      </c>
      <c r="C15" s="268"/>
      <c r="D15" s="268"/>
      <c r="E15" s="268"/>
    </row>
    <row r="16" spans="1:5" ht="14.25">
      <c r="A16" s="8"/>
      <c r="B16" s="268" t="s">
        <v>581</v>
      </c>
      <c r="C16" s="268"/>
      <c r="D16" s="268">
        <v>42377</v>
      </c>
      <c r="E16" s="268">
        <v>4178</v>
      </c>
    </row>
    <row r="17" spans="1:8" ht="15">
      <c r="A17" s="8" t="s">
        <v>625</v>
      </c>
      <c r="B17" s="269" t="s">
        <v>578</v>
      </c>
      <c r="C17" s="269"/>
      <c r="D17" s="269">
        <f>SUM(D11:D13)</f>
        <v>3238192</v>
      </c>
      <c r="E17" s="269">
        <f>SUM(E11:E13)</f>
        <v>3665419</v>
      </c>
      <c r="H17" s="18"/>
    </row>
    <row r="18" spans="1:8" ht="14.25">
      <c r="A18" s="8" t="s">
        <v>626</v>
      </c>
      <c r="B18" s="268" t="s">
        <v>622</v>
      </c>
      <c r="C18" s="268"/>
      <c r="D18" s="268"/>
      <c r="E18" s="268"/>
      <c r="H18" s="18"/>
    </row>
    <row r="19" spans="1:8" ht="15">
      <c r="A19" s="130" t="s">
        <v>629</v>
      </c>
      <c r="B19" s="269" t="s">
        <v>628</v>
      </c>
      <c r="C19" s="268"/>
      <c r="D19" s="269">
        <f>D17+D18</f>
        <v>3238192</v>
      </c>
      <c r="E19" s="269">
        <f>E17+E18</f>
        <v>3665419</v>
      </c>
      <c r="H19" s="18"/>
    </row>
    <row r="20" spans="1:8" ht="14.25">
      <c r="A20" s="8">
        <v>4</v>
      </c>
      <c r="B20" s="268" t="s">
        <v>516</v>
      </c>
      <c r="C20" s="268"/>
      <c r="D20" s="268"/>
      <c r="E20" s="268"/>
      <c r="H20" s="18"/>
    </row>
    <row r="21" spans="1:8" ht="14.25">
      <c r="A21" s="30"/>
      <c r="B21" s="268" t="s">
        <v>517</v>
      </c>
      <c r="C21" s="268"/>
      <c r="D21" s="268">
        <v>-136251</v>
      </c>
      <c r="E21" s="268">
        <v>82452</v>
      </c>
      <c r="H21" s="18"/>
    </row>
    <row r="22" spans="1:8" ht="14.25">
      <c r="A22" s="8">
        <v>5</v>
      </c>
      <c r="B22" s="268" t="s">
        <v>544</v>
      </c>
      <c r="C22" s="268"/>
      <c r="D22" s="268"/>
      <c r="E22" s="268"/>
      <c r="H22" s="18"/>
    </row>
    <row r="23" spans="1:8" ht="15">
      <c r="A23" s="30"/>
      <c r="B23" s="268" t="s">
        <v>543</v>
      </c>
      <c r="C23" s="268"/>
      <c r="D23" s="268">
        <v>21987</v>
      </c>
      <c r="E23" s="268">
        <v>78355</v>
      </c>
      <c r="H23" s="286"/>
    </row>
    <row r="24" spans="1:8" ht="14.25">
      <c r="A24" s="8">
        <v>6</v>
      </c>
      <c r="B24" s="268" t="s">
        <v>540</v>
      </c>
      <c r="C24" s="268"/>
      <c r="D24" s="268">
        <v>-48244</v>
      </c>
      <c r="E24" s="268">
        <v>-223125</v>
      </c>
      <c r="H24" s="18"/>
    </row>
    <row r="25" spans="1:8" ht="15">
      <c r="A25" s="8">
        <v>7</v>
      </c>
      <c r="B25" s="268" t="s">
        <v>518</v>
      </c>
      <c r="C25" s="268"/>
      <c r="D25" s="268">
        <v>1590049</v>
      </c>
      <c r="E25" s="268">
        <v>1876717</v>
      </c>
      <c r="H25" s="286"/>
    </row>
    <row r="26" spans="1:8" ht="14.25">
      <c r="A26" s="8">
        <v>8</v>
      </c>
      <c r="B26" s="268" t="s">
        <v>568</v>
      </c>
      <c r="C26" s="268"/>
      <c r="D26" s="268">
        <v>556709</v>
      </c>
      <c r="E26" s="268">
        <v>522204</v>
      </c>
      <c r="H26" s="18"/>
    </row>
    <row r="27" spans="1:8" ht="14.25">
      <c r="A27" s="8">
        <v>9</v>
      </c>
      <c r="B27" s="268" t="s">
        <v>571</v>
      </c>
      <c r="C27" s="268"/>
      <c r="D27" s="268">
        <v>728657</v>
      </c>
      <c r="E27" s="268">
        <v>695436</v>
      </c>
      <c r="H27" s="18"/>
    </row>
    <row r="28" spans="1:8" ht="14.25">
      <c r="A28" s="8">
        <v>10</v>
      </c>
      <c r="B28" s="268" t="s">
        <v>572</v>
      </c>
      <c r="C28" s="268"/>
      <c r="D28" s="268">
        <v>144140</v>
      </c>
      <c r="E28" s="268">
        <v>150822</v>
      </c>
      <c r="H28" s="18"/>
    </row>
    <row r="29" spans="1:8" ht="14.25">
      <c r="A29" s="8">
        <v>11</v>
      </c>
      <c r="B29" s="268" t="s">
        <v>519</v>
      </c>
      <c r="C29" s="268"/>
      <c r="D29" s="268">
        <v>132110</v>
      </c>
      <c r="E29" s="268">
        <v>116931</v>
      </c>
      <c r="H29" s="18"/>
    </row>
    <row r="30" spans="1:8" ht="14.25">
      <c r="A30" s="8">
        <v>12</v>
      </c>
      <c r="B30" s="268" t="s">
        <v>521</v>
      </c>
      <c r="C30" s="268"/>
      <c r="D30" s="268">
        <v>16426</v>
      </c>
      <c r="E30" s="268"/>
      <c r="H30" s="18"/>
    </row>
    <row r="31" spans="1:8" ht="14.25">
      <c r="A31" s="8">
        <v>13</v>
      </c>
      <c r="B31" s="268" t="s">
        <v>520</v>
      </c>
      <c r="C31" s="268"/>
      <c r="D31" s="268">
        <v>123041</v>
      </c>
      <c r="E31" s="268">
        <v>101714</v>
      </c>
      <c r="H31" s="18"/>
    </row>
    <row r="32" spans="1:8" ht="14.25">
      <c r="A32" s="8">
        <v>14</v>
      </c>
      <c r="B32" s="268" t="s">
        <v>522</v>
      </c>
      <c r="C32" s="268"/>
      <c r="D32" s="268">
        <f>SUM(D33:D36)</f>
        <v>81745</v>
      </c>
      <c r="E32" s="268">
        <f>SUM(E33:E36)</f>
        <v>101608</v>
      </c>
      <c r="H32" s="18"/>
    </row>
    <row r="33" spans="1:8" ht="14.25">
      <c r="A33" s="310">
        <v>14.1</v>
      </c>
      <c r="B33" s="268" t="s">
        <v>583</v>
      </c>
      <c r="C33" s="268"/>
      <c r="D33" s="268">
        <v>45255</v>
      </c>
      <c r="E33" s="268">
        <v>17516</v>
      </c>
      <c r="H33" s="18"/>
    </row>
    <row r="34" spans="1:8" ht="14.25">
      <c r="A34" s="310">
        <v>14.2</v>
      </c>
      <c r="B34" s="268" t="s">
        <v>584</v>
      </c>
      <c r="C34" s="268"/>
      <c r="D34" s="268"/>
      <c r="E34" s="268"/>
      <c r="H34" s="18"/>
    </row>
    <row r="35" spans="1:8" ht="14.25">
      <c r="A35" s="8"/>
      <c r="B35" s="268" t="s">
        <v>581</v>
      </c>
      <c r="C35" s="268"/>
      <c r="D35" s="268">
        <v>28807</v>
      </c>
      <c r="E35" s="268">
        <v>73911</v>
      </c>
      <c r="H35" s="18"/>
    </row>
    <row r="36" spans="1:11" ht="14.25">
      <c r="A36" s="310">
        <v>14.3</v>
      </c>
      <c r="B36" s="268" t="s">
        <v>582</v>
      </c>
      <c r="C36" s="268"/>
      <c r="D36" s="268">
        <v>7683</v>
      </c>
      <c r="E36" s="268">
        <v>10181</v>
      </c>
      <c r="H36" s="18"/>
      <c r="K36" t="s">
        <v>662</v>
      </c>
    </row>
    <row r="37" spans="1:8" ht="15">
      <c r="A37" s="8" t="s">
        <v>625</v>
      </c>
      <c r="B37" s="269" t="s">
        <v>579</v>
      </c>
      <c r="C37" s="268"/>
      <c r="D37" s="269">
        <f>SUM(D20:D32)</f>
        <v>3210369</v>
      </c>
      <c r="E37" s="269">
        <f>SUM(E20:E32)</f>
        <v>3503114</v>
      </c>
      <c r="H37" s="18"/>
    </row>
    <row r="38" spans="1:8" ht="14.25">
      <c r="A38" s="8" t="s">
        <v>626</v>
      </c>
      <c r="B38" s="268" t="s">
        <v>623</v>
      </c>
      <c r="C38" s="268"/>
      <c r="D38" s="268"/>
      <c r="E38" s="268"/>
      <c r="H38" s="18"/>
    </row>
    <row r="39" spans="1:8" ht="15">
      <c r="A39" s="130" t="s">
        <v>629</v>
      </c>
      <c r="B39" s="269" t="s">
        <v>627</v>
      </c>
      <c r="C39" s="268"/>
      <c r="D39" s="354">
        <f>D37+D38</f>
        <v>3210369</v>
      </c>
      <c r="E39" s="354">
        <f>E37+E38</f>
        <v>3503114</v>
      </c>
      <c r="H39" s="18"/>
    </row>
    <row r="40" spans="1:8" ht="15">
      <c r="A40" s="8">
        <v>15</v>
      </c>
      <c r="B40" s="269" t="s">
        <v>523</v>
      </c>
      <c r="C40" s="297"/>
      <c r="D40" s="297">
        <f>SUM(D19-D39)</f>
        <v>27823</v>
      </c>
      <c r="E40" s="297">
        <f>SUM(E19-E39)</f>
        <v>162305</v>
      </c>
      <c r="H40" s="18"/>
    </row>
    <row r="41" spans="1:8" ht="14.25">
      <c r="A41" s="8">
        <v>16</v>
      </c>
      <c r="B41" s="268" t="s">
        <v>524</v>
      </c>
      <c r="C41" s="295"/>
      <c r="D41" s="295">
        <f>SUM(D42:D43)</f>
        <v>-577</v>
      </c>
      <c r="E41" s="295">
        <f>SUM(E42:E43)</f>
        <v>951</v>
      </c>
      <c r="H41" s="18"/>
    </row>
    <row r="42" spans="1:8" ht="14.25">
      <c r="A42" s="8"/>
      <c r="B42" s="268" t="s">
        <v>541</v>
      </c>
      <c r="C42" s="295"/>
      <c r="D42" s="295"/>
      <c r="E42" s="295"/>
      <c r="H42" s="18"/>
    </row>
    <row r="43" spans="1:8" ht="15">
      <c r="A43" s="8"/>
      <c r="B43" s="268" t="s">
        <v>542</v>
      </c>
      <c r="C43" s="295"/>
      <c r="D43" s="295">
        <v>-577</v>
      </c>
      <c r="E43" s="295">
        <v>951</v>
      </c>
      <c r="H43" s="286"/>
    </row>
    <row r="44" spans="1:8" ht="15">
      <c r="A44" s="8">
        <v>17</v>
      </c>
      <c r="B44" s="269" t="s">
        <v>525</v>
      </c>
      <c r="C44" s="297"/>
      <c r="D44" s="297">
        <f>SUM(D40-D41)</f>
        <v>28400</v>
      </c>
      <c r="E44" s="297">
        <f>SUM(E40-E41)</f>
        <v>161354</v>
      </c>
      <c r="H44" s="18"/>
    </row>
    <row r="45" spans="2:8" ht="15">
      <c r="B45" s="173"/>
      <c r="C45" s="173"/>
      <c r="D45" s="173"/>
      <c r="E45" s="173"/>
      <c r="H45" s="286"/>
    </row>
    <row r="46" spans="2:8" ht="12.75">
      <c r="B46" s="1"/>
      <c r="C46" s="1"/>
      <c r="D46" s="1"/>
      <c r="E46" s="1"/>
      <c r="H46" s="4"/>
    </row>
    <row r="47" spans="2:8" ht="12.75">
      <c r="B47" s="551" t="s">
        <v>722</v>
      </c>
      <c r="C47" s="551"/>
      <c r="D47" s="551"/>
      <c r="E47" s="551"/>
      <c r="H47" s="173"/>
    </row>
    <row r="48" spans="2:8" ht="12.75">
      <c r="B48" s="1"/>
      <c r="C48" s="1"/>
      <c r="D48" s="1"/>
      <c r="E48" s="1"/>
      <c r="H48" s="173"/>
    </row>
    <row r="49" spans="2:8" ht="12.75">
      <c r="B49" s="559" t="s">
        <v>604</v>
      </c>
      <c r="C49" s="559"/>
      <c r="D49" s="559"/>
      <c r="E49" s="559"/>
      <c r="H49" s="173"/>
    </row>
    <row r="50" spans="2:8" ht="12.75">
      <c r="B50" s="556" t="s">
        <v>603</v>
      </c>
      <c r="C50" s="556"/>
      <c r="D50" s="556"/>
      <c r="E50" s="556"/>
      <c r="H50" s="298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</sheetData>
  <mergeCells count="5">
    <mergeCell ref="B50:E50"/>
    <mergeCell ref="A4:E4"/>
    <mergeCell ref="A5:E5"/>
    <mergeCell ref="B47:E47"/>
    <mergeCell ref="B49:E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35"/>
  <sheetViews>
    <sheetView workbookViewId="0" topLeftCell="B35">
      <selection activeCell="B48" sqref="A48:IV48"/>
    </sheetView>
  </sheetViews>
  <sheetFormatPr defaultColWidth="9.140625" defaultRowHeight="12.75"/>
  <cols>
    <col min="1" max="1" width="0" style="0" hidden="1" customWidth="1"/>
    <col min="2" max="2" width="5.00390625" style="0" customWidth="1"/>
    <col min="3" max="3" width="7.00390625" style="0" hidden="1" customWidth="1"/>
    <col min="4" max="4" width="61.7109375" style="0" customWidth="1"/>
    <col min="5" max="5" width="5.57421875" style="0" hidden="1" customWidth="1"/>
    <col min="6" max="6" width="15.421875" style="35" customWidth="1"/>
    <col min="7" max="7" width="15.421875" style="0" customWidth="1"/>
    <col min="8" max="9" width="6.28125" style="0" customWidth="1"/>
    <col min="10" max="10" width="7.57421875" style="0" customWidth="1"/>
    <col min="11" max="11" width="6.421875" style="0" customWidth="1"/>
    <col min="12" max="12" width="6.7109375" style="0" customWidth="1"/>
  </cols>
  <sheetData>
    <row r="1" spans="4:6" ht="18">
      <c r="D1" s="499" t="s">
        <v>775</v>
      </c>
      <c r="F1" s="1"/>
    </row>
    <row r="2" spans="4:6" ht="14.25">
      <c r="D2" s="19"/>
      <c r="F2" s="1"/>
    </row>
    <row r="3" ht="12.75">
      <c r="F3" s="1"/>
    </row>
    <row r="4" ht="12.75">
      <c r="F4" s="1"/>
    </row>
    <row r="5" ht="12.75">
      <c r="F5" s="1"/>
    </row>
    <row r="6" ht="12.75">
      <c r="F6" s="1"/>
    </row>
    <row r="7" ht="12.75" customHeight="1">
      <c r="F7" s="1"/>
    </row>
    <row r="8" spans="4:12" ht="17.25" customHeight="1">
      <c r="D8" s="560" t="s">
        <v>738</v>
      </c>
      <c r="E8" s="560"/>
      <c r="F8" s="560"/>
      <c r="G8" s="560"/>
      <c r="H8" s="507"/>
      <c r="I8" s="507"/>
      <c r="J8" s="507"/>
      <c r="K8" s="507"/>
      <c r="L8" s="43"/>
    </row>
    <row r="9" spans="4:12" ht="21" customHeight="1">
      <c r="D9" s="561" t="s">
        <v>809</v>
      </c>
      <c r="E9" s="561"/>
      <c r="F9" s="561"/>
      <c r="G9" s="561"/>
      <c r="H9" s="561"/>
      <c r="I9" s="561"/>
      <c r="J9" s="561"/>
      <c r="K9" s="561"/>
      <c r="L9" s="43"/>
    </row>
    <row r="10" spans="4:12" ht="13.5" customHeight="1">
      <c r="D10" s="178"/>
      <c r="E10" s="178"/>
      <c r="F10" s="479"/>
      <c r="G10" s="178"/>
      <c r="H10" s="178"/>
      <c r="I10" s="178"/>
      <c r="J10" s="178"/>
      <c r="K10" s="178"/>
      <c r="L10" s="43"/>
    </row>
    <row r="11" spans="2:13" ht="13.5" customHeight="1">
      <c r="B11" s="38"/>
      <c r="C11" s="38"/>
      <c r="D11" s="38"/>
      <c r="E11" s="155" t="s">
        <v>70</v>
      </c>
      <c r="F11" s="484"/>
      <c r="G11" s="484"/>
      <c r="H11" s="128"/>
      <c r="I11" s="128"/>
      <c r="J11" s="128"/>
      <c r="K11" s="128"/>
      <c r="L11" s="128"/>
      <c r="M11" s="1"/>
    </row>
    <row r="12" spans="2:13" ht="13.5" customHeight="1">
      <c r="B12" s="481"/>
      <c r="C12" s="481"/>
      <c r="D12" s="481"/>
      <c r="E12" s="481"/>
      <c r="F12" s="303" t="s">
        <v>60</v>
      </c>
      <c r="G12" s="489" t="s">
        <v>810</v>
      </c>
      <c r="H12" s="1"/>
      <c r="I12" s="1"/>
      <c r="J12" s="1"/>
      <c r="K12" s="1"/>
      <c r="L12" s="1"/>
      <c r="M12" s="1"/>
    </row>
    <row r="13" spans="2:13" ht="13.5" customHeight="1">
      <c r="B13" s="481" t="s">
        <v>480</v>
      </c>
      <c r="C13" s="481"/>
      <c r="D13" s="303" t="s">
        <v>481</v>
      </c>
      <c r="E13" s="479"/>
      <c r="F13" s="489" t="s">
        <v>62</v>
      </c>
      <c r="G13" s="489" t="s">
        <v>62</v>
      </c>
      <c r="H13" s="1"/>
      <c r="I13" s="1"/>
      <c r="J13" s="1"/>
      <c r="K13" s="1"/>
      <c r="L13" s="1"/>
      <c r="M13" s="1"/>
    </row>
    <row r="14" spans="2:13" ht="13.5" customHeight="1">
      <c r="B14" s="355"/>
      <c r="C14" s="355"/>
      <c r="D14" s="357"/>
      <c r="E14" s="482" t="s">
        <v>66</v>
      </c>
      <c r="F14" s="277" t="s">
        <v>782</v>
      </c>
      <c r="G14" s="277" t="s">
        <v>782</v>
      </c>
      <c r="H14" s="1"/>
      <c r="I14" s="1"/>
      <c r="J14" s="1"/>
      <c r="K14" s="15"/>
      <c r="L14" s="1"/>
      <c r="M14" s="1"/>
    </row>
    <row r="15" spans="2:14" ht="14.25" customHeight="1">
      <c r="B15" s="130">
        <v>1</v>
      </c>
      <c r="C15" s="130"/>
      <c r="D15" s="130">
        <v>2</v>
      </c>
      <c r="E15" s="490" t="s">
        <v>479</v>
      </c>
      <c r="F15" s="130">
        <v>3</v>
      </c>
      <c r="G15" s="368">
        <v>4</v>
      </c>
      <c r="H15" s="4"/>
      <c r="I15" s="4"/>
      <c r="J15" s="4"/>
      <c r="K15" s="4"/>
      <c r="L15" s="4"/>
      <c r="M15" s="4"/>
      <c r="N15" s="1"/>
    </row>
    <row r="16" spans="2:14" ht="16.5" customHeight="1">
      <c r="B16" s="105"/>
      <c r="C16" s="105"/>
      <c r="D16" s="269" t="s">
        <v>813</v>
      </c>
      <c r="E16" s="106"/>
      <c r="F16" s="302">
        <v>1211</v>
      </c>
      <c r="G16" s="505">
        <v>1193</v>
      </c>
      <c r="H16" s="4"/>
      <c r="I16" s="4"/>
      <c r="J16" s="4"/>
      <c r="K16" s="4"/>
      <c r="L16" s="4"/>
      <c r="M16" s="4"/>
      <c r="N16" s="1"/>
    </row>
    <row r="17" spans="2:13" ht="16.5" customHeight="1">
      <c r="B17" s="480" t="s">
        <v>527</v>
      </c>
      <c r="C17" s="480"/>
      <c r="D17" s="276" t="s">
        <v>757</v>
      </c>
      <c r="E17" s="483"/>
      <c r="F17" s="276"/>
      <c r="G17" s="506"/>
      <c r="H17" s="1"/>
      <c r="I17" s="1"/>
      <c r="J17" s="1"/>
      <c r="K17" s="1"/>
      <c r="L17" s="1"/>
      <c r="M17" s="1"/>
    </row>
    <row r="18" spans="2:13" ht="16.5" customHeight="1">
      <c r="B18" s="30"/>
      <c r="C18" s="30"/>
      <c r="D18" s="268" t="s">
        <v>758</v>
      </c>
      <c r="E18" s="110">
        <v>2201</v>
      </c>
      <c r="F18" s="268">
        <v>990</v>
      </c>
      <c r="G18" s="268">
        <v>749</v>
      </c>
      <c r="H18" s="1"/>
      <c r="I18" s="1"/>
      <c r="J18" s="1"/>
      <c r="K18" s="1"/>
      <c r="L18" s="1"/>
      <c r="M18" s="1"/>
    </row>
    <row r="19" spans="2:13" ht="16.5" customHeight="1">
      <c r="B19" s="30"/>
      <c r="C19" s="30"/>
      <c r="D19" s="268" t="s">
        <v>759</v>
      </c>
      <c r="E19" s="110"/>
      <c r="F19" s="281">
        <v>-775</v>
      </c>
      <c r="G19" s="281">
        <v>-554</v>
      </c>
      <c r="H19" s="1"/>
      <c r="I19" s="1"/>
      <c r="J19" s="1"/>
      <c r="K19" s="1"/>
      <c r="L19" s="1"/>
      <c r="M19" s="1"/>
    </row>
    <row r="20" spans="2:13" ht="16.5" customHeight="1">
      <c r="B20" s="30"/>
      <c r="C20" s="30"/>
      <c r="D20" s="268" t="s">
        <v>760</v>
      </c>
      <c r="E20" s="110">
        <v>2202</v>
      </c>
      <c r="F20" s="268">
        <v>-245</v>
      </c>
      <c r="G20" s="268">
        <v>-208</v>
      </c>
      <c r="H20" s="1" t="s">
        <v>91</v>
      </c>
      <c r="I20" s="1"/>
      <c r="J20" s="296"/>
      <c r="K20" s="1"/>
      <c r="L20" s="1" t="s">
        <v>91</v>
      </c>
      <c r="M20" s="1"/>
    </row>
    <row r="21" spans="2:13" ht="16.5" customHeight="1">
      <c r="B21" s="30"/>
      <c r="C21" s="30"/>
      <c r="D21" s="268" t="s">
        <v>812</v>
      </c>
      <c r="E21" s="110"/>
      <c r="F21" s="268"/>
      <c r="G21" s="268">
        <v>3</v>
      </c>
      <c r="H21" s="1"/>
      <c r="I21" s="1"/>
      <c r="J21" s="296"/>
      <c r="K21" s="1"/>
      <c r="L21" s="1"/>
      <c r="M21" s="1"/>
    </row>
    <row r="22" spans="2:13" ht="16.5" customHeight="1">
      <c r="B22" s="30"/>
      <c r="C22" s="30"/>
      <c r="D22" s="268" t="s">
        <v>761</v>
      </c>
      <c r="E22" s="110"/>
      <c r="F22" s="268">
        <v>-6</v>
      </c>
      <c r="G22" s="268"/>
      <c r="H22" s="1"/>
      <c r="I22" s="1"/>
      <c r="J22" s="1"/>
      <c r="K22" s="1"/>
      <c r="L22" s="1"/>
      <c r="M22" s="1"/>
    </row>
    <row r="23" spans="2:13" ht="16.5" customHeight="1">
      <c r="B23" s="297"/>
      <c r="C23" s="297"/>
      <c r="D23" s="269" t="s">
        <v>762</v>
      </c>
      <c r="E23" s="491">
        <v>2204</v>
      </c>
      <c r="F23" s="278">
        <f>SUM(F18:F22)</f>
        <v>-36</v>
      </c>
      <c r="G23" s="278">
        <f>SUM(G18:G22)</f>
        <v>-10</v>
      </c>
      <c r="H23" s="1" t="s">
        <v>91</v>
      </c>
      <c r="I23" s="1"/>
      <c r="J23" s="1"/>
      <c r="K23" s="1"/>
      <c r="L23" s="1" t="s">
        <v>91</v>
      </c>
      <c r="M23" s="1"/>
    </row>
    <row r="24" spans="2:13" ht="16.5" customHeight="1">
      <c r="B24" s="335" t="s">
        <v>528</v>
      </c>
      <c r="C24" s="335"/>
      <c r="D24" s="268" t="s">
        <v>764</v>
      </c>
      <c r="E24" s="491"/>
      <c r="F24" s="268"/>
      <c r="G24" s="268"/>
      <c r="H24" s="1"/>
      <c r="I24" s="1"/>
      <c r="J24" s="1"/>
      <c r="K24" s="1"/>
      <c r="L24" s="1"/>
      <c r="M24" s="1"/>
    </row>
    <row r="25" spans="2:13" ht="16.5" customHeight="1">
      <c r="B25" s="295"/>
      <c r="C25" s="295"/>
      <c r="D25" s="268" t="s">
        <v>765</v>
      </c>
      <c r="E25" s="491">
        <v>2205</v>
      </c>
      <c r="F25" s="268">
        <v>-1</v>
      </c>
      <c r="G25" s="268">
        <v>-6</v>
      </c>
      <c r="H25" s="1"/>
      <c r="I25" s="1"/>
      <c r="J25" s="1"/>
      <c r="K25" s="1"/>
      <c r="L25" s="1"/>
      <c r="M25" s="1"/>
    </row>
    <row r="26" spans="2:13" ht="16.5" customHeight="1">
      <c r="B26" s="295"/>
      <c r="C26" s="295"/>
      <c r="D26" s="268" t="s">
        <v>763</v>
      </c>
      <c r="E26" s="491"/>
      <c r="F26" s="268"/>
      <c r="G26" s="268"/>
      <c r="H26" s="1"/>
      <c r="I26" s="1"/>
      <c r="J26" s="1"/>
      <c r="K26" s="1"/>
      <c r="L26" s="1"/>
      <c r="M26" s="1"/>
    </row>
    <row r="27" spans="2:13" ht="16.5" customHeight="1">
      <c r="B27" s="295"/>
      <c r="C27" s="295"/>
      <c r="D27" s="268" t="s">
        <v>766</v>
      </c>
      <c r="E27" s="491"/>
      <c r="F27" s="268"/>
      <c r="G27" s="268"/>
      <c r="H27" s="1"/>
      <c r="I27" s="1"/>
      <c r="J27" s="1"/>
      <c r="K27" s="1"/>
      <c r="L27" s="1"/>
      <c r="M27" s="1"/>
    </row>
    <row r="28" spans="2:13" ht="16.5" customHeight="1">
      <c r="B28" s="335"/>
      <c r="C28" s="335"/>
      <c r="D28" s="269" t="s">
        <v>767</v>
      </c>
      <c r="E28" s="491">
        <v>2207</v>
      </c>
      <c r="F28" s="278">
        <f>SUM(F25:F27)</f>
        <v>-1</v>
      </c>
      <c r="G28" s="278">
        <f>SUM(G25:G27)</f>
        <v>-6</v>
      </c>
      <c r="H28" s="1" t="s">
        <v>91</v>
      </c>
      <c r="I28" s="1"/>
      <c r="J28" s="1"/>
      <c r="K28" s="1"/>
      <c r="L28" s="1" t="s">
        <v>91</v>
      </c>
      <c r="M28" s="1"/>
    </row>
    <row r="29" spans="2:7" ht="16.5" customHeight="1">
      <c r="B29" s="335" t="s">
        <v>529</v>
      </c>
      <c r="C29" s="335"/>
      <c r="D29" s="268" t="s">
        <v>769</v>
      </c>
      <c r="E29" s="491"/>
      <c r="F29" s="268"/>
      <c r="G29" s="268"/>
    </row>
    <row r="30" spans="2:7" ht="16.5" customHeight="1">
      <c r="B30" s="295"/>
      <c r="C30" s="295"/>
      <c r="D30" s="268" t="s">
        <v>768</v>
      </c>
      <c r="E30" s="492"/>
      <c r="F30" s="268">
        <v>50</v>
      </c>
      <c r="G30" s="268"/>
    </row>
    <row r="31" spans="2:7" ht="16.5" customHeight="1">
      <c r="B31" s="295"/>
      <c r="C31" s="295"/>
      <c r="D31" s="268" t="s">
        <v>770</v>
      </c>
      <c r="E31" s="491">
        <v>2401</v>
      </c>
      <c r="F31" s="268">
        <v>-180</v>
      </c>
      <c r="G31" s="268"/>
    </row>
    <row r="32" spans="2:7" ht="16.5" customHeight="1">
      <c r="B32" s="295"/>
      <c r="C32" s="295"/>
      <c r="D32" s="268" t="s">
        <v>771</v>
      </c>
      <c r="E32" s="492"/>
      <c r="F32" s="268">
        <v>2</v>
      </c>
      <c r="G32" s="268">
        <v>3</v>
      </c>
    </row>
    <row r="33" spans="2:7" ht="16.5" customHeight="1">
      <c r="B33" s="295"/>
      <c r="C33" s="295"/>
      <c r="D33" s="268" t="s">
        <v>772</v>
      </c>
      <c r="E33" s="491">
        <v>2402</v>
      </c>
      <c r="F33" s="268">
        <v>-7</v>
      </c>
      <c r="G33" s="268">
        <v>-4</v>
      </c>
    </row>
    <row r="34" spans="2:7" ht="16.5" customHeight="1">
      <c r="B34" s="295"/>
      <c r="C34" s="295"/>
      <c r="D34" s="268" t="s">
        <v>773</v>
      </c>
      <c r="E34" s="491"/>
      <c r="F34" s="268">
        <v>-6</v>
      </c>
      <c r="G34" s="268">
        <v>-3</v>
      </c>
    </row>
    <row r="35" spans="2:7" ht="16.5" customHeight="1">
      <c r="B35" s="295"/>
      <c r="C35" s="295"/>
      <c r="D35" s="269" t="s">
        <v>776</v>
      </c>
      <c r="E35" s="491"/>
      <c r="F35" s="278">
        <f>SUM(F30:F34)</f>
        <v>-141</v>
      </c>
      <c r="G35" s="278">
        <f>SUM(G30:G34)</f>
        <v>-4</v>
      </c>
    </row>
    <row r="36" spans="2:7" ht="16.5" customHeight="1">
      <c r="B36" s="295"/>
      <c r="C36" s="295"/>
      <c r="D36" s="269" t="s">
        <v>774</v>
      </c>
      <c r="E36" s="491"/>
      <c r="F36" s="269">
        <f>SUM(F23+F28+F35)</f>
        <v>-178</v>
      </c>
      <c r="G36" s="269">
        <f>SUM(G23+G28+G35)</f>
        <v>-20</v>
      </c>
    </row>
    <row r="37" spans="2:7" ht="16.5" customHeight="1">
      <c r="B37" s="295"/>
      <c r="C37" s="295"/>
      <c r="D37" s="269" t="s">
        <v>733</v>
      </c>
      <c r="E37" s="491">
        <v>2405</v>
      </c>
      <c r="F37" s="269">
        <v>1033</v>
      </c>
      <c r="G37" s="269">
        <v>1173</v>
      </c>
    </row>
    <row r="38" spans="2:12" ht="12.75">
      <c r="B38" s="1"/>
      <c r="C38" s="1"/>
      <c r="D38" s="173"/>
      <c r="E38" s="15"/>
      <c r="F38" s="173"/>
      <c r="G38" s="173"/>
      <c r="H38" s="1"/>
      <c r="I38" s="1"/>
      <c r="J38" s="1"/>
      <c r="K38" s="1"/>
      <c r="L38" s="1"/>
    </row>
    <row r="39" spans="4:12" ht="14.25">
      <c r="D39" s="384" t="s">
        <v>811</v>
      </c>
      <c r="E39" s="15">
        <v>2406</v>
      </c>
      <c r="F39" s="4"/>
      <c r="G39" s="1"/>
      <c r="H39" s="1"/>
      <c r="I39" s="1"/>
      <c r="J39" s="1"/>
      <c r="K39" s="1"/>
      <c r="L39" s="1"/>
    </row>
    <row r="40" spans="4:12" ht="12.75">
      <c r="D40" s="1"/>
      <c r="E40" s="15"/>
      <c r="F40" s="4"/>
      <c r="G40" s="1"/>
      <c r="H40" s="1"/>
      <c r="I40" s="1"/>
      <c r="J40" s="1"/>
      <c r="K40" s="1"/>
      <c r="L40" s="1"/>
    </row>
    <row r="41" spans="4:12" ht="12.75">
      <c r="D41" s="1"/>
      <c r="E41" s="15"/>
      <c r="F41" s="4"/>
      <c r="G41" s="1"/>
      <c r="H41" s="1"/>
      <c r="I41" s="1"/>
      <c r="J41" s="1"/>
      <c r="K41" s="1"/>
      <c r="L41" s="1"/>
    </row>
    <row r="42" spans="4:12" ht="12.75">
      <c r="D42" s="1"/>
      <c r="E42" s="15"/>
      <c r="F42" s="1"/>
      <c r="G42" s="1"/>
      <c r="H42" s="1"/>
      <c r="I42" s="1"/>
      <c r="J42" s="1"/>
      <c r="K42" s="1"/>
      <c r="L42" s="1"/>
    </row>
    <row r="43" spans="4:12" ht="14.25">
      <c r="D43" s="553" t="s">
        <v>777</v>
      </c>
      <c r="E43" s="553"/>
      <c r="F43" s="553"/>
      <c r="G43" s="553"/>
      <c r="H43" s="553"/>
      <c r="I43" s="553"/>
      <c r="J43" s="553"/>
      <c r="K43" s="553"/>
      <c r="L43" s="553"/>
    </row>
    <row r="44" spans="4:12" ht="14.25">
      <c r="D44" s="553" t="s">
        <v>778</v>
      </c>
      <c r="E44" s="553"/>
      <c r="F44" s="553"/>
      <c r="G44" s="553"/>
      <c r="H44" s="553"/>
      <c r="I44" s="553"/>
      <c r="J44" s="553"/>
      <c r="K44" s="553"/>
      <c r="L44" s="384"/>
    </row>
    <row r="45" spans="4:12" ht="12.75">
      <c r="D45" s="1"/>
      <c r="E45" s="1"/>
      <c r="F45" s="1"/>
      <c r="G45" s="1"/>
      <c r="H45" s="1"/>
      <c r="I45" s="1"/>
      <c r="J45" s="1"/>
      <c r="K45" s="1"/>
      <c r="L45" s="1"/>
    </row>
    <row r="46" spans="4:12" ht="12.75">
      <c r="D46" s="1"/>
      <c r="E46" s="1"/>
      <c r="F46" s="1"/>
      <c r="G46" s="1"/>
      <c r="H46" s="1"/>
      <c r="I46" s="1"/>
      <c r="J46" s="1"/>
      <c r="K46" s="1"/>
      <c r="L46" s="1"/>
    </row>
    <row r="47" spans="4:12" ht="12.75">
      <c r="D47" s="1"/>
      <c r="E47" s="1"/>
      <c r="F47" s="1"/>
      <c r="G47" s="1"/>
      <c r="H47" s="1"/>
      <c r="I47" s="1"/>
      <c r="J47" s="1"/>
      <c r="K47" s="1"/>
      <c r="L47" s="1"/>
    </row>
    <row r="48" spans="4:12" ht="12.75">
      <c r="D48" s="1"/>
      <c r="E48" s="1"/>
      <c r="F48" s="1"/>
      <c r="G48" s="1"/>
      <c r="H48" s="1"/>
      <c r="I48" s="1"/>
      <c r="J48" s="1"/>
      <c r="K48" s="1"/>
      <c r="L48" s="1"/>
    </row>
    <row r="49" spans="4:12" ht="12.75">
      <c r="D49" s="1"/>
      <c r="E49" s="1"/>
      <c r="F49" s="1"/>
      <c r="G49" s="1"/>
      <c r="H49" s="1"/>
      <c r="I49" s="1"/>
      <c r="J49" s="1"/>
      <c r="K49" s="1"/>
      <c r="L49" s="1"/>
    </row>
    <row r="50" spans="4:12" ht="12.75">
      <c r="D50" s="1"/>
      <c r="E50" s="1"/>
      <c r="F50" s="1"/>
      <c r="G50" s="1"/>
      <c r="H50" s="1"/>
      <c r="I50" s="1"/>
      <c r="J50" s="1"/>
      <c r="K50" s="1"/>
      <c r="L50" s="1"/>
    </row>
    <row r="51" spans="4:12" ht="12.75">
      <c r="D51" s="483" t="s">
        <v>792</v>
      </c>
      <c r="E51" s="501"/>
      <c r="F51" s="504"/>
      <c r="G51" s="38"/>
      <c r="H51" s="1"/>
      <c r="I51" s="1"/>
      <c r="J51" s="1"/>
      <c r="K51" s="1"/>
      <c r="L51" s="1"/>
    </row>
    <row r="52" spans="4:12" ht="15">
      <c r="D52" s="547" t="s">
        <v>799</v>
      </c>
      <c r="E52" s="547"/>
      <c r="F52" s="547"/>
      <c r="H52" s="1"/>
      <c r="I52" s="1"/>
      <c r="J52" s="1"/>
      <c r="K52" s="1"/>
      <c r="L52" s="1"/>
    </row>
    <row r="53" spans="4:12" ht="12.75">
      <c r="D53" s="1"/>
      <c r="E53" s="15"/>
      <c r="F53" s="1"/>
      <c r="G53" s="1"/>
      <c r="H53" s="1"/>
      <c r="I53" s="1"/>
      <c r="J53" s="1"/>
      <c r="K53" s="1"/>
      <c r="L53" s="1"/>
    </row>
    <row r="54" spans="4:12" ht="12.75">
      <c r="D54" s="1"/>
      <c r="E54" s="1"/>
      <c r="F54" s="1"/>
      <c r="G54" s="1"/>
      <c r="H54" s="1"/>
      <c r="I54" s="1"/>
      <c r="J54" s="1"/>
      <c r="K54" s="1"/>
      <c r="L54" s="1"/>
    </row>
    <row r="55" spans="4:12" ht="12.75">
      <c r="D55" s="1"/>
      <c r="E55" s="1"/>
      <c r="F55" s="1"/>
      <c r="G55" s="1"/>
      <c r="H55" s="1"/>
      <c r="I55" s="1"/>
      <c r="J55" s="1"/>
      <c r="K55" s="1"/>
      <c r="L55" s="1"/>
    </row>
    <row r="56" spans="4:12" ht="12.75">
      <c r="D56" s="1"/>
      <c r="E56" s="15"/>
      <c r="F56" s="1"/>
      <c r="G56" s="1"/>
      <c r="H56" s="1"/>
      <c r="I56" s="1"/>
      <c r="J56" s="1"/>
      <c r="K56" s="1"/>
      <c r="L56" s="1"/>
    </row>
    <row r="57" spans="4:12" ht="12.75">
      <c r="D57" s="1"/>
      <c r="E57" s="15"/>
      <c r="F57" s="1"/>
      <c r="G57" s="1"/>
      <c r="H57" s="1"/>
      <c r="I57" s="1"/>
      <c r="J57" s="1"/>
      <c r="K57" s="1"/>
      <c r="L57" s="1"/>
    </row>
    <row r="58" spans="4:12" ht="12.75">
      <c r="D58" s="551"/>
      <c r="E58" s="551"/>
      <c r="F58" s="551"/>
      <c r="G58" s="551"/>
      <c r="H58" s="551"/>
      <c r="I58" s="551"/>
      <c r="J58" s="551"/>
      <c r="K58" s="551"/>
      <c r="L58" s="551"/>
    </row>
    <row r="59" spans="4:12" ht="12.75">
      <c r="D59" s="1" t="s">
        <v>71</v>
      </c>
      <c r="E59" s="15"/>
      <c r="F59" s="1"/>
      <c r="G59" s="1"/>
      <c r="H59" s="1"/>
      <c r="I59" s="1"/>
      <c r="J59" s="1"/>
      <c r="K59" s="1"/>
      <c r="L59" s="1"/>
    </row>
    <row r="60" spans="4:12" ht="12.75">
      <c r="D60" s="1"/>
      <c r="E60" s="1"/>
      <c r="F60" s="1"/>
      <c r="G60" s="1"/>
      <c r="H60" s="1"/>
      <c r="I60" s="1"/>
      <c r="J60" s="1"/>
      <c r="K60" s="1"/>
      <c r="L60" s="1"/>
    </row>
    <row r="61" spans="4:12" ht="12.75">
      <c r="D61" s="1"/>
      <c r="E61" s="1"/>
      <c r="F61" s="1"/>
      <c r="G61" s="1"/>
      <c r="H61" s="1"/>
      <c r="I61" s="1"/>
      <c r="J61" s="1"/>
      <c r="K61" s="1"/>
      <c r="L61" s="1"/>
    </row>
    <row r="62" spans="4:12" ht="12.75">
      <c r="D62" s="1"/>
      <c r="E62" s="1"/>
      <c r="F62" s="1"/>
      <c r="G62" s="1"/>
      <c r="H62" s="1"/>
      <c r="I62" s="1"/>
      <c r="J62" s="1"/>
      <c r="K62" s="1"/>
      <c r="L62" s="1"/>
    </row>
    <row r="63" spans="4:12" ht="12.75">
      <c r="D63" s="1"/>
      <c r="E63" s="1"/>
      <c r="F63" s="1"/>
      <c r="G63" s="1"/>
      <c r="H63" s="1"/>
      <c r="I63" s="1"/>
      <c r="J63" s="1"/>
      <c r="K63" s="1"/>
      <c r="L63" s="1"/>
    </row>
    <row r="64" spans="4:12" ht="12.75">
      <c r="D64" s="1"/>
      <c r="E64" s="1"/>
      <c r="F64" s="1"/>
      <c r="G64" s="1"/>
      <c r="H64" s="1"/>
      <c r="I64" s="1"/>
      <c r="J64" s="1"/>
      <c r="K64" s="1"/>
      <c r="L64" s="1"/>
    </row>
    <row r="65" spans="4:12" ht="12.75">
      <c r="D65" s="1"/>
      <c r="E65" s="1"/>
      <c r="F65" s="1"/>
      <c r="G65" s="1"/>
      <c r="H65" s="1"/>
      <c r="I65" s="1"/>
      <c r="J65" s="1"/>
      <c r="K65" s="1"/>
      <c r="L65" s="1"/>
    </row>
    <row r="66" spans="4:12" ht="12.75">
      <c r="D66" s="1"/>
      <c r="E66" s="1"/>
      <c r="F66" s="1"/>
      <c r="G66" s="1"/>
      <c r="H66" s="1"/>
      <c r="I66" s="1"/>
      <c r="J66" s="1"/>
      <c r="K66" s="1"/>
      <c r="L66" s="1"/>
    </row>
    <row r="67" spans="4:12" ht="12.75">
      <c r="D67" s="1"/>
      <c r="E67" s="1"/>
      <c r="F67" s="1"/>
      <c r="G67" s="1"/>
      <c r="H67" s="1"/>
      <c r="I67" s="1"/>
      <c r="J67" s="1"/>
      <c r="K67" s="1"/>
      <c r="L67" s="1"/>
    </row>
    <row r="68" spans="4:12" ht="12.75">
      <c r="D68" s="1"/>
      <c r="E68" s="1"/>
      <c r="F68" s="1"/>
      <c r="G68" s="1"/>
      <c r="H68" s="1"/>
      <c r="I68" s="1"/>
      <c r="J68" s="1"/>
      <c r="K68" s="1"/>
      <c r="L68" s="1"/>
    </row>
    <row r="69" spans="4:12" ht="12.75">
      <c r="D69" s="1"/>
      <c r="E69" s="1"/>
      <c r="F69" s="1"/>
      <c r="G69" s="1"/>
      <c r="H69" s="1"/>
      <c r="I69" s="1"/>
      <c r="J69" s="1"/>
      <c r="K69" s="1"/>
      <c r="L69" s="1"/>
    </row>
    <row r="70" spans="4:12" ht="12.75">
      <c r="D70" s="1"/>
      <c r="E70" s="1"/>
      <c r="F70" s="1"/>
      <c r="G70" s="1"/>
      <c r="H70" s="1"/>
      <c r="I70" s="1"/>
      <c r="J70" s="1"/>
      <c r="K70" s="1"/>
      <c r="L70" s="1"/>
    </row>
    <row r="71" spans="4:12" ht="12.75">
      <c r="D71" s="1"/>
      <c r="E71" s="1"/>
      <c r="F71" s="1"/>
      <c r="G71" s="1"/>
      <c r="H71" s="1"/>
      <c r="I71" s="1"/>
      <c r="J71" s="1"/>
      <c r="K71" s="1"/>
      <c r="L71" s="1"/>
    </row>
    <row r="72" spans="4:12" ht="12.75">
      <c r="D72" s="1"/>
      <c r="E72" s="1"/>
      <c r="F72" s="1"/>
      <c r="G72" s="1"/>
      <c r="H72" s="1"/>
      <c r="I72" s="1"/>
      <c r="J72" s="1"/>
      <c r="K72" s="1"/>
      <c r="L72" s="1"/>
    </row>
    <row r="73" spans="4:12" ht="12.75">
      <c r="D73" s="1"/>
      <c r="E73" s="1"/>
      <c r="F73" s="1"/>
      <c r="G73" s="1"/>
      <c r="H73" s="1"/>
      <c r="I73" s="1"/>
      <c r="J73" s="1"/>
      <c r="K73" s="1"/>
      <c r="L73" s="1"/>
    </row>
    <row r="74" spans="4:12" ht="12.75">
      <c r="D74" s="1"/>
      <c r="E74" s="1"/>
      <c r="F74" s="1"/>
      <c r="G74" s="1"/>
      <c r="H74" s="1"/>
      <c r="I74" s="1"/>
      <c r="J74" s="1"/>
      <c r="K74" s="1"/>
      <c r="L74" s="1"/>
    </row>
    <row r="75" spans="4:12" ht="12.75">
      <c r="D75" s="1"/>
      <c r="E75" s="1"/>
      <c r="F75" s="1"/>
      <c r="G75" s="1"/>
      <c r="H75" s="1"/>
      <c r="I75" s="1"/>
      <c r="J75" s="1"/>
      <c r="K75" s="1"/>
      <c r="L75" s="1"/>
    </row>
    <row r="76" spans="4:12" ht="12.75">
      <c r="D76" s="1"/>
      <c r="E76" s="1"/>
      <c r="F76" s="1"/>
      <c r="G76" s="1"/>
      <c r="H76" s="1"/>
      <c r="I76" s="1"/>
      <c r="J76" s="1"/>
      <c r="K76" s="1"/>
      <c r="L76" s="1"/>
    </row>
    <row r="77" spans="4:12" ht="12.75">
      <c r="D77" s="1"/>
      <c r="E77" s="1"/>
      <c r="F77" s="1"/>
      <c r="G77" s="1"/>
      <c r="H77" s="1"/>
      <c r="I77" s="1"/>
      <c r="J77" s="1"/>
      <c r="K77" s="1"/>
      <c r="L77" s="1"/>
    </row>
    <row r="78" spans="4:12" ht="12.75">
      <c r="D78" s="1"/>
      <c r="E78" s="1"/>
      <c r="F78" s="1"/>
      <c r="G78" s="1"/>
      <c r="H78" s="1"/>
      <c r="I78" s="1"/>
      <c r="J78" s="1"/>
      <c r="K78" s="1"/>
      <c r="L78" s="1"/>
    </row>
    <row r="79" spans="4:12" ht="12.75">
      <c r="D79" s="1"/>
      <c r="E79" s="1"/>
      <c r="F79" s="1"/>
      <c r="G79" s="1"/>
      <c r="H79" s="1"/>
      <c r="I79" s="1"/>
      <c r="J79" s="1"/>
      <c r="K79" s="1"/>
      <c r="L79" s="1"/>
    </row>
    <row r="80" spans="4:12" ht="12.75">
      <c r="D80" s="1"/>
      <c r="E80" s="1"/>
      <c r="F80" s="1"/>
      <c r="G80" s="1"/>
      <c r="H80" s="1"/>
      <c r="I80" s="1"/>
      <c r="J80" s="1"/>
      <c r="K80" s="1"/>
      <c r="L80" s="1"/>
    </row>
    <row r="81" spans="4:12" ht="12.75">
      <c r="D81" s="1"/>
      <c r="E81" s="1"/>
      <c r="F81" s="1"/>
      <c r="G81" s="1"/>
      <c r="H81" s="1"/>
      <c r="I81" s="1"/>
      <c r="J81" s="1"/>
      <c r="K81" s="1"/>
      <c r="L81" s="1"/>
    </row>
    <row r="82" spans="4:12" ht="12.75">
      <c r="D82" s="1"/>
      <c r="E82" s="1"/>
      <c r="F82" s="1"/>
      <c r="G82" s="1"/>
      <c r="H82" s="1"/>
      <c r="I82" s="1"/>
      <c r="J82" s="1"/>
      <c r="K82" s="1"/>
      <c r="L82" s="1"/>
    </row>
    <row r="83" spans="4:12" ht="12.75">
      <c r="D83" s="1"/>
      <c r="E83" s="1"/>
      <c r="F83" s="1"/>
      <c r="G83" s="1"/>
      <c r="H83" s="1"/>
      <c r="I83" s="1"/>
      <c r="J83" s="1"/>
      <c r="K83" s="1"/>
      <c r="L83" s="1"/>
    </row>
    <row r="84" spans="4:12" ht="12.75">
      <c r="D84" s="1"/>
      <c r="E84" s="1"/>
      <c r="F84" s="1"/>
      <c r="G84" s="1"/>
      <c r="H84" s="1"/>
      <c r="I84" s="1"/>
      <c r="J84" s="1"/>
      <c r="K84" s="1"/>
      <c r="L84" s="1"/>
    </row>
    <row r="85" spans="4:12" ht="12.75">
      <c r="D85" s="1"/>
      <c r="E85" s="1"/>
      <c r="F85" s="1"/>
      <c r="G85" s="1"/>
      <c r="H85" s="1"/>
      <c r="I85" s="1"/>
      <c r="J85" s="1"/>
      <c r="K85" s="1"/>
      <c r="L85" s="1"/>
    </row>
    <row r="86" spans="4:12" ht="12.75">
      <c r="D86" s="1"/>
      <c r="E86" s="1"/>
      <c r="F86" s="1"/>
      <c r="G86" s="1"/>
      <c r="H86" s="1"/>
      <c r="I86" s="1"/>
      <c r="J86" s="1"/>
      <c r="K86" s="1"/>
      <c r="L86" s="1"/>
    </row>
    <row r="87" spans="4:12" ht="12.75">
      <c r="D87" s="1"/>
      <c r="E87" s="1"/>
      <c r="F87" s="1"/>
      <c r="G87" s="1"/>
      <c r="H87" s="1"/>
      <c r="I87" s="1"/>
      <c r="J87" s="1"/>
      <c r="K87" s="1"/>
      <c r="L87" s="1"/>
    </row>
    <row r="88" spans="4:12" ht="12.75">
      <c r="D88" s="1"/>
      <c r="E88" s="1"/>
      <c r="F88" s="1"/>
      <c r="G88" s="1"/>
      <c r="H88" s="1"/>
      <c r="I88" s="1"/>
      <c r="J88" s="1"/>
      <c r="K88" s="1"/>
      <c r="L88" s="1"/>
    </row>
    <row r="89" spans="4:12" ht="12.75">
      <c r="D89" s="1"/>
      <c r="E89" s="1"/>
      <c r="F89" s="1"/>
      <c r="G89" s="1"/>
      <c r="H89" s="1"/>
      <c r="I89" s="1"/>
      <c r="J89" s="1"/>
      <c r="K89" s="1"/>
      <c r="L89" s="1"/>
    </row>
    <row r="90" spans="4:12" ht="12.75">
      <c r="D90" s="1"/>
      <c r="E90" s="1"/>
      <c r="F90" s="1"/>
      <c r="G90" s="1"/>
      <c r="H90" s="1"/>
      <c r="I90" s="1"/>
      <c r="J90" s="1"/>
      <c r="K90" s="1"/>
      <c r="L90" s="1"/>
    </row>
    <row r="91" spans="4:12" ht="12.75">
      <c r="D91" s="1"/>
      <c r="E91" s="1"/>
      <c r="F91" s="1"/>
      <c r="G91" s="1"/>
      <c r="H91" s="1"/>
      <c r="I91" s="1"/>
      <c r="J91" s="1"/>
      <c r="K91" s="1"/>
      <c r="L91" s="1"/>
    </row>
    <row r="92" spans="4:12" ht="12.75">
      <c r="D92" s="1"/>
      <c r="E92" s="1"/>
      <c r="F92" s="1"/>
      <c r="G92" s="1"/>
      <c r="H92" s="1"/>
      <c r="I92" s="1"/>
      <c r="J92" s="1"/>
      <c r="K92" s="1"/>
      <c r="L92" s="1"/>
    </row>
    <row r="93" spans="4:12" ht="12.75">
      <c r="D93" s="1"/>
      <c r="E93" s="1"/>
      <c r="F93" s="1"/>
      <c r="G93" s="1"/>
      <c r="H93" s="1"/>
      <c r="I93" s="1"/>
      <c r="J93" s="1"/>
      <c r="K93" s="1"/>
      <c r="L93" s="1"/>
    </row>
    <row r="94" spans="4:12" ht="12.75">
      <c r="D94" s="1"/>
      <c r="E94" s="1"/>
      <c r="F94" s="1"/>
      <c r="G94" s="1"/>
      <c r="H94" s="1"/>
      <c r="I94" s="1"/>
      <c r="J94" s="1"/>
      <c r="K94" s="1"/>
      <c r="L94" s="1"/>
    </row>
    <row r="95" spans="4:12" ht="12.75">
      <c r="D95" s="1"/>
      <c r="E95" s="1"/>
      <c r="F95" s="1"/>
      <c r="G95" s="1"/>
      <c r="H95" s="1"/>
      <c r="I95" s="1"/>
      <c r="J95" s="1"/>
      <c r="K95" s="1"/>
      <c r="L95" s="1"/>
    </row>
    <row r="96" spans="4:12" ht="12.75">
      <c r="D96" s="1"/>
      <c r="E96" s="1"/>
      <c r="F96" s="1"/>
      <c r="G96" s="1"/>
      <c r="H96" s="1"/>
      <c r="I96" s="1"/>
      <c r="J96" s="1"/>
      <c r="K96" s="1"/>
      <c r="L96" s="1"/>
    </row>
    <row r="97" spans="4:12" ht="12.75">
      <c r="D97" s="1"/>
      <c r="E97" s="1"/>
      <c r="F97" s="1"/>
      <c r="G97" s="1"/>
      <c r="H97" s="1"/>
      <c r="I97" s="1"/>
      <c r="J97" s="1"/>
      <c r="K97" s="1"/>
      <c r="L97" s="1"/>
    </row>
    <row r="98" spans="4:12" ht="12.75">
      <c r="D98" s="1"/>
      <c r="E98" s="1"/>
      <c r="F98" s="1"/>
      <c r="G98" s="1"/>
      <c r="H98" s="1"/>
      <c r="I98" s="1"/>
      <c r="J98" s="1"/>
      <c r="K98" s="1"/>
      <c r="L98" s="1"/>
    </row>
    <row r="99" spans="4:12" ht="12.75">
      <c r="D99" s="1"/>
      <c r="E99" s="1"/>
      <c r="F99" s="1"/>
      <c r="G99" s="1"/>
      <c r="H99" s="1"/>
      <c r="I99" s="1"/>
      <c r="J99" s="1"/>
      <c r="K99" s="1"/>
      <c r="L99" s="1"/>
    </row>
    <row r="100" spans="4:12" ht="12.75">
      <c r="D100" s="1"/>
      <c r="E100" s="1"/>
      <c r="F100" s="1"/>
      <c r="G100" s="1"/>
      <c r="H100" s="1"/>
      <c r="I100" s="1"/>
      <c r="J100" s="1"/>
      <c r="K100" s="1"/>
      <c r="L100" s="1"/>
    </row>
    <row r="101" spans="4:12" ht="12.75">
      <c r="D101" s="1"/>
      <c r="E101" s="1"/>
      <c r="F101" s="1"/>
      <c r="G101" s="1"/>
      <c r="H101" s="1"/>
      <c r="I101" s="1"/>
      <c r="J101" s="1"/>
      <c r="K101" s="1"/>
      <c r="L101" s="1"/>
    </row>
    <row r="102" spans="4:12" ht="12.75">
      <c r="D102" s="1"/>
      <c r="E102" s="1"/>
      <c r="F102" s="1"/>
      <c r="G102" s="1"/>
      <c r="H102" s="1"/>
      <c r="I102" s="1"/>
      <c r="J102" s="1"/>
      <c r="K102" s="1"/>
      <c r="L102" s="1"/>
    </row>
    <row r="103" spans="4:12" ht="12.75">
      <c r="D103" s="1"/>
      <c r="E103" s="1"/>
      <c r="F103" s="1"/>
      <c r="G103" s="1"/>
      <c r="H103" s="1"/>
      <c r="I103" s="1"/>
      <c r="J103" s="1"/>
      <c r="K103" s="1"/>
      <c r="L103" s="1"/>
    </row>
    <row r="104" spans="4:12" ht="12.75">
      <c r="D104" s="1"/>
      <c r="E104" s="1"/>
      <c r="F104" s="1"/>
      <c r="G104" s="1"/>
      <c r="H104" s="1"/>
      <c r="I104" s="1"/>
      <c r="J104" s="1"/>
      <c r="K104" s="1"/>
      <c r="L104" s="1"/>
    </row>
    <row r="105" spans="4:12" ht="12.75">
      <c r="D105" s="1"/>
      <c r="E105" s="1"/>
      <c r="F105" s="1"/>
      <c r="G105" s="1"/>
      <c r="H105" s="1"/>
      <c r="I105" s="1"/>
      <c r="J105" s="1"/>
      <c r="K105" s="1"/>
      <c r="L105" s="1"/>
    </row>
    <row r="106" spans="4:12" ht="12.75">
      <c r="D106" s="1"/>
      <c r="E106" s="1"/>
      <c r="F106" s="1"/>
      <c r="G106" s="1"/>
      <c r="H106" s="1"/>
      <c r="I106" s="1"/>
      <c r="J106" s="1"/>
      <c r="K106" s="1"/>
      <c r="L106" s="1"/>
    </row>
    <row r="107" spans="4:12" ht="12.75">
      <c r="D107" s="1"/>
      <c r="E107" s="1"/>
      <c r="F107" s="1"/>
      <c r="G107" s="1"/>
      <c r="H107" s="1"/>
      <c r="I107" s="1"/>
      <c r="J107" s="1"/>
      <c r="K107" s="1"/>
      <c r="L107" s="1"/>
    </row>
    <row r="108" spans="4:12" ht="12.75">
      <c r="D108" s="1"/>
      <c r="E108" s="1"/>
      <c r="F108" s="1"/>
      <c r="G108" s="1"/>
      <c r="H108" s="1"/>
      <c r="I108" s="1"/>
      <c r="J108" s="1"/>
      <c r="K108" s="1"/>
      <c r="L108" s="1"/>
    </row>
    <row r="109" spans="4:12" ht="12.75">
      <c r="D109" s="1"/>
      <c r="E109" s="1"/>
      <c r="F109" s="1"/>
      <c r="G109" s="1"/>
      <c r="H109" s="1"/>
      <c r="I109" s="1"/>
      <c r="J109" s="1"/>
      <c r="K109" s="1"/>
      <c r="L109" s="1"/>
    </row>
    <row r="110" spans="4:12" ht="12.75">
      <c r="D110" s="1"/>
      <c r="E110" s="1"/>
      <c r="F110" s="1"/>
      <c r="G110" s="1"/>
      <c r="H110" s="1"/>
      <c r="I110" s="1"/>
      <c r="J110" s="1"/>
      <c r="K110" s="1"/>
      <c r="L110" s="1"/>
    </row>
    <row r="111" spans="4:12" ht="12.75">
      <c r="D111" s="1"/>
      <c r="E111" s="1"/>
      <c r="F111" s="1"/>
      <c r="G111" s="1"/>
      <c r="H111" s="1"/>
      <c r="I111" s="1"/>
      <c r="J111" s="1"/>
      <c r="K111" s="1"/>
      <c r="L111" s="1"/>
    </row>
    <row r="112" spans="4:12" ht="12.75">
      <c r="D112" s="1"/>
      <c r="E112" s="1"/>
      <c r="F112" s="1"/>
      <c r="G112" s="1"/>
      <c r="H112" s="1"/>
      <c r="I112" s="1"/>
      <c r="J112" s="1"/>
      <c r="K112" s="1"/>
      <c r="L112" s="1"/>
    </row>
    <row r="113" spans="4:12" ht="12.75">
      <c r="D113" s="1"/>
      <c r="E113" s="1"/>
      <c r="F113" s="1"/>
      <c r="G113" s="1"/>
      <c r="H113" s="1"/>
      <c r="I113" s="1"/>
      <c r="J113" s="1"/>
      <c r="K113" s="1"/>
      <c r="L113" s="1"/>
    </row>
    <row r="114" spans="4:12" ht="12.75">
      <c r="D114" s="1"/>
      <c r="E114" s="1"/>
      <c r="F114" s="1"/>
      <c r="G114" s="1"/>
      <c r="H114" s="1"/>
      <c r="I114" s="1"/>
      <c r="J114" s="1"/>
      <c r="K114" s="1"/>
      <c r="L114" s="1"/>
    </row>
    <row r="115" spans="4:12" ht="12.75">
      <c r="D115" s="1"/>
      <c r="E115" s="1"/>
      <c r="F115" s="1"/>
      <c r="G115" s="1"/>
      <c r="H115" s="1"/>
      <c r="I115" s="1"/>
      <c r="J115" s="1"/>
      <c r="K115" s="1"/>
      <c r="L115" s="1"/>
    </row>
    <row r="116" spans="4:12" ht="12.75">
      <c r="D116" s="1"/>
      <c r="E116" s="1"/>
      <c r="F116" s="1"/>
      <c r="G116" s="1"/>
      <c r="H116" s="1"/>
      <c r="I116" s="1"/>
      <c r="J116" s="1"/>
      <c r="K116" s="1"/>
      <c r="L116" s="1"/>
    </row>
    <row r="117" spans="4:12" ht="12.75">
      <c r="D117" s="1"/>
      <c r="E117" s="1"/>
      <c r="F117" s="1"/>
      <c r="G117" s="1"/>
      <c r="H117" s="1"/>
      <c r="I117" s="1"/>
      <c r="J117" s="1"/>
      <c r="K117" s="1"/>
      <c r="L117" s="1"/>
    </row>
    <row r="118" spans="4:12" ht="12.75">
      <c r="D118" s="1"/>
      <c r="E118" s="1"/>
      <c r="F118" s="1"/>
      <c r="G118" s="1"/>
      <c r="H118" s="1"/>
      <c r="I118" s="1"/>
      <c r="J118" s="1"/>
      <c r="K118" s="1"/>
      <c r="L118" s="1"/>
    </row>
    <row r="119" spans="4:12" ht="12.75">
      <c r="D119" s="1"/>
      <c r="E119" s="1"/>
      <c r="F119" s="1"/>
      <c r="G119" s="1"/>
      <c r="H119" s="1"/>
      <c r="I119" s="1"/>
      <c r="J119" s="1"/>
      <c r="K119" s="1"/>
      <c r="L119" s="1"/>
    </row>
    <row r="120" spans="4:12" ht="12.75">
      <c r="D120" s="1"/>
      <c r="E120" s="1"/>
      <c r="F120" s="1"/>
      <c r="G120" s="1"/>
      <c r="H120" s="1"/>
      <c r="I120" s="1"/>
      <c r="J120" s="1"/>
      <c r="K120" s="1"/>
      <c r="L120" s="1"/>
    </row>
    <row r="121" spans="4:12" ht="12.75">
      <c r="D121" s="1"/>
      <c r="E121" s="1"/>
      <c r="F121" s="1"/>
      <c r="G121" s="1"/>
      <c r="H121" s="1"/>
      <c r="I121" s="1"/>
      <c r="J121" s="1"/>
      <c r="K121" s="1"/>
      <c r="L121" s="1"/>
    </row>
    <row r="122" spans="4:12" ht="12.75">
      <c r="D122" s="1"/>
      <c r="E122" s="1"/>
      <c r="F122" s="1"/>
      <c r="G122" s="1"/>
      <c r="H122" s="1"/>
      <c r="I122" s="1"/>
      <c r="J122" s="1"/>
      <c r="K122" s="1"/>
      <c r="L122" s="1"/>
    </row>
    <row r="123" spans="4:12" ht="12.75">
      <c r="D123" s="1"/>
      <c r="E123" s="1"/>
      <c r="F123" s="1"/>
      <c r="G123" s="1"/>
      <c r="H123" s="1"/>
      <c r="I123" s="1"/>
      <c r="J123" s="1"/>
      <c r="K123" s="1"/>
      <c r="L123" s="1"/>
    </row>
    <row r="124" spans="4:12" ht="12.75">
      <c r="D124" s="1"/>
      <c r="E124" s="1"/>
      <c r="F124" s="1"/>
      <c r="G124" s="1"/>
      <c r="H124" s="1"/>
      <c r="I124" s="1"/>
      <c r="J124" s="1"/>
      <c r="K124" s="1"/>
      <c r="L124" s="1"/>
    </row>
    <row r="125" spans="4:12" ht="12.75">
      <c r="D125" s="1"/>
      <c r="E125" s="1"/>
      <c r="F125" s="1"/>
      <c r="G125" s="1"/>
      <c r="H125" s="1"/>
      <c r="I125" s="1"/>
      <c r="J125" s="1"/>
      <c r="K125" s="1"/>
      <c r="L125" s="1"/>
    </row>
    <row r="126" spans="4:12" ht="12.75">
      <c r="D126" s="1"/>
      <c r="E126" s="1"/>
      <c r="F126" s="1"/>
      <c r="G126" s="1"/>
      <c r="H126" s="1"/>
      <c r="I126" s="1"/>
      <c r="J126" s="1"/>
      <c r="K126" s="1"/>
      <c r="L126" s="1"/>
    </row>
    <row r="127" spans="4:12" ht="12.75">
      <c r="D127" s="1"/>
      <c r="E127" s="1"/>
      <c r="F127" s="1"/>
      <c r="G127" s="1"/>
      <c r="H127" s="1"/>
      <c r="I127" s="1"/>
      <c r="J127" s="1"/>
      <c r="K127" s="1"/>
      <c r="L127" s="1"/>
    </row>
    <row r="128" spans="4:12" ht="12.75">
      <c r="D128" s="1"/>
      <c r="E128" s="1"/>
      <c r="F128" s="1"/>
      <c r="G128" s="1"/>
      <c r="H128" s="1"/>
      <c r="I128" s="1"/>
      <c r="J128" s="1"/>
      <c r="K128" s="1"/>
      <c r="L128" s="1"/>
    </row>
    <row r="129" spans="4:12" ht="12.75">
      <c r="D129" s="1"/>
      <c r="E129" s="1"/>
      <c r="F129" s="1"/>
      <c r="G129" s="1"/>
      <c r="H129" s="1"/>
      <c r="I129" s="1"/>
      <c r="J129" s="1"/>
      <c r="K129" s="1"/>
      <c r="L129" s="1"/>
    </row>
    <row r="130" spans="4:12" ht="12.75">
      <c r="D130" s="1"/>
      <c r="E130" s="1"/>
      <c r="F130" s="1"/>
      <c r="G130" s="1"/>
      <c r="H130" s="1"/>
      <c r="I130" s="1"/>
      <c r="J130" s="1"/>
      <c r="K130" s="1"/>
      <c r="L130" s="1"/>
    </row>
    <row r="131" spans="4:12" ht="12.75">
      <c r="D131" s="1"/>
      <c r="E131" s="1"/>
      <c r="F131" s="1"/>
      <c r="G131" s="1"/>
      <c r="H131" s="1"/>
      <c r="I131" s="1"/>
      <c r="J131" s="1"/>
      <c r="K131" s="1"/>
      <c r="L131" s="1"/>
    </row>
    <row r="132" spans="4:12" ht="12.75">
      <c r="D132" s="1"/>
      <c r="E132" s="1"/>
      <c r="F132" s="1"/>
      <c r="G132" s="1"/>
      <c r="H132" s="1"/>
      <c r="I132" s="1"/>
      <c r="J132" s="1"/>
      <c r="K132" s="1"/>
      <c r="L132" s="1"/>
    </row>
    <row r="133" spans="4:12" ht="12.75">
      <c r="D133" s="1"/>
      <c r="E133" s="1"/>
      <c r="F133" s="1"/>
      <c r="G133" s="1"/>
      <c r="H133" s="1"/>
      <c r="I133" s="1"/>
      <c r="J133" s="1"/>
      <c r="K133" s="1"/>
      <c r="L133" s="1"/>
    </row>
    <row r="134" spans="4:12" ht="12.75">
      <c r="D134" s="1"/>
      <c r="E134" s="1"/>
      <c r="F134" s="1"/>
      <c r="G134" s="1"/>
      <c r="H134" s="1"/>
      <c r="I134" s="1"/>
      <c r="J134" s="1"/>
      <c r="K134" s="1"/>
      <c r="L134" s="1"/>
    </row>
    <row r="135" spans="4:12" ht="12.75">
      <c r="D135" s="1"/>
      <c r="E135" s="1"/>
      <c r="F135" s="1"/>
      <c r="G135" s="1"/>
      <c r="H135" s="1"/>
      <c r="I135" s="1"/>
      <c r="J135" s="1"/>
      <c r="K135" s="1"/>
      <c r="L135" s="1"/>
    </row>
  </sheetData>
  <mergeCells count="6">
    <mergeCell ref="D8:G8"/>
    <mergeCell ref="D9:K9"/>
    <mergeCell ref="D58:L58"/>
    <mergeCell ref="D43:L43"/>
    <mergeCell ref="D44:K44"/>
    <mergeCell ref="D52:F52"/>
  </mergeCells>
  <printOptions/>
  <pageMargins left="0.55" right="0.19" top="0.28" bottom="0.5" header="0.51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9">
      <selection activeCell="E43" sqref="E43"/>
    </sheetView>
  </sheetViews>
  <sheetFormatPr defaultColWidth="9.140625" defaultRowHeight="12.75"/>
  <cols>
    <col min="1" max="1" width="54.28125" style="0" customWidth="1"/>
    <col min="2" max="2" width="5.00390625" style="0" hidden="1" customWidth="1"/>
    <col min="3" max="3" width="10.7109375" style="0" customWidth="1"/>
    <col min="4" max="4" width="8.00390625" style="0" hidden="1" customWidth="1"/>
    <col min="5" max="6" width="10.7109375" style="0" customWidth="1"/>
    <col min="7" max="7" width="7.8515625" style="0" hidden="1" customWidth="1"/>
    <col min="8" max="8" width="10.7109375" style="0" customWidth="1"/>
    <col min="9" max="9" width="8.7109375" style="0" hidden="1" customWidth="1"/>
    <col min="10" max="10" width="10.7109375" style="0" customWidth="1"/>
    <col min="11" max="11" width="8.57421875" style="0" hidden="1" customWidth="1"/>
    <col min="12" max="12" width="10.7109375" style="0" customWidth="1"/>
  </cols>
  <sheetData>
    <row r="1" ht="18">
      <c r="A1" s="499" t="s">
        <v>775</v>
      </c>
    </row>
    <row r="2" ht="15">
      <c r="A2" s="21"/>
    </row>
    <row r="3" ht="15">
      <c r="A3" s="21"/>
    </row>
    <row r="4" ht="15">
      <c r="A4" s="21"/>
    </row>
    <row r="5" ht="15">
      <c r="A5" s="21"/>
    </row>
    <row r="6" spans="1:12" ht="18">
      <c r="A6" s="549" t="s">
        <v>805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</row>
    <row r="7" spans="1:12" ht="14.25">
      <c r="A7" s="562"/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</row>
    <row r="8" spans="3:12" ht="15" customHeight="1">
      <c r="C8" s="43"/>
      <c r="D8" s="43"/>
      <c r="E8" s="43"/>
      <c r="F8" s="43"/>
      <c r="G8" s="43"/>
      <c r="H8" s="43"/>
      <c r="K8" s="562"/>
      <c r="L8" s="562"/>
    </row>
    <row r="9" spans="1:13" ht="14.25">
      <c r="A9" s="502"/>
      <c r="B9" s="503"/>
      <c r="C9" s="508"/>
      <c r="D9" s="509"/>
      <c r="E9" s="510"/>
      <c r="F9" s="510" t="s">
        <v>72</v>
      </c>
      <c r="G9" s="510"/>
      <c r="H9" s="510"/>
      <c r="I9" s="509" t="s">
        <v>73</v>
      </c>
      <c r="J9" s="503"/>
      <c r="K9" s="511"/>
      <c r="L9" s="503"/>
      <c r="M9" s="71"/>
    </row>
    <row r="10" spans="1:12" ht="14.25">
      <c r="A10" s="512"/>
      <c r="B10" s="513"/>
      <c r="C10" s="514"/>
      <c r="D10" s="515"/>
      <c r="E10" s="508" t="s">
        <v>74</v>
      </c>
      <c r="F10" s="516" t="s">
        <v>75</v>
      </c>
      <c r="G10" s="517"/>
      <c r="H10" s="517"/>
      <c r="I10" s="502"/>
      <c r="J10" s="514" t="s">
        <v>546</v>
      </c>
      <c r="K10" s="518"/>
      <c r="L10" s="514" t="s">
        <v>78</v>
      </c>
    </row>
    <row r="11" spans="1:12" ht="14.25">
      <c r="A11" s="515" t="s">
        <v>76</v>
      </c>
      <c r="B11" s="514" t="s">
        <v>64</v>
      </c>
      <c r="C11" s="514" t="s">
        <v>545</v>
      </c>
      <c r="D11" s="515"/>
      <c r="E11" s="514" t="s">
        <v>77</v>
      </c>
      <c r="F11" s="384"/>
      <c r="G11" s="503"/>
      <c r="H11" s="503"/>
      <c r="I11" s="512"/>
      <c r="J11" s="513"/>
      <c r="K11" s="519"/>
      <c r="L11" s="514" t="s">
        <v>85</v>
      </c>
    </row>
    <row r="12" spans="1:12" ht="14.25">
      <c r="A12" s="515"/>
      <c r="B12" s="514" t="s">
        <v>67</v>
      </c>
      <c r="C12" s="514" t="s">
        <v>79</v>
      </c>
      <c r="D12" s="515"/>
      <c r="E12" s="514" t="s">
        <v>80</v>
      </c>
      <c r="F12" s="520" t="s">
        <v>81</v>
      </c>
      <c r="G12" s="514" t="s">
        <v>82</v>
      </c>
      <c r="H12" s="514" t="s">
        <v>83</v>
      </c>
      <c r="I12" s="515" t="s">
        <v>84</v>
      </c>
      <c r="J12" s="514" t="s">
        <v>547</v>
      </c>
      <c r="K12" s="519"/>
      <c r="L12" s="514" t="s">
        <v>79</v>
      </c>
    </row>
    <row r="13" spans="1:13" ht="15">
      <c r="A13" s="515"/>
      <c r="B13" s="514" t="s">
        <v>66</v>
      </c>
      <c r="C13" s="514"/>
      <c r="D13" s="515"/>
      <c r="E13" s="514" t="s">
        <v>86</v>
      </c>
      <c r="F13" s="520"/>
      <c r="G13" s="514" t="s">
        <v>87</v>
      </c>
      <c r="H13" s="514"/>
      <c r="I13" s="512"/>
      <c r="J13" s="513"/>
      <c r="K13" s="519"/>
      <c r="L13" s="514"/>
      <c r="M13" s="500"/>
    </row>
    <row r="14" spans="1:12" ht="12.75" customHeight="1">
      <c r="A14" s="515"/>
      <c r="B14" s="514"/>
      <c r="C14" s="514"/>
      <c r="D14" s="512"/>
      <c r="E14" s="514" t="s">
        <v>88</v>
      </c>
      <c r="F14" s="520"/>
      <c r="G14" s="514"/>
      <c r="H14" s="514"/>
      <c r="I14" s="512"/>
      <c r="J14" s="513"/>
      <c r="K14" s="519"/>
      <c r="L14" s="514"/>
    </row>
    <row r="15" spans="1:12" ht="12.75" customHeight="1">
      <c r="A15" s="515"/>
      <c r="B15" s="514"/>
      <c r="C15" s="514" t="s">
        <v>782</v>
      </c>
      <c r="D15" s="512"/>
      <c r="E15" s="514" t="s">
        <v>782</v>
      </c>
      <c r="F15" s="514" t="s">
        <v>782</v>
      </c>
      <c r="G15" s="514" t="s">
        <v>782</v>
      </c>
      <c r="H15" s="514" t="s">
        <v>782</v>
      </c>
      <c r="I15" s="514" t="s">
        <v>782</v>
      </c>
      <c r="J15" s="514" t="s">
        <v>782</v>
      </c>
      <c r="K15" s="514" t="s">
        <v>782</v>
      </c>
      <c r="L15" s="514" t="s">
        <v>782</v>
      </c>
    </row>
    <row r="16" spans="1:12" ht="12.75" customHeight="1">
      <c r="A16" s="521" t="s">
        <v>89</v>
      </c>
      <c r="B16" s="521" t="s">
        <v>90</v>
      </c>
      <c r="C16" s="521">
        <v>1</v>
      </c>
      <c r="D16" s="521">
        <v>2</v>
      </c>
      <c r="E16" s="521">
        <v>3</v>
      </c>
      <c r="F16" s="521">
        <v>4</v>
      </c>
      <c r="G16" s="521">
        <v>5</v>
      </c>
      <c r="H16" s="521">
        <v>5</v>
      </c>
      <c r="I16" s="521">
        <v>7</v>
      </c>
      <c r="J16" s="521">
        <v>6</v>
      </c>
      <c r="K16" s="521">
        <v>9</v>
      </c>
      <c r="L16" s="521">
        <v>7</v>
      </c>
    </row>
    <row r="17" spans="1:12" ht="15" customHeight="1">
      <c r="A17" s="522" t="s">
        <v>806</v>
      </c>
      <c r="B17" s="523">
        <v>1</v>
      </c>
      <c r="C17" s="522">
        <v>298</v>
      </c>
      <c r="D17" s="522"/>
      <c r="E17" s="522">
        <v>217</v>
      </c>
      <c r="F17" s="522">
        <v>328</v>
      </c>
      <c r="G17" s="522"/>
      <c r="H17" s="522">
        <v>4271</v>
      </c>
      <c r="I17" s="522"/>
      <c r="J17" s="522">
        <v>-33</v>
      </c>
      <c r="K17" s="522"/>
      <c r="L17" s="522">
        <v>5081</v>
      </c>
    </row>
    <row r="18" spans="1:12" ht="15" customHeight="1">
      <c r="A18" s="524" t="s">
        <v>779</v>
      </c>
      <c r="B18" s="521">
        <v>5</v>
      </c>
      <c r="C18" s="524"/>
      <c r="D18" s="524"/>
      <c r="E18" s="524"/>
      <c r="F18" s="524"/>
      <c r="G18" s="524"/>
      <c r="H18" s="524"/>
      <c r="I18" s="524">
        <v>15</v>
      </c>
      <c r="J18" s="524">
        <v>-86</v>
      </c>
      <c r="K18" s="524"/>
      <c r="L18" s="524">
        <v>-86</v>
      </c>
    </row>
    <row r="19" spans="1:12" ht="15" customHeight="1">
      <c r="A19" s="524" t="s">
        <v>780</v>
      </c>
      <c r="B19" s="521">
        <v>6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2"/>
    </row>
    <row r="20" spans="1:12" ht="15" customHeight="1">
      <c r="A20" s="524" t="s">
        <v>725</v>
      </c>
      <c r="B20" s="521">
        <v>7</v>
      </c>
      <c r="C20" s="524"/>
      <c r="D20" s="524"/>
      <c r="E20" s="524"/>
      <c r="F20" s="524"/>
      <c r="G20" s="524"/>
      <c r="H20" s="524"/>
      <c r="I20" s="524"/>
      <c r="J20" s="524"/>
      <c r="K20" s="524"/>
      <c r="L20" s="522"/>
    </row>
    <row r="21" spans="1:12" ht="15" customHeight="1">
      <c r="A21" s="524" t="s">
        <v>331</v>
      </c>
      <c r="B21" s="521"/>
      <c r="C21" s="524"/>
      <c r="D21" s="524"/>
      <c r="E21" s="524"/>
      <c r="F21" s="524"/>
      <c r="G21" s="524"/>
      <c r="H21" s="524"/>
      <c r="I21" s="524"/>
      <c r="J21" s="524"/>
      <c r="K21" s="524"/>
      <c r="L21" s="522"/>
    </row>
    <row r="22" spans="1:12" ht="15" customHeight="1">
      <c r="A22" s="524" t="s">
        <v>781</v>
      </c>
      <c r="B22" s="521">
        <v>16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</row>
    <row r="23" spans="1:12" ht="15" customHeight="1">
      <c r="A23" s="522" t="s">
        <v>807</v>
      </c>
      <c r="B23" s="521"/>
      <c r="C23" s="522">
        <v>298</v>
      </c>
      <c r="D23" s="522"/>
      <c r="E23" s="522">
        <v>217</v>
      </c>
      <c r="F23" s="522">
        <v>328</v>
      </c>
      <c r="G23" s="522" t="e">
        <f>G16+G17+G18-G21+#REF!+#REF!+#REF!</f>
        <v>#REF!</v>
      </c>
      <c r="H23" s="522">
        <v>4271</v>
      </c>
      <c r="I23" s="522" t="e">
        <f>I16+I17+I18-I21+#REF!+#REF!+#REF!</f>
        <v>#REF!</v>
      </c>
      <c r="J23" s="522">
        <f>SUM(J17+J18+J19)</f>
        <v>-119</v>
      </c>
      <c r="K23" s="522" t="e">
        <f>K16+K17+K18-K21+#REF!+#REF!+#REF!</f>
        <v>#REF!</v>
      </c>
      <c r="L23" s="522">
        <f>SUM(L17+L18+L22)</f>
        <v>4995</v>
      </c>
    </row>
    <row r="24" spans="1:12" ht="12.75">
      <c r="A24" s="127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127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127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4.25">
      <c r="A27" s="563" t="s">
        <v>808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</row>
    <row r="28" spans="1:12" ht="10.5" customHeight="1">
      <c r="A28" s="381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</row>
    <row r="29" spans="1:12" ht="14.25">
      <c r="A29" s="555" t="s">
        <v>793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</row>
    <row r="30" spans="1:12" ht="12.75">
      <c r="A30" s="556" t="s">
        <v>794</v>
      </c>
      <c r="B30" s="556"/>
      <c r="C30" s="556"/>
      <c r="D30" s="556"/>
      <c r="E30" s="556"/>
      <c r="F30" s="556"/>
      <c r="G30" s="556"/>
      <c r="H30" s="556"/>
      <c r="I30" s="556"/>
      <c r="J30" s="556"/>
      <c r="K30" s="556"/>
      <c r="L30" s="556"/>
    </row>
    <row r="39" spans="1:12" ht="12.75">
      <c r="A39" s="483" t="s">
        <v>792</v>
      </c>
      <c r="B39" s="501"/>
      <c r="C39" s="504"/>
      <c r="D39" s="38"/>
      <c r="E39" s="38"/>
      <c r="F39" s="38"/>
      <c r="G39" s="38"/>
      <c r="H39" s="38"/>
      <c r="I39" s="38"/>
      <c r="J39" s="38"/>
      <c r="K39" s="38"/>
      <c r="L39" s="38"/>
    </row>
    <row r="40" spans="1:3" ht="15">
      <c r="A40" s="527" t="s">
        <v>799</v>
      </c>
      <c r="B40" s="527"/>
      <c r="C40" s="527"/>
    </row>
  </sheetData>
  <mergeCells count="6">
    <mergeCell ref="A6:L6"/>
    <mergeCell ref="A7:L7"/>
    <mergeCell ref="A27:L27"/>
    <mergeCell ref="A30:L30"/>
    <mergeCell ref="A29:L29"/>
    <mergeCell ref="K8:L8"/>
  </mergeCells>
  <printOptions/>
  <pageMargins left="0.98" right="0.75" top="0.39" bottom="0.24" header="0.37" footer="0.2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selection activeCell="A5" sqref="A5:IV5"/>
    </sheetView>
  </sheetViews>
  <sheetFormatPr defaultColWidth="9.140625" defaultRowHeight="12.75"/>
  <cols>
    <col min="1" max="1" width="28.28125" style="0" customWidth="1"/>
    <col min="2" max="2" width="4.8515625" style="0" hidden="1" customWidth="1"/>
    <col min="3" max="6" width="9.57421875" style="0" customWidth="1"/>
    <col min="7" max="7" width="6.00390625" style="0" customWidth="1"/>
    <col min="8" max="8" width="6.57421875" style="0" customWidth="1"/>
    <col min="9" max="9" width="7.7109375" style="0" customWidth="1"/>
    <col min="10" max="13" width="6.421875" style="0" customWidth="1"/>
    <col min="14" max="14" width="5.00390625" style="0" customWidth="1"/>
    <col min="15" max="15" width="5.7109375" style="0" customWidth="1"/>
    <col min="16" max="17" width="9.421875" style="0" customWidth="1"/>
  </cols>
  <sheetData>
    <row r="1" spans="1:16" ht="12.75">
      <c r="A1" s="465" t="s">
        <v>59</v>
      </c>
      <c r="B1" s="162"/>
      <c r="C1" s="162"/>
      <c r="D1" s="162"/>
      <c r="E1" s="162"/>
      <c r="F1" s="162"/>
      <c r="G1" s="162"/>
      <c r="H1" s="162"/>
      <c r="I1" s="162"/>
      <c r="P1" t="s">
        <v>608</v>
      </c>
    </row>
    <row r="2" spans="1:9" ht="12.75">
      <c r="A2" s="89"/>
      <c r="B2" s="162"/>
      <c r="C2" s="162"/>
      <c r="D2" s="162"/>
      <c r="E2" s="162"/>
      <c r="F2" s="162"/>
      <c r="G2" s="162"/>
      <c r="H2" s="162"/>
      <c r="I2" s="162"/>
    </row>
    <row r="3" spans="1:12" ht="12.75" customHeight="1">
      <c r="A3" s="567" t="s">
        <v>664</v>
      </c>
      <c r="B3" s="567"/>
      <c r="C3" s="567"/>
      <c r="D3" s="567"/>
      <c r="E3" s="567"/>
      <c r="F3" s="567"/>
      <c r="G3" s="567"/>
      <c r="H3" s="567"/>
      <c r="I3" s="567"/>
      <c r="J3" s="43"/>
      <c r="K3" s="43"/>
      <c r="L3" s="43"/>
    </row>
    <row r="4" spans="1:12" ht="12.75" customHeight="1">
      <c r="A4" s="162"/>
      <c r="B4" s="162"/>
      <c r="C4" s="567" t="s">
        <v>665</v>
      </c>
      <c r="D4" s="567"/>
      <c r="E4" s="567"/>
      <c r="F4" s="567"/>
      <c r="G4" s="567"/>
      <c r="H4" s="567"/>
      <c r="I4" s="567"/>
      <c r="J4" s="567"/>
      <c r="K4" s="43"/>
      <c r="L4" s="43"/>
    </row>
    <row r="5" spans="2:17" ht="12.75" customHeight="1">
      <c r="B5" s="1"/>
      <c r="G5" t="s">
        <v>599</v>
      </c>
      <c r="J5" t="s">
        <v>600</v>
      </c>
      <c r="O5" s="1"/>
      <c r="P5" s="15"/>
      <c r="Q5" s="15" t="s">
        <v>602</v>
      </c>
    </row>
    <row r="6" spans="1:17" ht="12.75" customHeight="1">
      <c r="A6" s="61"/>
      <c r="B6" s="370"/>
      <c r="C6" s="59" t="s">
        <v>428</v>
      </c>
      <c r="D6" s="60"/>
      <c r="E6" s="60"/>
      <c r="F6" s="371"/>
      <c r="G6" s="564" t="s">
        <v>420</v>
      </c>
      <c r="H6" s="565"/>
      <c r="I6" s="58" t="s">
        <v>244</v>
      </c>
      <c r="J6" s="75" t="s">
        <v>241</v>
      </c>
      <c r="K6" s="76"/>
      <c r="L6" s="42"/>
      <c r="M6" s="99"/>
      <c r="N6" s="75" t="s">
        <v>421</v>
      </c>
      <c r="O6" s="311"/>
      <c r="P6" s="58" t="s">
        <v>242</v>
      </c>
      <c r="Q6" s="58" t="s">
        <v>243</v>
      </c>
    </row>
    <row r="7" spans="1:17" ht="12.75" customHeight="1">
      <c r="A7" s="55"/>
      <c r="B7" s="123" t="s">
        <v>91</v>
      </c>
      <c r="C7" s="58"/>
      <c r="D7" s="58" t="s">
        <v>65</v>
      </c>
      <c r="E7" s="58" t="s">
        <v>67</v>
      </c>
      <c r="F7" s="64" t="s">
        <v>251</v>
      </c>
      <c r="G7" s="57" t="s">
        <v>253</v>
      </c>
      <c r="H7" s="56" t="s">
        <v>254</v>
      </c>
      <c r="I7" s="56" t="s">
        <v>248</v>
      </c>
      <c r="J7" s="58" t="s">
        <v>247</v>
      </c>
      <c r="K7" s="64" t="s">
        <v>249</v>
      </c>
      <c r="L7" s="156" t="s">
        <v>250</v>
      </c>
      <c r="M7" s="58" t="s">
        <v>251</v>
      </c>
      <c r="N7" s="123" t="s">
        <v>253</v>
      </c>
      <c r="O7" s="58" t="s">
        <v>423</v>
      </c>
      <c r="P7" s="123" t="s">
        <v>245</v>
      </c>
      <c r="Q7" s="56" t="s">
        <v>246</v>
      </c>
    </row>
    <row r="8" spans="1:17" ht="12.75" customHeight="1">
      <c r="A8" s="55"/>
      <c r="B8" s="123" t="s">
        <v>64</v>
      </c>
      <c r="C8" s="64" t="s">
        <v>429</v>
      </c>
      <c r="D8" s="56" t="s">
        <v>431</v>
      </c>
      <c r="E8" s="56" t="s">
        <v>432</v>
      </c>
      <c r="F8" s="56" t="s">
        <v>65</v>
      </c>
      <c r="G8" s="64" t="s">
        <v>258</v>
      </c>
      <c r="H8" s="56" t="s">
        <v>259</v>
      </c>
      <c r="I8" s="64" t="s">
        <v>67</v>
      </c>
      <c r="J8" s="56" t="s">
        <v>252</v>
      </c>
      <c r="K8" s="64" t="s">
        <v>255</v>
      </c>
      <c r="L8" s="57" t="s">
        <v>256</v>
      </c>
      <c r="M8" s="56" t="s">
        <v>67</v>
      </c>
      <c r="N8" s="123" t="s">
        <v>425</v>
      </c>
      <c r="O8" s="64" t="s">
        <v>424</v>
      </c>
      <c r="P8" s="56" t="s">
        <v>422</v>
      </c>
      <c r="Q8" s="56" t="s">
        <v>171</v>
      </c>
    </row>
    <row r="9" spans="1:17" ht="12.75" customHeight="1">
      <c r="A9" s="56" t="s">
        <v>426</v>
      </c>
      <c r="B9" s="123" t="s">
        <v>67</v>
      </c>
      <c r="C9" s="64" t="s">
        <v>430</v>
      </c>
      <c r="D9" s="56" t="s">
        <v>261</v>
      </c>
      <c r="E9" s="56" t="s">
        <v>261</v>
      </c>
      <c r="F9" s="64" t="s">
        <v>263</v>
      </c>
      <c r="G9" s="57" t="s">
        <v>264</v>
      </c>
      <c r="H9" s="56" t="s">
        <v>265</v>
      </c>
      <c r="I9" s="64" t="s">
        <v>260</v>
      </c>
      <c r="J9" s="56" t="s">
        <v>257</v>
      </c>
      <c r="K9" s="64" t="s">
        <v>261</v>
      </c>
      <c r="L9" s="57" t="s">
        <v>261</v>
      </c>
      <c r="M9" s="56" t="s">
        <v>262</v>
      </c>
      <c r="N9" s="56" t="s">
        <v>269</v>
      </c>
      <c r="O9" s="64" t="s">
        <v>424</v>
      </c>
      <c r="P9" s="57" t="s">
        <v>263</v>
      </c>
      <c r="Q9" s="56" t="s">
        <v>422</v>
      </c>
    </row>
    <row r="10" spans="1:17" ht="12.75" customHeight="1">
      <c r="A10" s="55"/>
      <c r="B10" s="123" t="s">
        <v>66</v>
      </c>
      <c r="C10" s="64"/>
      <c r="D10" s="56" t="s">
        <v>263</v>
      </c>
      <c r="E10" s="56" t="s">
        <v>263</v>
      </c>
      <c r="F10" s="57" t="s">
        <v>268</v>
      </c>
      <c r="G10" s="57" t="s">
        <v>269</v>
      </c>
      <c r="H10" s="56" t="s">
        <v>269</v>
      </c>
      <c r="I10" s="64" t="s">
        <v>260</v>
      </c>
      <c r="J10" s="56" t="s">
        <v>262</v>
      </c>
      <c r="K10" s="64" t="s">
        <v>262</v>
      </c>
      <c r="L10" s="57" t="s">
        <v>262</v>
      </c>
      <c r="M10" s="56" t="s">
        <v>267</v>
      </c>
      <c r="N10" s="64" t="s">
        <v>269</v>
      </c>
      <c r="O10" s="57"/>
      <c r="P10" s="57"/>
      <c r="Q10" s="56" t="s">
        <v>263</v>
      </c>
    </row>
    <row r="11" spans="1:17" ht="12.75" customHeight="1">
      <c r="A11" s="55"/>
      <c r="B11" s="123"/>
      <c r="C11" s="124"/>
      <c r="D11" s="83"/>
      <c r="E11" s="83"/>
      <c r="F11" s="83"/>
      <c r="G11" s="83"/>
      <c r="H11" s="83"/>
      <c r="I11" s="83" t="s">
        <v>266</v>
      </c>
      <c r="J11" s="125" t="s">
        <v>267</v>
      </c>
      <c r="K11" s="84" t="s">
        <v>267</v>
      </c>
      <c r="L11" s="124" t="s">
        <v>267</v>
      </c>
      <c r="M11" s="83" t="s">
        <v>270</v>
      </c>
      <c r="N11" s="64"/>
      <c r="O11" s="57"/>
      <c r="P11" s="83" t="s">
        <v>271</v>
      </c>
      <c r="Q11" s="372" t="s">
        <v>272</v>
      </c>
    </row>
    <row r="12" spans="1:17" ht="12.75" customHeight="1">
      <c r="A12" s="85" t="s">
        <v>427</v>
      </c>
      <c r="B12" s="85" t="s">
        <v>90</v>
      </c>
      <c r="C12" s="85">
        <v>1</v>
      </c>
      <c r="D12" s="85">
        <v>2</v>
      </c>
      <c r="E12" s="85">
        <v>3</v>
      </c>
      <c r="F12" s="85">
        <v>4</v>
      </c>
      <c r="G12" s="85">
        <v>5</v>
      </c>
      <c r="H12" s="85">
        <v>6</v>
      </c>
      <c r="I12" s="85">
        <v>7</v>
      </c>
      <c r="J12" s="85">
        <v>8</v>
      </c>
      <c r="K12" s="85">
        <v>9</v>
      </c>
      <c r="L12" s="85">
        <v>10</v>
      </c>
      <c r="M12" s="86">
        <v>11</v>
      </c>
      <c r="N12" s="85">
        <v>12</v>
      </c>
      <c r="O12" s="87">
        <v>13</v>
      </c>
      <c r="P12" s="83">
        <v>14</v>
      </c>
      <c r="Q12" s="83">
        <v>15</v>
      </c>
    </row>
    <row r="13" spans="1:17" ht="12.75" customHeight="1">
      <c r="A13" s="373" t="s">
        <v>477</v>
      </c>
      <c r="B13" s="35"/>
      <c r="C13" s="91"/>
      <c r="D13" s="35"/>
      <c r="E13" s="35"/>
      <c r="F13" s="91"/>
      <c r="G13" s="91"/>
      <c r="H13" s="35"/>
      <c r="I13" s="1"/>
      <c r="J13" s="91"/>
      <c r="K13" s="32"/>
      <c r="L13" s="1"/>
      <c r="M13" s="35"/>
      <c r="N13" s="1"/>
      <c r="O13" s="35"/>
      <c r="P13" s="35"/>
      <c r="Q13" s="35"/>
    </row>
    <row r="14" spans="1:17" ht="12.75" customHeight="1">
      <c r="A14" s="374" t="s">
        <v>564</v>
      </c>
      <c r="B14" s="3"/>
      <c r="C14" s="2"/>
      <c r="D14" s="3"/>
      <c r="E14" s="3"/>
      <c r="F14" s="38"/>
      <c r="G14" s="3"/>
      <c r="H14" s="38"/>
      <c r="I14" s="3"/>
      <c r="J14" s="38"/>
      <c r="K14" s="3"/>
      <c r="L14" s="38"/>
      <c r="M14" s="3"/>
      <c r="N14" s="38"/>
      <c r="O14" s="3"/>
      <c r="P14" s="3"/>
      <c r="Q14" s="3"/>
    </row>
    <row r="15" spans="1:17" ht="12.75" customHeight="1">
      <c r="A15" s="88" t="s">
        <v>273</v>
      </c>
      <c r="B15" s="88">
        <v>1001</v>
      </c>
      <c r="C15" s="88">
        <v>755</v>
      </c>
      <c r="D15" s="88"/>
      <c r="E15" s="88">
        <v>5</v>
      </c>
      <c r="F15" s="88">
        <f>C15+D15-E15</f>
        <v>750</v>
      </c>
      <c r="G15" s="88"/>
      <c r="H15" s="88"/>
      <c r="I15" s="88">
        <f>F15+G15-H1</f>
        <v>750</v>
      </c>
      <c r="J15" s="88"/>
      <c r="K15" s="88"/>
      <c r="L15" s="88"/>
      <c r="M15" s="88">
        <f aca="true" t="shared" si="0" ref="M15:M21">J15+K15-L15</f>
        <v>0</v>
      </c>
      <c r="N15" s="88"/>
      <c r="O15" s="88"/>
      <c r="P15" s="88">
        <f>SUM(M15+N15-O15)</f>
        <v>0</v>
      </c>
      <c r="Q15" s="88">
        <f>SUM(I15-P15)</f>
        <v>750</v>
      </c>
    </row>
    <row r="16" spans="1:17" ht="12.75" customHeight="1">
      <c r="A16" s="88" t="s">
        <v>274</v>
      </c>
      <c r="B16" s="88">
        <v>1002</v>
      </c>
      <c r="C16" s="88">
        <v>1726</v>
      </c>
      <c r="D16" s="88">
        <v>94</v>
      </c>
      <c r="E16" s="88">
        <v>9</v>
      </c>
      <c r="F16" s="88">
        <f aca="true" t="shared" si="1" ref="F16:F21">C16+D16-E16</f>
        <v>1811</v>
      </c>
      <c r="G16" s="88"/>
      <c r="H16" s="88"/>
      <c r="I16" s="88">
        <f aca="true" t="shared" si="2" ref="I16:I21">F16+G16-H16</f>
        <v>1811</v>
      </c>
      <c r="J16" s="88">
        <v>813</v>
      </c>
      <c r="K16" s="88">
        <v>68</v>
      </c>
      <c r="L16" s="88">
        <v>5</v>
      </c>
      <c r="M16" s="88">
        <f t="shared" si="0"/>
        <v>876</v>
      </c>
      <c r="N16" s="88"/>
      <c r="O16" s="88"/>
      <c r="P16" s="88">
        <f aca="true" t="shared" si="3" ref="P16:P21">SUM(M16+N16-O16)</f>
        <v>876</v>
      </c>
      <c r="Q16" s="88">
        <f aca="true" t="shared" si="4" ref="Q16:Q21">SUM(I16-P16)</f>
        <v>935</v>
      </c>
    </row>
    <row r="17" spans="1:17" ht="12.75" customHeight="1">
      <c r="A17" s="88" t="s">
        <v>275</v>
      </c>
      <c r="B17" s="88">
        <v>1003</v>
      </c>
      <c r="C17" s="88">
        <v>2221</v>
      </c>
      <c r="D17" s="88">
        <v>51</v>
      </c>
      <c r="E17" s="88">
        <v>17</v>
      </c>
      <c r="F17" s="88">
        <f t="shared" si="1"/>
        <v>2255</v>
      </c>
      <c r="G17" s="88"/>
      <c r="H17" s="88"/>
      <c r="I17" s="88">
        <f t="shared" si="2"/>
        <v>2255</v>
      </c>
      <c r="J17" s="88">
        <v>2091</v>
      </c>
      <c r="K17" s="88">
        <v>18</v>
      </c>
      <c r="L17" s="88">
        <v>17</v>
      </c>
      <c r="M17" s="88">
        <f t="shared" si="0"/>
        <v>2092</v>
      </c>
      <c r="N17" s="88"/>
      <c r="O17" s="88"/>
      <c r="P17" s="88">
        <f t="shared" si="3"/>
        <v>2092</v>
      </c>
      <c r="Q17" s="88">
        <f t="shared" si="4"/>
        <v>163</v>
      </c>
    </row>
    <row r="18" spans="1:17" ht="12.75" customHeight="1">
      <c r="A18" s="88" t="s">
        <v>276</v>
      </c>
      <c r="B18" s="88">
        <v>1004</v>
      </c>
      <c r="C18" s="88">
        <v>133</v>
      </c>
      <c r="D18" s="88"/>
      <c r="E18" s="88"/>
      <c r="F18" s="88">
        <f t="shared" si="1"/>
        <v>133</v>
      </c>
      <c r="G18" s="88"/>
      <c r="H18" s="88"/>
      <c r="I18" s="88">
        <f t="shared" si="2"/>
        <v>133</v>
      </c>
      <c r="J18" s="88">
        <v>82</v>
      </c>
      <c r="K18" s="88">
        <v>4</v>
      </c>
      <c r="L18" s="88"/>
      <c r="M18" s="88">
        <f t="shared" si="0"/>
        <v>86</v>
      </c>
      <c r="N18" s="88"/>
      <c r="O18" s="88"/>
      <c r="P18" s="88">
        <f t="shared" si="3"/>
        <v>86</v>
      </c>
      <c r="Q18" s="88">
        <f t="shared" si="4"/>
        <v>47</v>
      </c>
    </row>
    <row r="19" spans="1:17" ht="12.75" customHeight="1">
      <c r="A19" s="88" t="s">
        <v>277</v>
      </c>
      <c r="B19" s="88">
        <v>1005</v>
      </c>
      <c r="C19" s="88">
        <v>183</v>
      </c>
      <c r="D19" s="88"/>
      <c r="E19" s="88">
        <v>2</v>
      </c>
      <c r="F19" s="88">
        <f t="shared" si="1"/>
        <v>181</v>
      </c>
      <c r="G19" s="88"/>
      <c r="H19" s="88"/>
      <c r="I19" s="88">
        <f t="shared" si="2"/>
        <v>181</v>
      </c>
      <c r="J19" s="88">
        <v>119</v>
      </c>
      <c r="K19" s="88">
        <v>17</v>
      </c>
      <c r="L19" s="88">
        <v>2</v>
      </c>
      <c r="M19" s="88">
        <f t="shared" si="0"/>
        <v>134</v>
      </c>
      <c r="N19" s="88"/>
      <c r="O19" s="88"/>
      <c r="P19" s="88">
        <f t="shared" si="3"/>
        <v>134</v>
      </c>
      <c r="Q19" s="88">
        <f t="shared" si="4"/>
        <v>47</v>
      </c>
    </row>
    <row r="20" spans="1:17" ht="12.75" customHeight="1">
      <c r="A20" s="88" t="s">
        <v>433</v>
      </c>
      <c r="B20" s="88">
        <v>1007</v>
      </c>
      <c r="C20" s="88">
        <v>149</v>
      </c>
      <c r="D20" s="88">
        <v>25</v>
      </c>
      <c r="E20" s="88"/>
      <c r="F20" s="88">
        <f t="shared" si="1"/>
        <v>174</v>
      </c>
      <c r="G20" s="88"/>
      <c r="H20" s="88"/>
      <c r="I20" s="88">
        <f t="shared" si="2"/>
        <v>174</v>
      </c>
      <c r="J20" s="88">
        <v>143</v>
      </c>
      <c r="K20" s="88">
        <v>7</v>
      </c>
      <c r="L20" s="88"/>
      <c r="M20" s="88">
        <f t="shared" si="0"/>
        <v>150</v>
      </c>
      <c r="N20" s="88"/>
      <c r="O20" s="88"/>
      <c r="P20" s="88">
        <f t="shared" si="3"/>
        <v>150</v>
      </c>
      <c r="Q20" s="88">
        <f t="shared" si="4"/>
        <v>24</v>
      </c>
    </row>
    <row r="21" spans="1:17" ht="12.75" customHeight="1">
      <c r="A21" s="88" t="s">
        <v>565</v>
      </c>
      <c r="B21" s="88"/>
      <c r="C21" s="88">
        <v>86</v>
      </c>
      <c r="D21" s="88">
        <v>115</v>
      </c>
      <c r="E21" s="88">
        <v>188</v>
      </c>
      <c r="F21" s="88">
        <f t="shared" si="1"/>
        <v>13</v>
      </c>
      <c r="G21" s="88"/>
      <c r="H21" s="88"/>
      <c r="I21" s="88">
        <f t="shared" si="2"/>
        <v>13</v>
      </c>
      <c r="J21" s="88"/>
      <c r="K21" s="88"/>
      <c r="L21" s="88"/>
      <c r="M21" s="88">
        <f t="shared" si="0"/>
        <v>0</v>
      </c>
      <c r="N21" s="88"/>
      <c r="O21" s="88"/>
      <c r="P21" s="88">
        <f t="shared" si="3"/>
        <v>0</v>
      </c>
      <c r="Q21" s="88">
        <f t="shared" si="4"/>
        <v>13</v>
      </c>
    </row>
    <row r="22" spans="1:17" ht="12.75" customHeight="1">
      <c r="A22" s="375" t="s">
        <v>185</v>
      </c>
      <c r="B22" s="88">
        <v>1015</v>
      </c>
      <c r="C22" s="126">
        <f>SUM(C15:C21)</f>
        <v>5253</v>
      </c>
      <c r="D22" s="126">
        <f aca="true" t="shared" si="5" ref="D22:Q22">SUM(D15:D21)</f>
        <v>285</v>
      </c>
      <c r="E22" s="126">
        <f t="shared" si="5"/>
        <v>221</v>
      </c>
      <c r="F22" s="126">
        <f t="shared" si="5"/>
        <v>5317</v>
      </c>
      <c r="G22" s="126">
        <f t="shared" si="5"/>
        <v>0</v>
      </c>
      <c r="H22" s="126">
        <f t="shared" si="5"/>
        <v>0</v>
      </c>
      <c r="I22" s="126">
        <f t="shared" si="5"/>
        <v>5317</v>
      </c>
      <c r="J22" s="126">
        <f t="shared" si="5"/>
        <v>3248</v>
      </c>
      <c r="K22" s="126">
        <f t="shared" si="5"/>
        <v>114</v>
      </c>
      <c r="L22" s="126">
        <f t="shared" si="5"/>
        <v>24</v>
      </c>
      <c r="M22" s="126">
        <f t="shared" si="5"/>
        <v>3338</v>
      </c>
      <c r="N22" s="126">
        <f t="shared" si="5"/>
        <v>0</v>
      </c>
      <c r="O22" s="126">
        <f t="shared" si="5"/>
        <v>0</v>
      </c>
      <c r="P22" s="126">
        <f t="shared" si="5"/>
        <v>3338</v>
      </c>
      <c r="Q22" s="126">
        <f t="shared" si="5"/>
        <v>1979</v>
      </c>
    </row>
    <row r="23" spans="1:17" ht="12.75" customHeight="1">
      <c r="A23" s="126" t="s">
        <v>478</v>
      </c>
      <c r="B23" s="88">
        <v>1015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</row>
    <row r="24" spans="1:17" ht="12.75" customHeight="1">
      <c r="A24" s="126" t="s">
        <v>563</v>
      </c>
      <c r="B24" s="88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</row>
    <row r="25" spans="1:17" ht="12.75" customHeight="1">
      <c r="A25" s="88" t="s">
        <v>278</v>
      </c>
      <c r="B25" s="88">
        <v>1017</v>
      </c>
      <c r="C25" s="88"/>
      <c r="D25" s="88">
        <v>1</v>
      </c>
      <c r="E25" s="88"/>
      <c r="F25" s="88">
        <v>1</v>
      </c>
      <c r="G25" s="88"/>
      <c r="H25" s="88"/>
      <c r="I25" s="88"/>
      <c r="J25" s="88"/>
      <c r="K25" s="88">
        <v>1</v>
      </c>
      <c r="L25" s="88"/>
      <c r="M25" s="88">
        <v>1</v>
      </c>
      <c r="N25" s="88"/>
      <c r="O25" s="88"/>
      <c r="P25" s="88">
        <v>1</v>
      </c>
      <c r="Q25" s="88">
        <v>0</v>
      </c>
    </row>
    <row r="26" spans="1:17" s="89" customFormat="1" ht="12.75" customHeight="1">
      <c r="A26" s="88" t="s">
        <v>279</v>
      </c>
      <c r="B26" s="88">
        <v>1018</v>
      </c>
      <c r="C26" s="88" t="s">
        <v>91</v>
      </c>
      <c r="D26" s="88"/>
      <c r="E26" s="88"/>
      <c r="F26" s="88" t="s">
        <v>91</v>
      </c>
      <c r="G26" s="88"/>
      <c r="H26" s="88"/>
      <c r="I26" s="88" t="s">
        <v>91</v>
      </c>
      <c r="J26" s="88" t="s">
        <v>91</v>
      </c>
      <c r="K26" s="88" t="s">
        <v>91</v>
      </c>
      <c r="L26" s="88"/>
      <c r="M26" s="88" t="s">
        <v>91</v>
      </c>
      <c r="N26" s="88"/>
      <c r="O26" s="88"/>
      <c r="P26" s="88" t="s">
        <v>91</v>
      </c>
      <c r="Q26" s="88" t="s">
        <v>91</v>
      </c>
    </row>
    <row r="27" spans="1:17" s="89" customFormat="1" ht="12.75" customHeight="1">
      <c r="A27" s="88" t="s">
        <v>434</v>
      </c>
      <c r="B27" s="88">
        <v>1019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 t="s">
        <v>91</v>
      </c>
      <c r="Q27" s="88" t="s">
        <v>91</v>
      </c>
    </row>
    <row r="28" spans="1:26" s="89" customFormat="1" ht="12.75" customHeight="1">
      <c r="A28" s="88" t="s">
        <v>433</v>
      </c>
      <c r="B28" s="88">
        <v>1020</v>
      </c>
      <c r="C28" s="88"/>
      <c r="D28" s="88">
        <v>19</v>
      </c>
      <c r="E28" s="88"/>
      <c r="F28" s="88">
        <v>19</v>
      </c>
      <c r="G28" s="88"/>
      <c r="H28" s="88"/>
      <c r="I28" s="88"/>
      <c r="J28" s="88"/>
      <c r="K28" s="88">
        <v>2</v>
      </c>
      <c r="L28" s="88"/>
      <c r="M28" s="88">
        <v>2</v>
      </c>
      <c r="N28" s="88"/>
      <c r="O28" s="88"/>
      <c r="P28" s="88">
        <v>2</v>
      </c>
      <c r="Q28" s="88">
        <v>17</v>
      </c>
      <c r="R28" s="62"/>
      <c r="S28" s="62"/>
      <c r="T28" s="62"/>
      <c r="U28" s="62"/>
      <c r="V28" s="62"/>
      <c r="W28" s="62"/>
      <c r="X28" s="62"/>
      <c r="Y28" s="62"/>
      <c r="Z28" s="62"/>
    </row>
    <row r="29" spans="1:17" s="122" customFormat="1" ht="12.75" customHeight="1">
      <c r="A29" s="375" t="s">
        <v>436</v>
      </c>
      <c r="B29" s="126">
        <v>1030</v>
      </c>
      <c r="C29" s="126">
        <v>0</v>
      </c>
      <c r="D29" s="126">
        <v>20</v>
      </c>
      <c r="E29" s="126">
        <v>0</v>
      </c>
      <c r="F29" s="126">
        <v>20</v>
      </c>
      <c r="G29" s="126">
        <v>0</v>
      </c>
      <c r="H29" s="126">
        <v>0</v>
      </c>
      <c r="I29" s="126">
        <v>0</v>
      </c>
      <c r="J29" s="126">
        <v>0</v>
      </c>
      <c r="K29" s="126">
        <v>3</v>
      </c>
      <c r="L29" s="126">
        <v>0</v>
      </c>
      <c r="M29" s="126">
        <v>3</v>
      </c>
      <c r="N29" s="126">
        <v>0</v>
      </c>
      <c r="O29" s="126">
        <v>0</v>
      </c>
      <c r="P29" s="126">
        <v>3</v>
      </c>
      <c r="Q29" s="126">
        <v>17</v>
      </c>
    </row>
    <row r="30" spans="1:17" s="122" customFormat="1" ht="12.75" customHeight="1">
      <c r="A30" s="126" t="s">
        <v>438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s="89" customFormat="1" ht="12.75" customHeight="1">
      <c r="A31" s="126" t="s">
        <v>562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</row>
    <row r="32" spans="1:17" s="89" customFormat="1" ht="12.75" customHeight="1">
      <c r="A32" s="88" t="s">
        <v>435</v>
      </c>
      <c r="B32" s="88">
        <v>1032</v>
      </c>
      <c r="C32" s="88">
        <v>13</v>
      </c>
      <c r="D32" s="88"/>
      <c r="E32" s="88"/>
      <c r="F32" s="88">
        <v>13</v>
      </c>
      <c r="G32" s="88"/>
      <c r="H32" s="88"/>
      <c r="I32" s="88">
        <v>13</v>
      </c>
      <c r="J32" s="88"/>
      <c r="K32" s="88"/>
      <c r="L32" s="88"/>
      <c r="M32" s="88" t="s">
        <v>91</v>
      </c>
      <c r="N32" s="88"/>
      <c r="O32" s="88"/>
      <c r="P32" s="88" t="s">
        <v>91</v>
      </c>
      <c r="Q32" s="88">
        <v>13</v>
      </c>
    </row>
    <row r="33" spans="1:17" s="89" customFormat="1" ht="12.75" customHeight="1">
      <c r="A33" s="88" t="s">
        <v>280</v>
      </c>
      <c r="B33" s="88">
        <v>1033</v>
      </c>
      <c r="C33" s="88">
        <v>13</v>
      </c>
      <c r="D33" s="88"/>
      <c r="E33" s="88"/>
      <c r="F33" s="88">
        <v>13</v>
      </c>
      <c r="G33" s="88"/>
      <c r="H33" s="88"/>
      <c r="I33" s="88">
        <v>13</v>
      </c>
      <c r="J33" s="88"/>
      <c r="K33" s="88"/>
      <c r="L33" s="88"/>
      <c r="M33" s="88" t="s">
        <v>91</v>
      </c>
      <c r="N33" s="88"/>
      <c r="O33" s="88"/>
      <c r="P33" s="88" t="s">
        <v>91</v>
      </c>
      <c r="Q33" s="88">
        <v>13</v>
      </c>
    </row>
    <row r="34" spans="1:17" ht="12.75" customHeight="1">
      <c r="A34" s="375" t="s">
        <v>437</v>
      </c>
      <c r="B34" s="88">
        <v>1045</v>
      </c>
      <c r="C34" s="126">
        <v>13</v>
      </c>
      <c r="D34" s="126">
        <v>0</v>
      </c>
      <c r="E34" s="126">
        <v>0</v>
      </c>
      <c r="F34" s="126">
        <v>13</v>
      </c>
      <c r="G34" s="126">
        <v>0</v>
      </c>
      <c r="H34" s="126">
        <v>0</v>
      </c>
      <c r="I34" s="126">
        <v>13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6">
        <v>13</v>
      </c>
    </row>
    <row r="35" spans="1:17" ht="12.75" customHeight="1">
      <c r="A35" s="88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2.75" customHeight="1">
      <c r="A36" s="126" t="s">
        <v>439</v>
      </c>
      <c r="B36" s="88">
        <v>1060</v>
      </c>
      <c r="C36" s="126">
        <f>SUM(C22+C34)</f>
        <v>5266</v>
      </c>
      <c r="D36" s="126">
        <f>SUM(D22+D29+D34)</f>
        <v>305</v>
      </c>
      <c r="E36" s="126">
        <f aca="true" t="shared" si="6" ref="E36:O36">SUM(E22+E34)</f>
        <v>221</v>
      </c>
      <c r="F36" s="126">
        <f t="shared" si="6"/>
        <v>5330</v>
      </c>
      <c r="G36" s="126">
        <v>0</v>
      </c>
      <c r="H36" s="126">
        <v>0</v>
      </c>
      <c r="I36" s="126">
        <f t="shared" si="6"/>
        <v>5330</v>
      </c>
      <c r="J36" s="126">
        <f t="shared" si="6"/>
        <v>3248</v>
      </c>
      <c r="K36" s="126">
        <f>SUM(K22+K29+K34)</f>
        <v>117</v>
      </c>
      <c r="L36" s="126">
        <f t="shared" si="6"/>
        <v>24</v>
      </c>
      <c r="M36" s="126">
        <f>SUM(M22+M29+M34)</f>
        <v>3341</v>
      </c>
      <c r="N36" s="126">
        <f t="shared" si="6"/>
        <v>0</v>
      </c>
      <c r="O36" s="126">
        <f t="shared" si="6"/>
        <v>0</v>
      </c>
      <c r="P36" s="126">
        <f>SUM(P22+P29+P34)</f>
        <v>3341</v>
      </c>
      <c r="Q36" s="126">
        <f>SUM(Q22+Q29+Q34)</f>
        <v>2009</v>
      </c>
    </row>
    <row r="37" spans="1:17" ht="10.5" customHeight="1">
      <c r="A37" s="127"/>
      <c r="B37" s="62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</row>
    <row r="38" spans="1:17" ht="10.5" customHeight="1">
      <c r="A38" s="127"/>
      <c r="B38" s="62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</row>
    <row r="39" spans="1:17" ht="12.75">
      <c r="A39" s="568" t="s">
        <v>663</v>
      </c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62"/>
      <c r="O39" s="62"/>
      <c r="P39" s="62"/>
      <c r="Q39" s="62"/>
    </row>
    <row r="40" spans="1:17" ht="12.75">
      <c r="A40" s="566" t="s">
        <v>605</v>
      </c>
      <c r="B40" s="566"/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M40" s="566"/>
      <c r="N40" s="62"/>
      <c r="O40" s="62"/>
      <c r="P40" s="62"/>
      <c r="Q40" s="62"/>
    </row>
    <row r="41" spans="1:17" ht="12.75">
      <c r="A41" s="157"/>
      <c r="B41" s="62"/>
      <c r="C41" s="62"/>
      <c r="D41" s="62"/>
      <c r="E41" s="62" t="s">
        <v>606</v>
      </c>
      <c r="F41" s="62"/>
      <c r="G41" s="62"/>
      <c r="H41" s="62"/>
      <c r="I41" s="62"/>
      <c r="J41" s="62" t="s">
        <v>607</v>
      </c>
      <c r="K41" s="62"/>
      <c r="L41" s="62"/>
      <c r="M41" s="62"/>
      <c r="N41" s="127"/>
      <c r="O41" s="127"/>
      <c r="P41" s="127"/>
      <c r="Q41" s="127"/>
    </row>
    <row r="42" spans="1:17" ht="12.75">
      <c r="A42" s="89"/>
      <c r="B42" s="62"/>
      <c r="C42" s="62"/>
      <c r="D42" s="62"/>
      <c r="E42" s="62"/>
      <c r="F42" s="62"/>
      <c r="G42" s="62"/>
      <c r="H42" s="62"/>
      <c r="I42" s="62"/>
      <c r="J42" s="127"/>
      <c r="K42" s="62"/>
      <c r="L42" s="62"/>
      <c r="M42" s="62"/>
      <c r="N42" s="62"/>
      <c r="O42" s="62"/>
      <c r="P42" s="127"/>
      <c r="Q42" s="62"/>
    </row>
    <row r="43" spans="2:17" ht="12.75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</row>
    <row r="44" spans="2:17" ht="12.75">
      <c r="B44" s="127"/>
      <c r="C44" s="127"/>
      <c r="D44" s="127"/>
      <c r="E44" s="127"/>
      <c r="F44" s="127"/>
      <c r="G44" s="127"/>
      <c r="H44" s="127"/>
      <c r="I44" s="127"/>
      <c r="J44" s="62"/>
      <c r="K44" s="127"/>
      <c r="L44" s="127"/>
      <c r="M44" s="127"/>
      <c r="N44" s="127"/>
      <c r="O44" s="127"/>
      <c r="P44" s="127"/>
      <c r="Q44" s="127"/>
    </row>
    <row r="45" spans="2:17" ht="12.75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2:17" ht="12.75">
      <c r="B46" s="62"/>
      <c r="C46" s="62"/>
      <c r="D46" s="62"/>
      <c r="E46" s="62"/>
      <c r="F46" s="62"/>
      <c r="G46" s="62"/>
      <c r="H46" s="62"/>
      <c r="I46" s="62"/>
      <c r="J46" s="157"/>
      <c r="K46" s="62"/>
      <c r="L46" s="62"/>
      <c r="M46" s="62"/>
      <c r="N46" s="62"/>
      <c r="O46" s="62"/>
      <c r="P46" s="62"/>
      <c r="Q46" s="62"/>
    </row>
    <row r="47" spans="2:17" ht="12.75">
      <c r="B47" s="157"/>
      <c r="C47" s="157"/>
      <c r="D47" s="157"/>
      <c r="E47" s="157"/>
      <c r="F47" s="157"/>
      <c r="G47" s="157"/>
      <c r="H47" s="157"/>
      <c r="I47" s="157"/>
      <c r="J47" s="89"/>
      <c r="K47" s="157"/>
      <c r="L47" s="157"/>
      <c r="M47" s="157"/>
      <c r="N47" s="157"/>
      <c r="O47" s="127"/>
      <c r="P47" s="127"/>
      <c r="Q47" s="127"/>
    </row>
    <row r="48" spans="2:17" ht="12.75">
      <c r="B48" s="89"/>
      <c r="C48" s="89"/>
      <c r="D48" s="89"/>
      <c r="E48" s="89"/>
      <c r="F48" s="89"/>
      <c r="G48" s="89"/>
      <c r="H48" s="89"/>
      <c r="I48" s="89"/>
      <c r="K48" s="89"/>
      <c r="L48" s="89"/>
      <c r="M48" s="89"/>
      <c r="N48" s="89"/>
      <c r="O48" s="89"/>
      <c r="P48" s="89"/>
      <c r="Q48" s="89"/>
    </row>
    <row r="51" spans="6:7" ht="12.75">
      <c r="F51" t="s">
        <v>281</v>
      </c>
      <c r="G51" t="s">
        <v>282</v>
      </c>
    </row>
    <row r="53" ht="12.75">
      <c r="G53" t="s">
        <v>283</v>
      </c>
    </row>
  </sheetData>
  <mergeCells count="5">
    <mergeCell ref="G6:H6"/>
    <mergeCell ref="A40:M40"/>
    <mergeCell ref="A3:I3"/>
    <mergeCell ref="A39:M39"/>
    <mergeCell ref="C4:J4"/>
  </mergeCells>
  <printOptions/>
  <pageMargins left="0.39" right="0.37" top="0.4" bottom="0.66" header="0.3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0">
      <selection activeCell="H5" sqref="H5"/>
    </sheetView>
  </sheetViews>
  <sheetFormatPr defaultColWidth="9.140625" defaultRowHeight="12.75"/>
  <cols>
    <col min="1" max="1" width="45.28125" style="0" customWidth="1"/>
    <col min="2" max="2" width="0.2890625" style="0" hidden="1" customWidth="1"/>
    <col min="3" max="3" width="11.7109375" style="0" customWidth="1"/>
    <col min="4" max="4" width="12.7109375" style="0" customWidth="1"/>
    <col min="5" max="5" width="0" style="0" hidden="1" customWidth="1"/>
    <col min="6" max="6" width="11.7109375" style="0" customWidth="1"/>
    <col min="7" max="7" width="11.7109375" style="0" hidden="1" customWidth="1"/>
  </cols>
  <sheetData>
    <row r="1" spans="1:6" ht="15">
      <c r="A1" s="353" t="s">
        <v>55</v>
      </c>
      <c r="B1" s="131"/>
      <c r="D1" t="s">
        <v>611</v>
      </c>
      <c r="F1" s="129"/>
    </row>
    <row r="2" spans="1:2" ht="15">
      <c r="A2" s="131"/>
      <c r="B2" s="131"/>
    </row>
    <row r="3" ht="12.75">
      <c r="A3" t="s">
        <v>666</v>
      </c>
    </row>
    <row r="4" ht="12.75">
      <c r="A4" t="s">
        <v>667</v>
      </c>
    </row>
    <row r="5" spans="1:4" ht="12.75">
      <c r="A5" s="569" t="s">
        <v>668</v>
      </c>
      <c r="B5" s="569"/>
      <c r="C5" s="569"/>
      <c r="D5" s="569"/>
    </row>
    <row r="7" spans="1:4" ht="12" customHeight="1">
      <c r="A7" s="162" t="s">
        <v>312</v>
      </c>
      <c r="D7" t="s">
        <v>617</v>
      </c>
    </row>
    <row r="8" spans="1:6" ht="12.75">
      <c r="A8" s="336"/>
      <c r="B8" s="48" t="s">
        <v>64</v>
      </c>
      <c r="C8" s="48" t="s">
        <v>314</v>
      </c>
      <c r="D8" s="42" t="s">
        <v>315</v>
      </c>
      <c r="E8" s="42"/>
      <c r="F8" s="99"/>
    </row>
    <row r="9" spans="1:6" ht="12.75">
      <c r="A9" s="120" t="s">
        <v>195</v>
      </c>
      <c r="B9" s="25" t="s">
        <v>67</v>
      </c>
      <c r="C9" s="25" t="s">
        <v>316</v>
      </c>
      <c r="D9" s="132" t="s">
        <v>317</v>
      </c>
      <c r="E9" s="15"/>
      <c r="F9" s="48" t="s">
        <v>318</v>
      </c>
    </row>
    <row r="10" spans="1:6" ht="12.75">
      <c r="A10" s="120"/>
      <c r="B10" s="12" t="s">
        <v>66</v>
      </c>
      <c r="C10" s="12" t="s">
        <v>319</v>
      </c>
      <c r="D10" s="15" t="s">
        <v>62</v>
      </c>
      <c r="E10" s="15"/>
      <c r="F10" s="25" t="s">
        <v>62</v>
      </c>
    </row>
    <row r="11" spans="1:6" ht="12.75">
      <c r="A11" s="130" t="s">
        <v>320</v>
      </c>
      <c r="B11" s="8" t="s">
        <v>90</v>
      </c>
      <c r="C11" s="8">
        <v>1</v>
      </c>
      <c r="D11" s="8">
        <v>2</v>
      </c>
      <c r="E11" s="109"/>
      <c r="F11" s="8">
        <v>3</v>
      </c>
    </row>
    <row r="12" spans="1:6" ht="12.75" customHeight="1">
      <c r="A12" s="340" t="s">
        <v>596</v>
      </c>
      <c r="B12" s="133">
        <v>2010</v>
      </c>
      <c r="C12" s="30"/>
      <c r="D12" s="30"/>
      <c r="E12" s="30"/>
      <c r="F12" s="30"/>
    </row>
    <row r="13" spans="1:6" ht="12.75" customHeight="1">
      <c r="A13" s="341" t="s">
        <v>322</v>
      </c>
      <c r="B13" s="133"/>
      <c r="C13" s="30"/>
      <c r="D13" s="30"/>
      <c r="E13" s="30"/>
      <c r="F13" s="30"/>
    </row>
    <row r="14" spans="1:6" ht="12.75" customHeight="1">
      <c r="A14" s="337" t="s">
        <v>590</v>
      </c>
      <c r="B14" s="8">
        <v>2029</v>
      </c>
      <c r="C14" s="30">
        <v>22</v>
      </c>
      <c r="D14" s="30"/>
      <c r="E14" s="30"/>
      <c r="F14" s="30">
        <v>22</v>
      </c>
    </row>
    <row r="15" spans="1:6" ht="12.75" customHeight="1">
      <c r="A15" s="341" t="s">
        <v>332</v>
      </c>
      <c r="B15" s="134">
        <v>2020</v>
      </c>
      <c r="C15" s="135">
        <v>22</v>
      </c>
      <c r="D15" s="135"/>
      <c r="E15" s="135">
        <v>0</v>
      </c>
      <c r="F15" s="135">
        <v>22</v>
      </c>
    </row>
    <row r="16" spans="1:6" ht="12.75" customHeight="1">
      <c r="A16" s="341" t="s">
        <v>333</v>
      </c>
      <c r="B16" s="8"/>
      <c r="C16" s="30"/>
      <c r="D16" s="30"/>
      <c r="E16" s="30"/>
      <c r="F16" s="30"/>
    </row>
    <row r="17" spans="1:6" ht="12.75" customHeight="1">
      <c r="A17" s="337" t="s">
        <v>591</v>
      </c>
      <c r="B17" s="8">
        <v>2035</v>
      </c>
      <c r="C17" s="30">
        <v>549</v>
      </c>
      <c r="D17" s="30">
        <v>549</v>
      </c>
      <c r="E17" s="30"/>
      <c r="F17" s="30"/>
    </row>
    <row r="18" spans="1:6" ht="12.75" customHeight="1">
      <c r="A18" s="337" t="s">
        <v>592</v>
      </c>
      <c r="B18" s="8">
        <v>2039</v>
      </c>
      <c r="C18" s="30">
        <v>15</v>
      </c>
      <c r="D18" s="30">
        <v>15</v>
      </c>
      <c r="E18" s="30"/>
      <c r="F18" s="30"/>
    </row>
    <row r="19" spans="1:6" ht="12.75" customHeight="1">
      <c r="A19" s="337" t="s">
        <v>593</v>
      </c>
      <c r="B19" s="8">
        <v>2040</v>
      </c>
      <c r="C19" s="30">
        <v>16</v>
      </c>
      <c r="D19" s="30">
        <v>16</v>
      </c>
      <c r="E19" s="30"/>
      <c r="F19" s="30"/>
    </row>
    <row r="20" spans="1:6" ht="12.75" customHeight="1">
      <c r="A20" s="337" t="s">
        <v>594</v>
      </c>
      <c r="B20" s="8">
        <v>2041</v>
      </c>
      <c r="C20" s="30">
        <f>SUM(C21:C23)</f>
        <v>64</v>
      </c>
      <c r="D20" s="30">
        <v>64</v>
      </c>
      <c r="E20" s="30">
        <v>0</v>
      </c>
      <c r="F20" s="30"/>
    </row>
    <row r="21" spans="1:6" ht="12.75" customHeight="1">
      <c r="A21" s="337" t="s">
        <v>556</v>
      </c>
      <c r="B21" s="8">
        <v>2043</v>
      </c>
      <c r="C21" s="30">
        <v>2</v>
      </c>
      <c r="D21" s="30">
        <v>2</v>
      </c>
      <c r="E21" s="30"/>
      <c r="F21" s="30"/>
    </row>
    <row r="22" spans="1:6" ht="12.75" customHeight="1">
      <c r="A22" s="349" t="s">
        <v>343</v>
      </c>
      <c r="B22" s="8"/>
      <c r="C22" s="30">
        <v>62</v>
      </c>
      <c r="D22" s="30">
        <v>62</v>
      </c>
      <c r="E22" s="30"/>
      <c r="F22" s="30"/>
    </row>
    <row r="23" spans="1:6" ht="12.75" customHeight="1">
      <c r="A23" s="349" t="s">
        <v>345</v>
      </c>
      <c r="B23" s="8"/>
      <c r="C23" s="30"/>
      <c r="D23" s="30"/>
      <c r="E23" s="30"/>
      <c r="F23" s="30"/>
    </row>
    <row r="24" spans="1:6" ht="12.75" customHeight="1">
      <c r="A24" s="337" t="s">
        <v>595</v>
      </c>
      <c r="B24" s="8">
        <v>2047</v>
      </c>
      <c r="C24" s="30">
        <v>26</v>
      </c>
      <c r="D24" s="30">
        <v>26</v>
      </c>
      <c r="E24" s="30">
        <v>0</v>
      </c>
      <c r="F24" s="30"/>
    </row>
    <row r="25" spans="1:6" ht="12.75" customHeight="1">
      <c r="A25" s="337" t="s">
        <v>347</v>
      </c>
      <c r="B25" s="8">
        <v>2048</v>
      </c>
      <c r="C25" s="30">
        <v>1</v>
      </c>
      <c r="D25" s="30">
        <v>1</v>
      </c>
      <c r="E25" s="30"/>
      <c r="F25" s="30"/>
    </row>
    <row r="26" spans="1:6" ht="12.75" customHeight="1">
      <c r="A26" s="337" t="s">
        <v>349</v>
      </c>
      <c r="B26" s="8">
        <v>2050</v>
      </c>
      <c r="C26" s="30"/>
      <c r="D26" s="30"/>
      <c r="E26" s="30"/>
      <c r="F26" s="30"/>
    </row>
    <row r="27" spans="1:6" ht="12.75" customHeight="1">
      <c r="A27" s="337" t="s">
        <v>350</v>
      </c>
      <c r="B27" s="8">
        <v>2051</v>
      </c>
      <c r="C27" s="30">
        <v>25</v>
      </c>
      <c r="D27" s="30">
        <v>25</v>
      </c>
      <c r="E27" s="30"/>
      <c r="F27" s="30"/>
    </row>
    <row r="28" spans="1:6" ht="12.75" customHeight="1">
      <c r="A28" s="341" t="s">
        <v>351</v>
      </c>
      <c r="B28" s="134">
        <v>2060</v>
      </c>
      <c r="C28" s="135">
        <f>SUM(C17+C18+C19+C20+C24)</f>
        <v>670</v>
      </c>
      <c r="D28" s="135">
        <f>SUM(D17+D18+D19+D20+D24)</f>
        <v>670</v>
      </c>
      <c r="E28" s="135">
        <v>0</v>
      </c>
      <c r="F28" s="135"/>
    </row>
    <row r="29" spans="1:6" ht="12.75" customHeight="1">
      <c r="A29" s="341" t="s">
        <v>352</v>
      </c>
      <c r="B29" s="134">
        <v>2070</v>
      </c>
      <c r="C29" s="135">
        <f>SUM(C15+C28)</f>
        <v>692</v>
      </c>
      <c r="D29" s="135">
        <f>SUM(D15+D28)</f>
        <v>670</v>
      </c>
      <c r="E29" s="135">
        <v>0</v>
      </c>
      <c r="F29" s="135">
        <v>22</v>
      </c>
    </row>
    <row r="30" ht="9.75" customHeight="1"/>
    <row r="31" spans="1:5" ht="12.75" customHeight="1" thickBot="1">
      <c r="A31" s="162" t="s">
        <v>353</v>
      </c>
      <c r="E31" t="s">
        <v>354</v>
      </c>
    </row>
    <row r="32" spans="1:7" ht="12.75">
      <c r="A32" s="342"/>
      <c r="B32" s="136" t="s">
        <v>64</v>
      </c>
      <c r="C32" s="136" t="s">
        <v>355</v>
      </c>
      <c r="D32" s="137" t="s">
        <v>356</v>
      </c>
      <c r="E32" s="147"/>
      <c r="F32" s="343"/>
      <c r="G32" s="180" t="s">
        <v>357</v>
      </c>
    </row>
    <row r="33" spans="1:7" ht="12.75">
      <c r="A33" s="344" t="s">
        <v>195</v>
      </c>
      <c r="B33" s="139" t="s">
        <v>67</v>
      </c>
      <c r="C33" s="139" t="s">
        <v>358</v>
      </c>
      <c r="D33" s="136" t="s">
        <v>317</v>
      </c>
      <c r="E33" s="140" t="s">
        <v>359</v>
      </c>
      <c r="F33" s="136" t="s">
        <v>318</v>
      </c>
      <c r="G33" s="325" t="s">
        <v>360</v>
      </c>
    </row>
    <row r="34" spans="1:7" ht="12.75">
      <c r="A34" s="345"/>
      <c r="B34" s="141" t="s">
        <v>66</v>
      </c>
      <c r="C34" s="141" t="s">
        <v>319</v>
      </c>
      <c r="D34" s="141" t="s">
        <v>62</v>
      </c>
      <c r="E34" s="142" t="s">
        <v>62</v>
      </c>
      <c r="F34" s="141" t="s">
        <v>62</v>
      </c>
      <c r="G34" s="326" t="s">
        <v>361</v>
      </c>
    </row>
    <row r="35" spans="1:7" ht="12.75" customHeight="1">
      <c r="A35" s="133" t="s">
        <v>89</v>
      </c>
      <c r="B35" s="133" t="s">
        <v>90</v>
      </c>
      <c r="C35" s="133">
        <v>1</v>
      </c>
      <c r="D35" s="143">
        <v>2</v>
      </c>
      <c r="E35" s="137">
        <v>3</v>
      </c>
      <c r="F35" s="133">
        <v>4</v>
      </c>
      <c r="G35" s="327">
        <v>4</v>
      </c>
    </row>
    <row r="36" spans="1:7" ht="12.75" customHeight="1">
      <c r="A36" s="346" t="s">
        <v>63</v>
      </c>
      <c r="B36" s="143"/>
      <c r="C36" s="133"/>
      <c r="D36" s="133"/>
      <c r="E36" s="322"/>
      <c r="F36" s="133"/>
      <c r="G36" s="327"/>
    </row>
    <row r="37" spans="1:7" ht="12" customHeight="1">
      <c r="A37" s="347" t="s">
        <v>597</v>
      </c>
      <c r="B37" s="144"/>
      <c r="C37" s="143">
        <v>27</v>
      </c>
      <c r="D37" s="143"/>
      <c r="E37" s="137"/>
      <c r="F37" s="143">
        <v>27</v>
      </c>
      <c r="G37" s="328"/>
    </row>
    <row r="38" spans="1:7" ht="12" customHeight="1">
      <c r="A38" s="347" t="s">
        <v>367</v>
      </c>
      <c r="B38" s="145">
        <v>2115</v>
      </c>
      <c r="C38" s="143">
        <v>27</v>
      </c>
      <c r="D38" s="143"/>
      <c r="E38" s="137">
        <v>48</v>
      </c>
      <c r="F38" s="143">
        <v>27</v>
      </c>
      <c r="G38" s="328"/>
    </row>
    <row r="39" spans="1:7" ht="12" customHeight="1">
      <c r="A39" s="347" t="s">
        <v>598</v>
      </c>
      <c r="B39" s="145">
        <v>2122</v>
      </c>
      <c r="C39" s="143">
        <v>22</v>
      </c>
      <c r="D39" s="143"/>
      <c r="E39" s="137">
        <v>36</v>
      </c>
      <c r="F39" s="143">
        <v>22</v>
      </c>
      <c r="G39" s="328"/>
    </row>
    <row r="40" spans="1:7" ht="12" customHeight="1">
      <c r="A40" s="341" t="s">
        <v>380</v>
      </c>
      <c r="B40" s="146">
        <v>2130</v>
      </c>
      <c r="C40" s="135">
        <f>SUM(C38:C39)</f>
        <v>49</v>
      </c>
      <c r="D40" s="135"/>
      <c r="E40" s="323">
        <v>36</v>
      </c>
      <c r="F40" s="135">
        <f>SUM(F38:F39)</f>
        <v>49</v>
      </c>
      <c r="G40" s="329"/>
    </row>
    <row r="41" spans="1:7" ht="12" customHeight="1">
      <c r="A41" s="346" t="s">
        <v>557</v>
      </c>
      <c r="B41" s="146"/>
      <c r="C41" s="135"/>
      <c r="D41" s="135"/>
      <c r="E41" s="323"/>
      <c r="F41" s="135"/>
      <c r="G41" s="329"/>
    </row>
    <row r="42" spans="1:7" ht="12" customHeight="1">
      <c r="A42" s="348" t="s">
        <v>362</v>
      </c>
      <c r="B42" s="145">
        <v>2141</v>
      </c>
      <c r="C42" s="143">
        <v>9</v>
      </c>
      <c r="D42" s="143">
        <v>9</v>
      </c>
      <c r="E42" s="137">
        <v>0</v>
      </c>
      <c r="F42" s="143"/>
      <c r="G42" s="328"/>
    </row>
    <row r="43" spans="1:7" ht="12" customHeight="1">
      <c r="A43" s="347" t="s">
        <v>382</v>
      </c>
      <c r="B43" s="145">
        <v>2143</v>
      </c>
      <c r="C43" s="143">
        <v>9</v>
      </c>
      <c r="D43" s="143">
        <v>9</v>
      </c>
      <c r="E43" s="137">
        <v>0</v>
      </c>
      <c r="F43" s="143"/>
      <c r="G43" s="328"/>
    </row>
    <row r="44" spans="1:7" ht="12" customHeight="1">
      <c r="A44" s="347" t="s">
        <v>451</v>
      </c>
      <c r="B44" s="145">
        <v>2144</v>
      </c>
      <c r="C44" s="143">
        <v>200</v>
      </c>
      <c r="D44" s="143">
        <v>200</v>
      </c>
      <c r="E44" s="137">
        <v>0</v>
      </c>
      <c r="F44" s="143"/>
      <c r="G44" s="328"/>
    </row>
    <row r="45" spans="1:7" ht="12" customHeight="1">
      <c r="A45" s="349" t="s">
        <v>384</v>
      </c>
      <c r="B45" s="143"/>
      <c r="C45" s="143">
        <v>200</v>
      </c>
      <c r="D45" s="143">
        <v>200</v>
      </c>
      <c r="E45" s="147">
        <v>0</v>
      </c>
      <c r="F45" s="143"/>
      <c r="G45" s="328"/>
    </row>
    <row r="46" spans="1:7" ht="12" customHeight="1">
      <c r="A46" s="347" t="s">
        <v>388</v>
      </c>
      <c r="B46" s="145">
        <v>2149</v>
      </c>
      <c r="C46" s="143">
        <v>143</v>
      </c>
      <c r="D46" s="143">
        <v>143</v>
      </c>
      <c r="E46" s="137">
        <v>0</v>
      </c>
      <c r="F46" s="143"/>
      <c r="G46" s="328"/>
    </row>
    <row r="47" spans="1:7" ht="12" customHeight="1">
      <c r="A47" s="347" t="s">
        <v>374</v>
      </c>
      <c r="B47" s="145">
        <v>2150</v>
      </c>
      <c r="C47" s="143">
        <v>85</v>
      </c>
      <c r="D47" s="143">
        <v>85</v>
      </c>
      <c r="E47" s="137"/>
      <c r="F47" s="143"/>
      <c r="G47" s="328"/>
    </row>
    <row r="48" spans="1:7" ht="12" customHeight="1">
      <c r="A48" s="349" t="s">
        <v>389</v>
      </c>
      <c r="B48" s="145">
        <v>2151</v>
      </c>
      <c r="C48" s="143">
        <v>113</v>
      </c>
      <c r="D48" s="143">
        <v>113</v>
      </c>
      <c r="E48" s="147">
        <v>0</v>
      </c>
      <c r="F48" s="143"/>
      <c r="G48" s="328"/>
    </row>
    <row r="49" spans="1:7" ht="12" customHeight="1">
      <c r="A49" s="349" t="s">
        <v>390</v>
      </c>
      <c r="B49" s="145">
        <v>2152</v>
      </c>
      <c r="C49" s="143">
        <f>SUM(C50:C51)</f>
        <v>2</v>
      </c>
      <c r="D49" s="143">
        <f>SUM(D50:D51)</f>
        <v>2</v>
      </c>
      <c r="E49" s="147">
        <v>0</v>
      </c>
      <c r="F49" s="143"/>
      <c r="G49" s="328">
        <v>0</v>
      </c>
    </row>
    <row r="50" spans="1:7" ht="12" customHeight="1">
      <c r="A50" s="349" t="s">
        <v>558</v>
      </c>
      <c r="B50" s="145">
        <v>2154</v>
      </c>
      <c r="C50" s="143"/>
      <c r="D50" s="143"/>
      <c r="E50" s="147"/>
      <c r="F50" s="143"/>
      <c r="G50" s="328"/>
    </row>
    <row r="51" spans="1:7" ht="12" customHeight="1">
      <c r="A51" s="349" t="s">
        <v>393</v>
      </c>
      <c r="B51" s="145">
        <v>2156</v>
      </c>
      <c r="C51" s="143">
        <v>2</v>
      </c>
      <c r="D51" s="143">
        <v>2</v>
      </c>
      <c r="E51" s="147">
        <v>0</v>
      </c>
      <c r="F51" s="143"/>
      <c r="G51" s="328">
        <v>0</v>
      </c>
    </row>
    <row r="52" spans="1:7" ht="12" customHeight="1">
      <c r="A52" s="349" t="s">
        <v>559</v>
      </c>
      <c r="B52" s="143"/>
      <c r="C52" s="143">
        <f>SUM(C53:C54)</f>
        <v>31</v>
      </c>
      <c r="D52" s="143">
        <f>SUM(D53:D54)</f>
        <v>31</v>
      </c>
      <c r="E52" s="147"/>
      <c r="F52" s="143"/>
      <c r="G52" s="330"/>
    </row>
    <row r="53" spans="1:7" ht="12" customHeight="1">
      <c r="A53" s="352" t="s">
        <v>396</v>
      </c>
      <c r="B53" s="154">
        <v>2157</v>
      </c>
      <c r="C53" s="150">
        <v>25</v>
      </c>
      <c r="D53" s="150">
        <v>25</v>
      </c>
      <c r="E53" s="151">
        <v>0</v>
      </c>
      <c r="F53" s="150"/>
      <c r="G53" s="331">
        <v>0</v>
      </c>
    </row>
    <row r="54" spans="1:7" ht="12" customHeight="1">
      <c r="A54" s="347" t="s">
        <v>397</v>
      </c>
      <c r="B54" s="145">
        <v>2158</v>
      </c>
      <c r="C54" s="143">
        <v>6</v>
      </c>
      <c r="D54" s="143">
        <v>6</v>
      </c>
      <c r="E54" s="147">
        <v>0</v>
      </c>
      <c r="F54" s="143"/>
      <c r="G54" s="328">
        <v>0</v>
      </c>
    </row>
    <row r="55" spans="1:7" ht="12" customHeight="1">
      <c r="A55" s="350" t="s">
        <v>560</v>
      </c>
      <c r="B55" s="148"/>
      <c r="C55" s="148">
        <v>75</v>
      </c>
      <c r="D55" s="148">
        <v>75</v>
      </c>
      <c r="E55" s="149"/>
      <c r="F55" s="148"/>
      <c r="G55" s="332"/>
    </row>
    <row r="56" spans="1:7" ht="12" customHeight="1">
      <c r="A56" s="346" t="s">
        <v>332</v>
      </c>
      <c r="B56" s="146">
        <v>2170</v>
      </c>
      <c r="C56" s="135">
        <f>SUM(C42+C44+C46+C47+C48+C49+C52+C55)</f>
        <v>658</v>
      </c>
      <c r="D56" s="135">
        <f>SUM(D42+D44+D46+D47+D48+D49+D52+D55)</f>
        <v>658</v>
      </c>
      <c r="E56" s="323">
        <v>0</v>
      </c>
      <c r="F56" s="135"/>
      <c r="G56" s="329">
        <v>0</v>
      </c>
    </row>
    <row r="57" spans="1:7" ht="12" customHeight="1" thickBot="1">
      <c r="A57" s="135" t="s">
        <v>402</v>
      </c>
      <c r="B57" s="146">
        <v>2180</v>
      </c>
      <c r="C57" s="135">
        <f>SUM(C40+C56)</f>
        <v>707</v>
      </c>
      <c r="D57" s="135">
        <f>SUM(D40+D56)</f>
        <v>658</v>
      </c>
      <c r="E57" s="323">
        <v>36</v>
      </c>
      <c r="F57" s="351">
        <f>SUM(F40+F56)</f>
        <v>49</v>
      </c>
      <c r="G57" s="333">
        <v>0</v>
      </c>
    </row>
    <row r="60" spans="1:6" ht="12.75">
      <c r="A60" t="s">
        <v>652</v>
      </c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1:6" ht="12.75">
      <c r="A62" s="559" t="s">
        <v>612</v>
      </c>
      <c r="B62" s="559"/>
      <c r="C62" s="559"/>
      <c r="D62" s="559"/>
      <c r="E62" s="559"/>
      <c r="F62" s="559"/>
    </row>
    <row r="63" spans="1:6" ht="12.75">
      <c r="A63" s="570" t="s">
        <v>573</v>
      </c>
      <c r="B63" s="570"/>
      <c r="C63" s="570"/>
      <c r="D63" s="570"/>
      <c r="E63" s="570"/>
      <c r="F63" s="1"/>
    </row>
  </sheetData>
  <mergeCells count="3">
    <mergeCell ref="A5:D5"/>
    <mergeCell ref="A62:F62"/>
    <mergeCell ref="A63:E63"/>
  </mergeCells>
  <printOptions/>
  <pageMargins left="0.75" right="0.29" top="0.39" bottom="0.36" header="0.3" footer="0.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lusia</cp:lastModifiedBy>
  <cp:lastPrinted>2010-04-29T06:14:17Z</cp:lastPrinted>
  <dcterms:created xsi:type="dcterms:W3CDTF">1996-10-14T23:33:28Z</dcterms:created>
  <dcterms:modified xsi:type="dcterms:W3CDTF">2010-04-29T06:15:02Z</dcterms:modified>
  <cp:category/>
  <cp:version/>
  <cp:contentType/>
  <cp:contentStatus/>
</cp:coreProperties>
</file>