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1880" windowHeight="6255" activeTab="3"/>
  </bookViews>
  <sheets>
    <sheet name="Income Stat." sheetId="1" r:id="rId1"/>
    <sheet name="Balance Sheet" sheetId="2" r:id="rId2"/>
    <sheet name="Cash Flow Stat." sheetId="3" r:id="rId3"/>
    <sheet name="Equity Stat." sheetId="4" r:id="rId4"/>
    <sheet name="PR2_DA" sheetId="5" r:id="rId5"/>
    <sheet name="Sheet8" sheetId="6" r:id="rId6"/>
    <sheet name="Sheet7" sheetId="7" r:id="rId7"/>
    <sheet name="Sheet6" sheetId="8" r:id="rId8"/>
    <sheet name="Sheet5" sheetId="9" r:id="rId9"/>
    <sheet name="Sheet4" sheetId="10" r:id="rId10"/>
    <sheet name="Sheet3" sheetId="11" r:id="rId11"/>
    <sheet name="Sheet2" sheetId="12" r:id="rId12"/>
    <sheet name="DA" sheetId="13" r:id="rId13"/>
  </sheets>
  <definedNames>
    <definedName name="AS2DocOpenMode" hidden="1">"AS2DocumentEdit"</definedName>
    <definedName name="_xlnm.Print_Area" localSheetId="2">'Cash Flow Stat.'!$A$1:$E$84</definedName>
    <definedName name="_xlnm.Print_Titles" localSheetId="0">'Income Stat.'!$1:$2</definedName>
    <definedName name="wrn.Aging._.and._.Trend._.Analysis." localSheetId="1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'Cash Flow Stat.'!$H:$IV</definedName>
    <definedName name="Z_0C92A18C_82C1_43C8_B8D2_6F7E21DEB0D9_.wvu.Cols" localSheetId="12" hidden="1">'DA'!$I:$N</definedName>
    <definedName name="Z_0C92A18C_82C1_43C8_B8D2_6F7E21DEB0D9_.wvu.Cols" localSheetId="3" hidden="1">'Equity Stat.'!$I:$N</definedName>
    <definedName name="Z_0C92A18C_82C1_43C8_B8D2_6F7E21DEB0D9_.wvu.Rows" localSheetId="2" hidden="1">'Cash Flow Stat.'!$61:$65536</definedName>
    <definedName name="Z_2BD2C2C3_AF9C_11D6_9CEF_00D009775214_.wvu.Cols" localSheetId="2" hidden="1">'Cash Flow Stat.'!$H:$IV</definedName>
    <definedName name="Z_2BD2C2C3_AF9C_11D6_9CEF_00D009775214_.wvu.Cols" localSheetId="12" hidden="1">'DA'!$I:$N</definedName>
    <definedName name="Z_2BD2C2C3_AF9C_11D6_9CEF_00D009775214_.wvu.Cols" localSheetId="3" hidden="1">'Equity Stat.'!$I:$N</definedName>
    <definedName name="Z_2BD2C2C3_AF9C_11D6_9CEF_00D009775214_.wvu.PrintArea" localSheetId="2" hidden="1">'Cash Flow Stat.'!$A$1:$G$26</definedName>
    <definedName name="Z_2BD2C2C3_AF9C_11D6_9CEF_00D009775214_.wvu.Rows" localSheetId="2" hidden="1">'Cash Flow Stat.'!$56:$65536</definedName>
    <definedName name="Z_3DF3D3DF_0C20_498D_AC7F_CE0D39724717_.wvu.Cols" localSheetId="2" hidden="1">'Cash Flow Stat.'!$H:$IV</definedName>
    <definedName name="Z_3DF3D3DF_0C20_498D_AC7F_CE0D39724717_.wvu.Cols" localSheetId="12" hidden="1">'DA'!$I:$N</definedName>
    <definedName name="Z_3DF3D3DF_0C20_498D_AC7F_CE0D39724717_.wvu.Cols" localSheetId="3" hidden="1">'Equity Stat.'!$I:$N</definedName>
    <definedName name="Z_3DF3D3DF_0C20_498D_AC7F_CE0D39724717_.wvu.Rows" localSheetId="2" hidden="1">'Cash Flow Stat.'!$61:$65536,'Cash Flow Stat.'!$38:$42</definedName>
    <definedName name="Z_92AC9888_5B7E_11D6_9CEE_00D009757B57_.wvu.Cols" localSheetId="2" hidden="1">'Cash Flow Stat.'!$I:$L</definedName>
    <definedName name="Z_9656BBF7_C4A3_41EC_B0C6_A21B380E3C2F_.wvu.Cols" localSheetId="2" hidden="1">'Cash Flow Stat.'!$I:$L</definedName>
    <definedName name="Z_9656BBF7_C4A3_41EC_B0C6_A21B380E3C2F_.wvu.Cols" localSheetId="12" hidden="1">'DA'!$I:$N</definedName>
    <definedName name="Z_9656BBF7_C4A3_41EC_B0C6_A21B380E3C2F_.wvu.Cols" localSheetId="3" hidden="1">'Equity Stat.'!$I:$N</definedName>
    <definedName name="Z_9656BBF7_C4A3_41EC_B0C6_A21B380E3C2F_.wvu.PrintArea" localSheetId="12" hidden="1">'DA'!$A$1:$X$36</definedName>
    <definedName name="Z_9656BBF7_C4A3_41EC_B0C6_A21B380E3C2F_.wvu.PrintArea" localSheetId="3" hidden="1">'Equity Stat.'!$A$1:$X$55</definedName>
    <definedName name="Z_9656BBF7_C4A3_41EC_B0C6_A21B380E3C2F_.wvu.Rows" localSheetId="2" hidden="1">'Cash Flow Stat.'!$61:$65536,'Cash Flow Stat.'!$38:$42</definedName>
  </definedNames>
  <calcPr fullCalcOnLoad="1"/>
</workbook>
</file>

<file path=xl/sharedStrings.xml><?xml version="1.0" encoding="utf-8"?>
<sst xmlns="http://schemas.openxmlformats.org/spreadsheetml/2006/main" count="353" uniqueCount="192">
  <si>
    <t>Приложение</t>
  </si>
  <si>
    <t>Разходи за външни услуги</t>
  </si>
  <si>
    <t>Разходи за амортизации</t>
  </si>
  <si>
    <t>Други разходи</t>
  </si>
  <si>
    <t>Балансова стойност на продадени активи (без продукция)</t>
  </si>
  <si>
    <t>услуги</t>
  </si>
  <si>
    <t>други</t>
  </si>
  <si>
    <t>Съставител / длъжност</t>
  </si>
  <si>
    <t>СЧЕТОВОДЕН БАЛАНС</t>
  </si>
  <si>
    <t>АКТИВ</t>
  </si>
  <si>
    <t>ПАСИВ</t>
  </si>
  <si>
    <t>Общи резерви</t>
  </si>
  <si>
    <t>Банкови заеми</t>
  </si>
  <si>
    <t>Паричен поток от оперативна дейност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</si>
  <si>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</si>
  <si>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</si>
  <si>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</si>
  <si>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Курсови разлики</t>
  </si>
  <si>
    <t>Платени банкови такси и лихви върху краткосрочни заеми за оборотни средства</t>
  </si>
  <si>
    <t>Паричен поток от (използван в) оперативната дейност</t>
  </si>
  <si>
    <t>Паричен поток от инвестиционна дейност</t>
  </si>
  <si>
    <t>Покупки на дълготрайни активи</t>
  </si>
  <si>
    <t>Постъпления от продажба на дълготрайни активи</t>
  </si>
  <si>
    <t>Паричен поток от финансова дейност</t>
  </si>
  <si>
    <t>Парични средства и парични еквиваленти на 1 януари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</si>
  <si>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</si>
  <si>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</si>
  <si>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</si>
  <si>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</si>
  <si>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</si>
  <si>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</si>
  <si>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</si>
  <si>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Други плащания (нетно)</t>
  </si>
  <si>
    <t>Съставител:</t>
  </si>
  <si>
    <t>BGN'000</t>
  </si>
  <si>
    <t>Нетни приходи от продажба на:</t>
  </si>
  <si>
    <t>Приходи от обичайна дейност</t>
  </si>
  <si>
    <t>Общо</t>
  </si>
  <si>
    <t>Общо приходи от дейността</t>
  </si>
  <si>
    <t>Разходи за обичайната дейност</t>
  </si>
  <si>
    <t>Разходи по икономически елементи</t>
  </si>
  <si>
    <t>Суми с корективен характер</t>
  </si>
  <si>
    <t>Общо  разходи за дейността</t>
  </si>
  <si>
    <t>Разходи за персонала</t>
  </si>
  <si>
    <t>Дълготрайни материални активи</t>
  </si>
  <si>
    <t>Дълготрайни нематериални активи</t>
  </si>
  <si>
    <t xml:space="preserve">Общо </t>
  </si>
  <si>
    <t>Материални запаси</t>
  </si>
  <si>
    <t>Краткосрочни вземания</t>
  </si>
  <si>
    <t>Собствен капитал</t>
  </si>
  <si>
    <t>Основен капитал</t>
  </si>
  <si>
    <t>Други резерви</t>
  </si>
  <si>
    <t>Общо собствен капитал</t>
  </si>
  <si>
    <t xml:space="preserve">Пасиви по отсрочени данъци </t>
  </si>
  <si>
    <t xml:space="preserve">Сума на пасива </t>
  </si>
  <si>
    <t>Резерви</t>
  </si>
  <si>
    <t>Финансов резултат</t>
  </si>
  <si>
    <t>Нетно увеличение (намаление) на паричните средства и паричните еквиваленти</t>
  </si>
  <si>
    <t>Паричен поток от финансовата дейност</t>
  </si>
  <si>
    <t>Паричен поток използван в инвестиционната дейност</t>
  </si>
  <si>
    <t xml:space="preserve">Промени в началните салда, поради промяна в счетоводната политика </t>
  </si>
  <si>
    <t>Разпределение на печалбата в други резерви</t>
  </si>
  <si>
    <t>Резерв от последващи оценки</t>
  </si>
  <si>
    <t>Резерв от последващи оценки на активите</t>
  </si>
  <si>
    <t>Парични средства</t>
  </si>
  <si>
    <t>Натрупани печалби/ загуби</t>
  </si>
  <si>
    <t xml:space="preserve"> </t>
  </si>
  <si>
    <t>Изменение за сметка на собствениците, в т.ч.:</t>
  </si>
  <si>
    <t>увеличение</t>
  </si>
  <si>
    <t>намаление</t>
  </si>
  <si>
    <t>Други парични потоци от финансова дейност</t>
  </si>
  <si>
    <t xml:space="preserve">Ефект от отсрочeни данъци </t>
  </si>
  <si>
    <t>Отписан резерв от последващи оценки</t>
  </si>
  <si>
    <t>ОТЧЕТ ЗА СОБСТВЕНИЯ КАПИТАЛ за 2004 година</t>
  </si>
  <si>
    <t>Салдо на 31 декември 2004</t>
  </si>
  <si>
    <t>Печалба</t>
  </si>
  <si>
    <t>Изпълнителен директор:</t>
  </si>
  <si>
    <t>Текущи активи</t>
  </si>
  <si>
    <t>Натрупани печалби</t>
  </si>
  <si>
    <t>Печалба за годината</t>
  </si>
  <si>
    <t>Нетекущи пасиви</t>
  </si>
  <si>
    <t>Получени търговски заеми</t>
  </si>
  <si>
    <t>Данъчни задължения</t>
  </si>
  <si>
    <t>Търговски и други задължения</t>
  </si>
  <si>
    <t>Земи (терени)</t>
  </si>
  <si>
    <t>Съоръжения</t>
  </si>
  <si>
    <t>Сгради и конструкции</t>
  </si>
  <si>
    <t>Транспортни средства</t>
  </si>
  <si>
    <t>Други дълготрайни материални активи</t>
  </si>
  <si>
    <t>Разходи за придобиване на ДМА</t>
  </si>
  <si>
    <t>Платени данъци (без корпоративни данъци )</t>
  </si>
  <si>
    <t xml:space="preserve">Платени  корпоративни данъци </t>
  </si>
  <si>
    <t>Получени  заеми</t>
  </si>
  <si>
    <t>Плащания по заеми</t>
  </si>
  <si>
    <t>Парични потоци по финансов лизинг</t>
  </si>
  <si>
    <t xml:space="preserve">Платени банкови такси и лихви върху  заеми </t>
  </si>
  <si>
    <t>Салдо на 1 януари 2003</t>
  </si>
  <si>
    <t>Парични потоци свързани с депозити</t>
  </si>
  <si>
    <t>Салдо на 31 декември 2003</t>
  </si>
  <si>
    <t>Други</t>
  </si>
  <si>
    <t xml:space="preserve"> в т.ч. Дивиденти</t>
  </si>
  <si>
    <t>Салдо на 1 януари 2003 (коригирано)</t>
  </si>
  <si>
    <t>материали</t>
  </si>
  <si>
    <t>Подобрения върху земите</t>
  </si>
  <si>
    <t xml:space="preserve">    /Ангелина Василева /</t>
  </si>
  <si>
    <t>Активи по отсрочени данъци</t>
  </si>
  <si>
    <t>Нетна печалба за периода</t>
  </si>
  <si>
    <t>Промени в счетоводната политика грешки и др</t>
  </si>
  <si>
    <t xml:space="preserve">Приложенията от страница 7 до страница 26 са неразделна </t>
  </si>
  <si>
    <t>част от финансовия отчет</t>
  </si>
  <si>
    <t>Общо активи</t>
  </si>
  <si>
    <t>Финансови разходи (нето)</t>
  </si>
  <si>
    <t>Общо дълготрайни  активи</t>
  </si>
  <si>
    <t>Дългосрочни финансови активи</t>
  </si>
  <si>
    <t>Дялове и участия</t>
  </si>
  <si>
    <t>Инвестиционни имоти</t>
  </si>
  <si>
    <t>Други дългосрочни ценни книжа</t>
  </si>
  <si>
    <t>Дългосрочни вземания</t>
  </si>
  <si>
    <t>Общо дългосрочни финансови активи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</si>
  <si>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</si>
  <si>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</si>
  <si>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>Текущ данък</t>
  </si>
  <si>
    <t>Разход за данъци</t>
  </si>
  <si>
    <t>Промени в наличностите на готовата продукция и незавършено производство</t>
  </si>
  <si>
    <t>Използвани суровини, материали и консумативи</t>
  </si>
  <si>
    <t>Работа, извършена от предприятието и капитализирана</t>
  </si>
  <si>
    <t>Обезценка на имоти, съоръжения, машини и оборудване</t>
  </si>
  <si>
    <t>Изманение за сметка на отсрочени данъци</t>
  </si>
  <si>
    <t>Нетекущи активи</t>
  </si>
  <si>
    <t>Нетекущи  пасиви</t>
  </si>
  <si>
    <t>Текущи пасиви</t>
  </si>
  <si>
    <t>Преизчислен остатък</t>
  </si>
  <si>
    <t>Загуба от преоценка на имоти</t>
  </si>
  <si>
    <t>Инвестиции, налични за продажба</t>
  </si>
  <si>
    <t>Положителни (отрицателни) разлики, отнесени към капитал</t>
  </si>
  <si>
    <t>Прехвърлени към печалба или загуба при продажба</t>
  </si>
  <si>
    <t>Печалби/загуби, отнесени към собствен капитал</t>
  </si>
  <si>
    <t>Прехвърлени към печалба или загуба за периода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</si>
  <si>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</si>
  <si>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</si>
  <si>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Печалба за периода</t>
  </si>
  <si>
    <t>Обща сума на признати приходи и разходи за периода</t>
  </si>
  <si>
    <t>Дивиденти</t>
  </si>
  <si>
    <t>Емисия на дялов капитал</t>
  </si>
  <si>
    <t>Баланс на 31 декември 2003</t>
  </si>
  <si>
    <t>Промени в собствения капитал за 2004 г.</t>
  </si>
  <si>
    <t>Текущи задължения</t>
  </si>
  <si>
    <t>BGN</t>
  </si>
  <si>
    <t>Машини съоръжения и оборудване</t>
  </si>
  <si>
    <t>Получени банкови заеми</t>
  </si>
  <si>
    <t xml:space="preserve">Платени лихви по търговски и други </t>
  </si>
  <si>
    <t>Основни  стада</t>
  </si>
  <si>
    <t>Задължения по акредитиви</t>
  </si>
  <si>
    <t>Дългосрочни предплатени приходи</t>
  </si>
  <si>
    <t>Насаждения</t>
  </si>
  <si>
    <t>Дарения</t>
  </si>
  <si>
    <t>Задължения към персонала</t>
  </si>
  <si>
    <t>стоки</t>
  </si>
  <si>
    <t>продукция</t>
  </si>
  <si>
    <t>Подписано от името на " РОЗАХИМ" АД :</t>
  </si>
  <si>
    <t>" РОЗАХИМ " АД</t>
  </si>
  <si>
    <t xml:space="preserve">  </t>
  </si>
  <si>
    <t>Подписано от името на " РОЗАХИМ " АД град Г. ОРЯХОВИЦА:</t>
  </si>
  <si>
    <t>" РОЗАХИМ" АД</t>
  </si>
  <si>
    <t>" РОЗАХИМ  " АД</t>
  </si>
  <si>
    <t>подписано от името на " РОЗАХИМ " АД град Г. ОРЯХОВИЦА:</t>
  </si>
  <si>
    <t>Подписано от името на "РОЗАХИМ" АД :</t>
  </si>
  <si>
    <t>..................</t>
  </si>
  <si>
    <t>............................</t>
  </si>
  <si>
    <t>Приходи от финансирания</t>
  </si>
  <si>
    <t xml:space="preserve">                                            /инж. Димитър Илиев /</t>
  </si>
  <si>
    <t xml:space="preserve">                                            /Мария Енева /</t>
  </si>
  <si>
    <t>Разходи за бъдещи периоди</t>
  </si>
  <si>
    <t>Финансирания</t>
  </si>
  <si>
    <t>Димитър Илиев</t>
  </si>
  <si>
    <t>Мария Енева</t>
  </si>
  <si>
    <t>....................................Мария Енева</t>
  </si>
  <si>
    <t>.......................Димитър Илиев</t>
  </si>
  <si>
    <t>Мария  Енева</t>
  </si>
  <si>
    <t>ОТЧЕТ ЗА ДОХОДИТЕ за първо трим. На  2009година</t>
  </si>
  <si>
    <t>Приходи от лихви</t>
  </si>
  <si>
    <t>27.04.2009г.</t>
  </si>
  <si>
    <t>към 31 март 2009 година</t>
  </si>
  <si>
    <t>31 март 2009</t>
  </si>
  <si>
    <t>31 март 2008</t>
  </si>
  <si>
    <t>към 31 март 2009 година - продължение</t>
  </si>
  <si>
    <t>ОТЧЕТ ЗА ПАРИЧНИЯ ПОТОК за първо тримесечие на  2009 година</t>
  </si>
  <si>
    <t>Парични средства и парични еквиваленти на 31 март  2009г.</t>
  </si>
  <si>
    <t>Баланс на 31 декември 2008</t>
  </si>
  <si>
    <t>Промени в собствения капитал за 2009 г.</t>
  </si>
  <si>
    <t>Салдо на 31 март 2009</t>
  </si>
  <si>
    <t>ОТЧЕТ ЗА СОБСТВЕНИЯ КАПИТАЛ за първо тримесечие на  2009 година</t>
  </si>
</sst>
</file>

<file path=xl/styles.xml><?xml version="1.0" encoding="utf-8"?>
<styleSheet xmlns="http://schemas.openxmlformats.org/spreadsheetml/2006/main">
  <numFmts count="4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30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8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0"/>
      <name val="Arial"/>
      <family val="0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9" fillId="0" borderId="0" xfId="21" applyFont="1" applyBorder="1" applyAlignment="1">
      <alignment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10" fillId="0" borderId="0" xfId="25" applyFont="1" applyFill="1" applyBorder="1" applyAlignment="1">
      <alignment horizontal="center" vertical="center"/>
      <protection/>
    </xf>
    <xf numFmtId="0" fontId="10" fillId="0" borderId="0" xfId="25" applyFont="1" applyFill="1" applyAlignment="1">
      <alignment vertical="center"/>
      <protection/>
    </xf>
    <xf numFmtId="0" fontId="5" fillId="0" borderId="0" xfId="25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vertical="center"/>
      <protection/>
    </xf>
    <xf numFmtId="15" fontId="11" fillId="0" borderId="0" xfId="21" applyNumberFormat="1" applyFont="1" applyFill="1" applyBorder="1" applyAlignment="1">
      <alignment horizontal="center" vertical="center" wrapText="1"/>
      <protection/>
    </xf>
    <xf numFmtId="177" fontId="11" fillId="0" borderId="0" xfId="23" applyNumberFormat="1" applyFont="1" applyFill="1" applyBorder="1" applyAlignment="1">
      <alignment horizontal="right" vertical="center" wrapText="1"/>
      <protection/>
    </xf>
    <xf numFmtId="49" fontId="11" fillId="0" borderId="0" xfId="23" applyNumberFormat="1" applyFont="1" applyFill="1" applyBorder="1" applyAlignment="1">
      <alignment horizontal="right" vertical="center" wrapText="1"/>
      <protection/>
    </xf>
    <xf numFmtId="49" fontId="11" fillId="0" borderId="0" xfId="23" applyNumberFormat="1" applyFont="1" applyFill="1" applyBorder="1" applyAlignment="1">
      <alignment horizontal="right" vertical="center"/>
      <protection/>
    </xf>
    <xf numFmtId="0" fontId="10" fillId="0" borderId="0" xfId="25" applyFont="1" applyFill="1" applyBorder="1" applyAlignment="1" quotePrefix="1">
      <alignment horizontal="center" vertical="center"/>
      <protection/>
    </xf>
    <xf numFmtId="0" fontId="10" fillId="0" borderId="0" xfId="22" applyFont="1" applyFill="1">
      <alignment/>
      <protection/>
    </xf>
    <xf numFmtId="0" fontId="10" fillId="0" borderId="0" xfId="22" applyFont="1" applyFill="1" applyBorder="1" applyAlignment="1">
      <alignment horizontal="center"/>
      <protection/>
    </xf>
    <xf numFmtId="177" fontId="10" fillId="0" borderId="0" xfId="22" applyNumberFormat="1" applyFont="1" applyFill="1" applyBorder="1">
      <alignment/>
      <protection/>
    </xf>
    <xf numFmtId="177" fontId="10" fillId="0" borderId="0" xfId="22" applyNumberFormat="1" applyFont="1" applyFill="1">
      <alignment/>
      <protection/>
    </xf>
    <xf numFmtId="177" fontId="10" fillId="0" borderId="0" xfId="22" applyNumberFormat="1" applyFont="1" applyFill="1" applyBorder="1" applyAlignment="1">
      <alignment horizontal="right"/>
      <protection/>
    </xf>
    <xf numFmtId="0" fontId="5" fillId="0" borderId="0" xfId="22" applyFont="1" applyFill="1" applyBorder="1" applyAlignment="1">
      <alignment horizontal="center"/>
      <protection/>
    </xf>
    <xf numFmtId="0" fontId="5" fillId="0" borderId="0" xfId="22" applyFont="1" applyFill="1">
      <alignment/>
      <protection/>
    </xf>
    <xf numFmtId="177" fontId="10" fillId="0" borderId="0" xfId="22" applyNumberFormat="1" applyFont="1" applyFill="1" applyBorder="1" applyAlignment="1">
      <alignment horizontal="center"/>
      <protection/>
    </xf>
    <xf numFmtId="0" fontId="10" fillId="0" borderId="0" xfId="22" applyFont="1" applyFill="1" applyBorder="1" applyAlignment="1">
      <alignment horizontal="right"/>
      <protection/>
    </xf>
    <xf numFmtId="0" fontId="10" fillId="0" borderId="0" xfId="22" applyFont="1" applyFill="1" applyAlignment="1">
      <alignment horizontal="center"/>
      <protection/>
    </xf>
    <xf numFmtId="177" fontId="10" fillId="0" borderId="0" xfId="22" applyNumberFormat="1" applyFont="1" applyFill="1" applyAlignment="1">
      <alignment horizontal="right"/>
      <protection/>
    </xf>
    <xf numFmtId="0" fontId="10" fillId="0" borderId="0" xfId="23" applyNumberFormat="1" applyFont="1" applyFill="1" applyBorder="1" applyAlignment="1" applyProtection="1">
      <alignment vertical="top"/>
      <protection/>
    </xf>
    <xf numFmtId="0" fontId="8" fillId="0" borderId="0" xfId="23" applyNumberFormat="1" applyFont="1" applyFill="1" applyBorder="1" applyAlignment="1" applyProtection="1">
      <alignment horizontal="right" wrapText="1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10" fillId="0" borderId="0" xfId="23" applyNumberFormat="1" applyFont="1" applyFill="1" applyBorder="1" applyAlignment="1" applyProtection="1">
      <alignment vertical="center"/>
      <protection/>
    </xf>
    <xf numFmtId="193" fontId="5" fillId="0" borderId="0" xfId="15" applyNumberFormat="1" applyFont="1" applyFill="1" applyBorder="1" applyAlignment="1" applyProtection="1">
      <alignment vertical="center"/>
      <protection/>
    </xf>
    <xf numFmtId="193" fontId="5" fillId="2" borderId="0" xfId="15" applyNumberFormat="1" applyFont="1" applyFill="1" applyBorder="1" applyAlignment="1" applyProtection="1">
      <alignment vertical="center"/>
      <protection/>
    </xf>
    <xf numFmtId="193" fontId="5" fillId="2" borderId="2" xfId="15" applyNumberFormat="1" applyFont="1" applyFill="1" applyBorder="1" applyAlignment="1" applyProtection="1">
      <alignment horizontal="right" vertical="center"/>
      <protection/>
    </xf>
    <xf numFmtId="193" fontId="5" fillId="0" borderId="0" xfId="15" applyNumberFormat="1" applyFont="1" applyFill="1" applyBorder="1" applyAlignment="1" applyProtection="1">
      <alignment horizontal="right" vertical="center"/>
      <protection/>
    </xf>
    <xf numFmtId="0" fontId="5" fillId="0" borderId="0" xfId="23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193" fontId="10" fillId="0" borderId="0" xfId="15" applyNumberFormat="1" applyFont="1" applyFill="1" applyBorder="1" applyAlignment="1" applyProtection="1">
      <alignment vertical="center"/>
      <protection/>
    </xf>
    <xf numFmtId="193" fontId="10" fillId="2" borderId="0" xfId="15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horizontal="left" vertical="center"/>
      <protection/>
    </xf>
    <xf numFmtId="0" fontId="8" fillId="0" borderId="0" xfId="23" applyNumberFormat="1" applyFont="1" applyFill="1" applyBorder="1" applyAlignment="1" applyProtection="1">
      <alignment horizontal="right" vertical="top"/>
      <protection/>
    </xf>
    <xf numFmtId="193" fontId="5" fillId="0" borderId="0" xfId="15" applyNumberFormat="1" applyFont="1" applyFill="1" applyBorder="1" applyAlignment="1" applyProtection="1">
      <alignment vertical="top"/>
      <protection/>
    </xf>
    <xf numFmtId="0" fontId="10" fillId="0" borderId="0" xfId="23" applyFont="1" applyAlignment="1">
      <alignment horizontal="left"/>
      <protection/>
    </xf>
    <xf numFmtId="193" fontId="10" fillId="0" borderId="0" xfId="15" applyNumberFormat="1" applyFont="1" applyFill="1" applyBorder="1" applyAlignment="1" applyProtection="1">
      <alignment vertical="top"/>
      <protection/>
    </xf>
    <xf numFmtId="3" fontId="10" fillId="0" borderId="0" xfId="23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5" fillId="0" borderId="0" xfId="21" applyFont="1" applyBorder="1" applyAlignment="1">
      <alignment horizontal="right" vertical="center"/>
      <protection/>
    </xf>
    <xf numFmtId="1" fontId="11" fillId="0" borderId="0" xfId="23" applyNumberFormat="1" applyFont="1" applyFill="1" applyBorder="1" applyAlignment="1">
      <alignment horizontal="right" vertical="center" wrapText="1"/>
      <protection/>
    </xf>
    <xf numFmtId="177" fontId="10" fillId="0" borderId="1" xfId="22" applyNumberFormat="1" applyFont="1" applyFill="1" applyBorder="1" applyAlignment="1">
      <alignment horizontal="right"/>
      <protection/>
    </xf>
    <xf numFmtId="0" fontId="6" fillId="0" borderId="0" xfId="23" applyNumberFormat="1" applyFont="1" applyFill="1" applyBorder="1" applyAlignment="1" applyProtection="1">
      <alignment vertical="center" wrapText="1"/>
      <protection/>
    </xf>
    <xf numFmtId="193" fontId="10" fillId="2" borderId="2" xfId="15" applyNumberFormat="1" applyFont="1" applyFill="1" applyBorder="1" applyAlignment="1" applyProtection="1">
      <alignment horizontal="right" vertical="center"/>
      <protection/>
    </xf>
    <xf numFmtId="193" fontId="10" fillId="0" borderId="0" xfId="15" applyNumberFormat="1" applyFont="1" applyFill="1" applyBorder="1" applyAlignment="1" applyProtection="1">
      <alignment horizontal="right" vertical="center"/>
      <protection/>
    </xf>
    <xf numFmtId="193" fontId="5" fillId="2" borderId="1" xfId="15" applyNumberFormat="1" applyFont="1" applyFill="1" applyBorder="1" applyAlignment="1" applyProtection="1">
      <alignment vertical="center"/>
      <protection/>
    </xf>
    <xf numFmtId="193" fontId="10" fillId="0" borderId="2" xfId="15" applyNumberFormat="1" applyFont="1" applyFill="1" applyBorder="1" applyAlignment="1" applyProtection="1">
      <alignment vertical="center"/>
      <protection/>
    </xf>
    <xf numFmtId="193" fontId="5" fillId="2" borderId="3" xfId="15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3" fillId="0" borderId="0" xfId="23" applyNumberFormat="1" applyFont="1" applyFill="1" applyBorder="1" applyAlignment="1" applyProtection="1">
      <alignment horizontal="right" vertical="top"/>
      <protection locked="0"/>
    </xf>
    <xf numFmtId="0" fontId="12" fillId="0" borderId="1" xfId="0" applyFont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7" fillId="0" borderId="0" xfId="23" applyNumberFormat="1" applyFont="1" applyFill="1" applyBorder="1" applyAlignment="1" applyProtection="1">
      <alignment vertical="center" wrapText="1"/>
      <protection/>
    </xf>
    <xf numFmtId="193" fontId="10" fillId="2" borderId="2" xfId="15" applyNumberFormat="1" applyFont="1" applyFill="1" applyBorder="1" applyAlignment="1" applyProtection="1">
      <alignment vertical="center"/>
      <protection/>
    </xf>
    <xf numFmtId="193" fontId="5" fillId="2" borderId="2" xfId="15" applyNumberFormat="1" applyFont="1" applyFill="1" applyBorder="1" applyAlignment="1" applyProtection="1">
      <alignment vertical="center"/>
      <protection/>
    </xf>
    <xf numFmtId="193" fontId="5" fillId="0" borderId="0" xfId="15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77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7" fontId="10" fillId="0" borderId="0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77" fontId="10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 horizontal="right"/>
    </xf>
    <xf numFmtId="177" fontId="5" fillId="2" borderId="2" xfId="0" applyNumberFormat="1" applyFont="1" applyFill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177" fontId="5" fillId="2" borderId="1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177" fontId="5" fillId="2" borderId="1" xfId="15" applyNumberFormat="1" applyFont="1" applyFill="1" applyBorder="1" applyAlignment="1">
      <alignment horizontal="right" vertical="center"/>
    </xf>
    <xf numFmtId="193" fontId="5" fillId="0" borderId="0" xfId="15" applyNumberFormat="1" applyFont="1" applyBorder="1" applyAlignment="1">
      <alignment horizontal="center" vertical="center"/>
    </xf>
    <xf numFmtId="193" fontId="5" fillId="0" borderId="0" xfId="15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177" fontId="5" fillId="2" borderId="4" xfId="0" applyNumberFormat="1" applyFont="1" applyFill="1" applyBorder="1" applyAlignment="1">
      <alignment horizontal="right"/>
    </xf>
    <xf numFmtId="193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79" fontId="5" fillId="0" borderId="0" xfId="15" applyFont="1" applyFill="1" applyBorder="1" applyAlignment="1">
      <alignment horizontal="right"/>
    </xf>
    <xf numFmtId="179" fontId="5" fillId="0" borderId="0" xfId="15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21" applyFont="1" applyFill="1" applyBorder="1" applyAlignment="1">
      <alignment vertical="center"/>
      <protection/>
    </xf>
    <xf numFmtId="0" fontId="8" fillId="0" borderId="0" xfId="0" applyFont="1" applyBorder="1" applyAlignment="1">
      <alignment/>
    </xf>
    <xf numFmtId="0" fontId="5" fillId="0" borderId="0" xfId="21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5" fillId="0" borderId="0" xfId="22" applyFont="1" applyFill="1" applyAlignment="1">
      <alignment horizontal="right"/>
      <protection/>
    </xf>
    <xf numFmtId="0" fontId="5" fillId="0" borderId="0" xfId="21" applyFont="1" applyBorder="1" applyAlignment="1">
      <alignment horizontal="right" vertic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7" fillId="0" borderId="0" xfId="21" applyFont="1" applyBorder="1" applyAlignment="1">
      <alignment vertical="center"/>
      <protection/>
    </xf>
    <xf numFmtId="0" fontId="7" fillId="0" borderId="0" xfId="22" applyFont="1" applyFill="1" applyAlignment="1">
      <alignment horizontal="right"/>
      <protection/>
    </xf>
    <xf numFmtId="0" fontId="7" fillId="0" borderId="0" xfId="21" applyFont="1" applyBorder="1" applyAlignment="1">
      <alignment horizontal="right" vertical="center"/>
      <protection/>
    </xf>
    <xf numFmtId="0" fontId="5" fillId="0" borderId="0" xfId="25" applyFont="1" applyFill="1" applyBorder="1" applyAlignment="1">
      <alignment vertical="center"/>
      <protection/>
    </xf>
    <xf numFmtId="0" fontId="21" fillId="0" borderId="0" xfId="25" applyFont="1" applyFill="1" applyBorder="1" applyAlignment="1" quotePrefix="1">
      <alignment horizontal="left" vertical="center"/>
      <protection/>
    </xf>
    <xf numFmtId="15" fontId="22" fillId="0" borderId="0" xfId="21" applyNumberFormat="1" applyFont="1" applyFill="1" applyBorder="1" applyAlignment="1">
      <alignment horizontal="center" vertical="center" wrapText="1"/>
      <protection/>
    </xf>
    <xf numFmtId="0" fontId="23" fillId="0" borderId="0" xfId="25" applyFont="1" applyFill="1" applyBorder="1" applyAlignment="1">
      <alignment horizontal="right" vertical="center"/>
      <protection/>
    </xf>
    <xf numFmtId="0" fontId="11" fillId="0" borderId="0" xfId="22" applyFont="1" applyFill="1" applyBorder="1" applyAlignment="1">
      <alignment vertical="top" wrapText="1"/>
      <protection/>
    </xf>
    <xf numFmtId="0" fontId="24" fillId="0" borderId="0" xfId="22" applyFont="1" applyFill="1" applyBorder="1" applyAlignment="1">
      <alignment vertical="top" wrapText="1"/>
      <protection/>
    </xf>
    <xf numFmtId="177" fontId="5" fillId="2" borderId="2" xfId="22" applyNumberFormat="1" applyFont="1" applyFill="1" applyBorder="1" applyAlignment="1">
      <alignment horizontal="right"/>
      <protection/>
    </xf>
    <xf numFmtId="177" fontId="5" fillId="0" borderId="0" xfId="22" applyNumberFormat="1" applyFont="1" applyFill="1" applyBorder="1">
      <alignment/>
      <protection/>
    </xf>
    <xf numFmtId="0" fontId="24" fillId="0" borderId="0" xfId="22" applyFont="1" applyFill="1" applyBorder="1" applyAlignment="1">
      <alignment vertical="top"/>
      <protection/>
    </xf>
    <xf numFmtId="0" fontId="11" fillId="0" borderId="0" xfId="22" applyFont="1" applyFill="1" applyBorder="1" applyAlignment="1">
      <alignment vertical="top"/>
      <protection/>
    </xf>
    <xf numFmtId="177" fontId="5" fillId="0" borderId="0" xfId="22" applyNumberFormat="1" applyFont="1" applyFill="1" applyBorder="1" applyAlignment="1">
      <alignment horizontal="right"/>
      <protection/>
    </xf>
    <xf numFmtId="0" fontId="7" fillId="0" borderId="0" xfId="22" applyFont="1" applyFill="1" applyBorder="1">
      <alignment/>
      <protection/>
    </xf>
    <xf numFmtId="177" fontId="5" fillId="0" borderId="0" xfId="22" applyNumberFormat="1" applyFont="1" applyFill="1" applyBorder="1" applyAlignment="1">
      <alignment horizontal="center"/>
      <protection/>
    </xf>
    <xf numFmtId="0" fontId="6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left" wrapText="1"/>
      <protection/>
    </xf>
    <xf numFmtId="177" fontId="5" fillId="2" borderId="1" xfId="22" applyNumberFormat="1" applyFont="1" applyFill="1" applyBorder="1" applyAlignment="1">
      <alignment horizontal="right"/>
      <protection/>
    </xf>
    <xf numFmtId="177" fontId="5" fillId="2" borderId="4" xfId="22" applyNumberFormat="1" applyFont="1" applyFill="1" applyBorder="1" applyAlignment="1">
      <alignment horizontal="right"/>
      <protection/>
    </xf>
    <xf numFmtId="0" fontId="16" fillId="0" borderId="0" xfId="22" applyFont="1" applyFill="1" applyBorder="1">
      <alignment/>
      <protection/>
    </xf>
    <xf numFmtId="0" fontId="16" fillId="0" borderId="0" xfId="22" applyFont="1" applyFill="1">
      <alignment/>
      <protection/>
    </xf>
    <xf numFmtId="0" fontId="10" fillId="3" borderId="0" xfId="0" applyFont="1" applyFill="1" applyBorder="1" applyAlignment="1">
      <alignment horizontal="center"/>
    </xf>
    <xf numFmtId="177" fontId="5" fillId="3" borderId="1" xfId="0" applyNumberFormat="1" applyFont="1" applyFill="1" applyBorder="1" applyAlignment="1">
      <alignment horizontal="right"/>
    </xf>
    <xf numFmtId="193" fontId="5" fillId="2" borderId="0" xfId="15" applyNumberFormat="1" applyFont="1" applyFill="1" applyBorder="1" applyAlignment="1" applyProtection="1">
      <alignment horizontal="right" vertical="center"/>
      <protection/>
    </xf>
    <xf numFmtId="193" fontId="5" fillId="3" borderId="0" xfId="15" applyNumberFormat="1" applyFont="1" applyFill="1" applyBorder="1" applyAlignment="1" applyProtection="1">
      <alignment horizontal="right" vertical="center"/>
      <protection/>
    </xf>
    <xf numFmtId="193" fontId="10" fillId="2" borderId="0" xfId="15" applyNumberFormat="1" applyFont="1" applyFill="1" applyBorder="1" applyAlignment="1" applyProtection="1">
      <alignment horizontal="right" vertical="center"/>
      <protection/>
    </xf>
    <xf numFmtId="177" fontId="5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177" fontId="10" fillId="0" borderId="2" xfId="0" applyNumberFormat="1" applyFont="1" applyBorder="1" applyAlignment="1">
      <alignment horizontal="right"/>
    </xf>
    <xf numFmtId="177" fontId="10" fillId="3" borderId="2" xfId="0" applyNumberFormat="1" applyFont="1" applyFill="1" applyBorder="1" applyAlignment="1">
      <alignment horizontal="right"/>
    </xf>
    <xf numFmtId="0" fontId="8" fillId="0" borderId="0" xfId="2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8" fillId="0" borderId="0" xfId="23" applyNumberFormat="1" applyFont="1" applyFill="1" applyBorder="1" applyAlignment="1" applyProtection="1">
      <alignment horizontal="center" vertical="center"/>
      <protection locked="0"/>
    </xf>
    <xf numFmtId="193" fontId="25" fillId="0" borderId="0" xfId="23" applyNumberFormat="1" applyFont="1" applyFill="1" applyBorder="1" applyAlignment="1" applyProtection="1">
      <alignment vertical="center"/>
      <protection/>
    </xf>
    <xf numFmtId="193" fontId="25" fillId="0" borderId="0" xfId="15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/>
    </xf>
    <xf numFmtId="193" fontId="5" fillId="0" borderId="0" xfId="23" applyNumberFormat="1" applyFont="1" applyFill="1" applyBorder="1" applyAlignment="1" applyProtection="1">
      <alignment vertical="center"/>
      <protection/>
    </xf>
    <xf numFmtId="193" fontId="10" fillId="0" borderId="0" xfId="23" applyNumberFormat="1" applyFont="1" applyFill="1" applyBorder="1" applyAlignment="1" applyProtection="1">
      <alignment vertical="center"/>
      <protection/>
    </xf>
    <xf numFmtId="177" fontId="5" fillId="3" borderId="2" xfId="0" applyNumberFormat="1" applyFont="1" applyFill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177" fontId="15" fillId="0" borderId="0" xfId="22" applyNumberFormat="1" applyFont="1" applyFill="1" applyAlignment="1">
      <alignment/>
      <protection/>
    </xf>
    <xf numFmtId="0" fontId="5" fillId="0" borderId="0" xfId="22" applyFont="1" applyFill="1" applyAlignment="1">
      <alignment horizontal="left"/>
      <protection/>
    </xf>
    <xf numFmtId="0" fontId="17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15" fillId="0" borderId="0" xfId="22" applyFont="1" applyFill="1" applyBorder="1">
      <alignment/>
      <protection/>
    </xf>
    <xf numFmtId="177" fontId="25" fillId="0" borderId="0" xfId="22" applyNumberFormat="1" applyFont="1" applyFill="1" applyBorder="1" applyAlignment="1">
      <alignment horizontal="right"/>
      <protection/>
    </xf>
    <xf numFmtId="0" fontId="25" fillId="0" borderId="0" xfId="22" applyFont="1" applyFill="1" applyBorder="1" applyAlignment="1">
      <alignment horizontal="center"/>
      <protection/>
    </xf>
    <xf numFmtId="0" fontId="5" fillId="0" borderId="1" xfId="0" applyFont="1" applyBorder="1" applyAlignment="1">
      <alignment horizontal="left" vertical="center"/>
    </xf>
    <xf numFmtId="177" fontId="15" fillId="0" borderId="0" xfId="22" applyNumberFormat="1" applyFont="1" applyFill="1" applyAlignment="1">
      <alignment horizontal="center"/>
      <protection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23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 applyProtection="1">
      <alignment/>
      <protection hidden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193" fontId="5" fillId="0" borderId="1" xfId="0" applyNumberFormat="1" applyFont="1" applyFill="1" applyBorder="1" applyAlignment="1">
      <alignment/>
    </xf>
    <xf numFmtId="193" fontId="5" fillId="0" borderId="0" xfId="0" applyNumberFormat="1" applyFont="1" applyBorder="1" applyAlignment="1">
      <alignment/>
    </xf>
    <xf numFmtId="193" fontId="10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193" fontId="5" fillId="2" borderId="1" xfId="24" applyNumberFormat="1" applyFont="1" applyFill="1" applyBorder="1" applyAlignment="1">
      <alignment vertical="center"/>
      <protection/>
    </xf>
    <xf numFmtId="193" fontId="5" fillId="0" borderId="0" xfId="24" applyNumberFormat="1" applyFont="1" applyFill="1" applyBorder="1" applyAlignment="1">
      <alignment vertical="center"/>
      <protection/>
    </xf>
    <xf numFmtId="193" fontId="5" fillId="2" borderId="1" xfId="0" applyNumberFormat="1" applyFont="1" applyFill="1" applyBorder="1" applyAlignment="1">
      <alignment/>
    </xf>
    <xf numFmtId="193" fontId="5" fillId="0" borderId="0" xfId="0" applyNumberFormat="1" applyFont="1" applyFill="1" applyBorder="1" applyAlignment="1">
      <alignment/>
    </xf>
    <xf numFmtId="193" fontId="1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193" fontId="5" fillId="0" borderId="1" xfId="24" applyNumberFormat="1" applyFont="1" applyFill="1" applyBorder="1" applyAlignment="1">
      <alignment vertical="center"/>
      <protection/>
    </xf>
    <xf numFmtId="0" fontId="15" fillId="0" borderId="0" xfId="0" applyFont="1" applyFill="1" applyBorder="1" applyAlignment="1">
      <alignment horizontal="left" vertical="center"/>
    </xf>
    <xf numFmtId="193" fontId="5" fillId="2" borderId="4" xfId="24" applyNumberFormat="1" applyFont="1" applyFill="1" applyBorder="1" applyAlignment="1">
      <alignment vertical="center"/>
      <protection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177" fontId="5" fillId="0" borderId="0" xfId="24" applyNumberFormat="1" applyFont="1" applyFill="1" applyBorder="1" applyAlignment="1">
      <alignment vertical="center"/>
      <protection/>
    </xf>
    <xf numFmtId="177" fontId="5" fillId="0" borderId="1" xfId="24" applyNumberFormat="1" applyFont="1" applyFill="1" applyBorder="1" applyAlignment="1">
      <alignment vertical="center"/>
      <protection/>
    </xf>
    <xf numFmtId="14" fontId="10" fillId="0" borderId="0" xfId="0" applyNumberFormat="1" applyFont="1" applyBorder="1" applyAlignment="1">
      <alignment horizontal="center" wrapText="1"/>
    </xf>
    <xf numFmtId="193" fontId="5" fillId="2" borderId="1" xfId="0" applyNumberFormat="1" applyFont="1" applyFill="1" applyBorder="1" applyAlignment="1">
      <alignment/>
    </xf>
    <xf numFmtId="193" fontId="5" fillId="0" borderId="0" xfId="0" applyNumberFormat="1" applyFont="1" applyBorder="1" applyAlignment="1">
      <alignment/>
    </xf>
    <xf numFmtId="193" fontId="10" fillId="0" borderId="0" xfId="0" applyNumberFormat="1" applyFont="1" applyFill="1" applyBorder="1" applyAlignment="1">
      <alignment/>
    </xf>
    <xf numFmtId="193" fontId="10" fillId="0" borderId="0" xfId="0" applyNumberFormat="1" applyFont="1" applyBorder="1" applyAlignment="1">
      <alignment/>
    </xf>
    <xf numFmtId="193" fontId="10" fillId="0" borderId="1" xfId="0" applyNumberFormat="1" applyFont="1" applyFill="1" applyBorder="1" applyAlignment="1">
      <alignment/>
    </xf>
    <xf numFmtId="193" fontId="5" fillId="2" borderId="2" xfId="0" applyNumberFormat="1" applyFont="1" applyFill="1" applyBorder="1" applyAlignment="1">
      <alignment/>
    </xf>
    <xf numFmtId="0" fontId="10" fillId="0" borderId="0" xfId="0" applyFont="1" applyBorder="1" applyAlignment="1" quotePrefix="1">
      <alignment horizontal="left" vertical="center"/>
    </xf>
    <xf numFmtId="193" fontId="10" fillId="0" borderId="2" xfId="0" applyNumberFormat="1" applyFont="1" applyFill="1" applyBorder="1" applyAlignment="1">
      <alignment/>
    </xf>
    <xf numFmtId="193" fontId="10" fillId="0" borderId="0" xfId="24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/>
    </xf>
    <xf numFmtId="193" fontId="5" fillId="0" borderId="0" xfId="0" applyNumberFormat="1" applyFont="1" applyFill="1" applyBorder="1" applyAlignment="1">
      <alignment/>
    </xf>
    <xf numFmtId="193" fontId="5" fillId="2" borderId="2" xfId="24" applyNumberFormat="1" applyFont="1" applyFill="1" applyBorder="1" applyAlignment="1">
      <alignment vertical="center"/>
      <protection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0" fontId="14" fillId="0" borderId="1" xfId="0" applyFont="1" applyBorder="1" applyAlignment="1">
      <alignment horizontal="left" vertical="center"/>
    </xf>
    <xf numFmtId="193" fontId="5" fillId="2" borderId="2" xfId="15" applyNumberFormat="1" applyFont="1" applyFill="1" applyBorder="1" applyAlignment="1" applyProtection="1">
      <alignment vertical="center"/>
      <protection/>
    </xf>
    <xf numFmtId="0" fontId="10" fillId="0" borderId="0" xfId="23" applyNumberFormat="1" applyFont="1" applyFill="1" applyBorder="1" applyAlignment="1" applyProtection="1">
      <alignment vertical="top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10" fillId="0" borderId="0" xfId="23" applyNumberFormat="1" applyFont="1" applyFill="1" applyBorder="1" applyAlignment="1" applyProtection="1">
      <alignment vertical="center"/>
      <protection/>
    </xf>
    <xf numFmtId="193" fontId="10" fillId="0" borderId="0" xfId="23" applyNumberFormat="1" applyFont="1" applyFill="1" applyBorder="1" applyAlignment="1" applyProtection="1">
      <alignment vertical="center"/>
      <protection/>
    </xf>
    <xf numFmtId="193" fontId="25" fillId="0" borderId="0" xfId="23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193" fontId="15" fillId="0" borderId="0" xfId="15" applyNumberFormat="1" applyFont="1" applyFill="1" applyBorder="1" applyAlignment="1" applyProtection="1">
      <alignment vertical="center"/>
      <protection/>
    </xf>
    <xf numFmtId="193" fontId="15" fillId="2" borderId="1" xfId="15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8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193" fontId="15" fillId="0" borderId="1" xfId="15" applyNumberFormat="1" applyFont="1" applyFill="1" applyBorder="1" applyAlignment="1" applyProtection="1">
      <alignment vertical="center"/>
      <protection/>
    </xf>
    <xf numFmtId="0" fontId="12" fillId="0" borderId="1" xfId="0" applyFont="1" applyBorder="1" applyAlignment="1">
      <alignment horizontal="center"/>
    </xf>
    <xf numFmtId="177" fontId="11" fillId="0" borderId="0" xfId="23" applyNumberFormat="1" applyFont="1" applyFill="1" applyBorder="1" applyAlignment="1">
      <alignment horizontal="center" vertical="center" wrapText="1"/>
      <protection/>
    </xf>
    <xf numFmtId="177" fontId="10" fillId="0" borderId="0" xfId="0" applyNumberFormat="1" applyFont="1" applyBorder="1" applyAlignment="1">
      <alignment wrapText="1"/>
    </xf>
    <xf numFmtId="193" fontId="28" fillId="0" borderId="1" xfId="0" applyNumberFormat="1" applyFont="1" applyFill="1" applyBorder="1" applyAlignment="1">
      <alignment/>
    </xf>
    <xf numFmtId="177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77" fontId="10" fillId="0" borderId="0" xfId="22" applyNumberFormat="1" applyFont="1" applyFill="1" applyAlignment="1">
      <alignment/>
      <protection/>
    </xf>
    <xf numFmtId="0" fontId="10" fillId="0" borderId="0" xfId="23" applyNumberFormat="1" applyFont="1" applyFill="1" applyBorder="1" applyAlignment="1" applyProtection="1">
      <alignment horizontal="center" vertical="top"/>
      <protection/>
    </xf>
    <xf numFmtId="193" fontId="5" fillId="0" borderId="2" xfId="24" applyNumberFormat="1" applyFont="1" applyFill="1" applyBorder="1" applyAlignment="1">
      <alignment vertical="center"/>
      <protection/>
    </xf>
    <xf numFmtId="193" fontId="28" fillId="0" borderId="1" xfId="24" applyNumberFormat="1" applyFont="1" applyFill="1" applyBorder="1" applyAlignment="1">
      <alignment vertical="center"/>
      <protection/>
    </xf>
    <xf numFmtId="0" fontId="28" fillId="0" borderId="0" xfId="0" applyFont="1" applyBorder="1" applyAlignment="1">
      <alignment horizontal="left" vertical="center"/>
    </xf>
    <xf numFmtId="3" fontId="29" fillId="0" borderId="0" xfId="0" applyNumberFormat="1" applyFont="1" applyFill="1" applyBorder="1" applyAlignment="1">
      <alignment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1" xfId="21" applyFont="1" applyFill="1" applyBorder="1" applyAlignment="1">
      <alignment horizontal="left" vertical="center"/>
      <protection/>
    </xf>
    <xf numFmtId="0" fontId="6" fillId="0" borderId="1" xfId="0" applyFont="1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77" fontId="15" fillId="0" borderId="0" xfId="22" applyNumberFormat="1" applyFont="1" applyFill="1" applyAlignment="1">
      <alignment horizontal="center"/>
      <protection/>
    </xf>
    <xf numFmtId="0" fontId="8" fillId="0" borderId="0" xfId="23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6" fillId="0" borderId="0" xfId="23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65"/>
  <sheetViews>
    <sheetView zoomScaleSheetLayoutView="80" workbookViewId="0" topLeftCell="A22">
      <selection activeCell="E58" sqref="E58"/>
    </sheetView>
  </sheetViews>
  <sheetFormatPr defaultColWidth="9.140625" defaultRowHeight="12.75"/>
  <cols>
    <col min="1" max="1" width="50.421875" style="62" customWidth="1"/>
    <col min="2" max="2" width="9.28125" style="101" hidden="1" customWidth="1"/>
    <col min="3" max="3" width="3.28125" style="101" hidden="1" customWidth="1"/>
    <col min="4" max="4" width="13.57421875" style="67" customWidth="1"/>
    <col min="5" max="5" width="3.28125" style="62" customWidth="1"/>
    <col min="6" max="6" width="13.57421875" style="67" customWidth="1"/>
    <col min="7" max="7" width="6.28125" style="62" customWidth="1"/>
    <col min="8" max="8" width="5.00390625" style="62" customWidth="1"/>
    <col min="9" max="16384" width="9.140625" style="62" customWidth="1"/>
  </cols>
  <sheetData>
    <row r="1" spans="1:6" ht="15">
      <c r="A1" s="247" t="s">
        <v>163</v>
      </c>
      <c r="B1" s="248"/>
      <c r="C1" s="248"/>
      <c r="D1" s="248"/>
      <c r="E1" s="248"/>
      <c r="F1" s="248"/>
    </row>
    <row r="2" spans="1:6" s="64" customFormat="1" ht="15">
      <c r="A2" s="249" t="s">
        <v>179</v>
      </c>
      <c r="B2" s="250"/>
      <c r="C2" s="250"/>
      <c r="D2" s="250"/>
      <c r="E2" s="250"/>
      <c r="F2" s="250"/>
    </row>
    <row r="3" spans="1:5" ht="9" customHeight="1">
      <c r="A3" s="65"/>
      <c r="B3" s="57"/>
      <c r="C3" s="66"/>
      <c r="E3" s="66"/>
    </row>
    <row r="4" spans="1:9" ht="15.75" customHeight="1">
      <c r="A4" s="64"/>
      <c r="B4" s="64"/>
      <c r="C4" s="64"/>
      <c r="D4" s="68">
        <v>2009</v>
      </c>
      <c r="E4" s="68"/>
      <c r="F4" s="68">
        <v>2008</v>
      </c>
      <c r="G4" s="64"/>
      <c r="H4" s="64"/>
      <c r="I4" s="64"/>
    </row>
    <row r="5" spans="1:9" ht="15.75" customHeight="1">
      <c r="A5" s="64"/>
      <c r="B5" s="151" t="s">
        <v>0</v>
      </c>
      <c r="C5" s="64"/>
      <c r="D5" s="236" t="s">
        <v>147</v>
      </c>
      <c r="E5" s="63"/>
      <c r="F5" s="236" t="s">
        <v>147</v>
      </c>
      <c r="G5" s="64"/>
      <c r="H5" s="64"/>
      <c r="I5" s="64"/>
    </row>
    <row r="6" spans="1:6" ht="15.75">
      <c r="A6" s="69" t="s">
        <v>36</v>
      </c>
      <c r="B6" s="151"/>
      <c r="C6" s="70"/>
      <c r="D6" s="71"/>
      <c r="E6" s="72"/>
      <c r="F6" s="71"/>
    </row>
    <row r="7" spans="1:6" ht="12.75">
      <c r="A7" s="64"/>
      <c r="B7" s="70"/>
      <c r="C7" s="70"/>
      <c r="D7" s="71"/>
      <c r="E7" s="72"/>
      <c r="F7" s="71"/>
    </row>
    <row r="8" spans="1:6" s="77" customFormat="1" ht="15.75" customHeight="1">
      <c r="A8" s="56" t="s">
        <v>35</v>
      </c>
      <c r="B8" s="73"/>
      <c r="C8" s="74"/>
      <c r="D8" s="75"/>
      <c r="E8" s="76"/>
      <c r="F8" s="75"/>
    </row>
    <row r="9" spans="1:6" s="77" customFormat="1" ht="15.75" customHeight="1">
      <c r="A9" s="78" t="s">
        <v>158</v>
      </c>
      <c r="B9" s="73"/>
      <c r="C9" s="73"/>
      <c r="D9" s="75">
        <v>332</v>
      </c>
      <c r="E9" s="76"/>
      <c r="F9" s="75">
        <v>1052</v>
      </c>
    </row>
    <row r="10" spans="1:6" s="77" customFormat="1" ht="15.75" customHeight="1">
      <c r="A10" s="78" t="s">
        <v>157</v>
      </c>
      <c r="B10" s="73"/>
      <c r="C10" s="73"/>
      <c r="D10" s="75">
        <v>10</v>
      </c>
      <c r="E10" s="76"/>
      <c r="F10" s="75">
        <v>47</v>
      </c>
    </row>
    <row r="11" spans="1:6" s="77" customFormat="1" ht="15.75" customHeight="1">
      <c r="A11" s="78" t="s">
        <v>102</v>
      </c>
      <c r="B11" s="73"/>
      <c r="C11" s="73"/>
      <c r="D11" s="75">
        <v>87</v>
      </c>
      <c r="E11" s="76"/>
      <c r="F11" s="75">
        <v>138</v>
      </c>
    </row>
    <row r="12" spans="1:6" s="77" customFormat="1" ht="15.75" customHeight="1">
      <c r="A12" s="78" t="s">
        <v>5</v>
      </c>
      <c r="B12" s="73"/>
      <c r="C12" s="73"/>
      <c r="D12" s="75">
        <v>1</v>
      </c>
      <c r="E12" s="80"/>
      <c r="F12" s="75">
        <v>2</v>
      </c>
    </row>
    <row r="13" spans="1:6" s="77" customFormat="1" ht="15">
      <c r="A13" s="78" t="s">
        <v>6</v>
      </c>
      <c r="B13" s="73"/>
      <c r="C13" s="73"/>
      <c r="D13" s="75"/>
      <c r="E13" s="80"/>
      <c r="F13" s="75"/>
    </row>
    <row r="14" spans="1:6" s="77" customFormat="1" ht="15.75" customHeight="1">
      <c r="A14" s="56" t="s">
        <v>37</v>
      </c>
      <c r="B14" s="147" t="s">
        <v>66</v>
      </c>
      <c r="C14" s="74"/>
      <c r="D14" s="84">
        <f>SUM(D9:D13)</f>
        <v>430</v>
      </c>
      <c r="E14" s="80"/>
      <c r="F14" s="84">
        <f>SUM(F9:F13)</f>
        <v>1239</v>
      </c>
    </row>
    <row r="15" spans="1:6" s="77" customFormat="1" ht="15">
      <c r="A15" s="78"/>
      <c r="B15" s="73"/>
      <c r="C15" s="73"/>
      <c r="D15" s="75"/>
      <c r="F15" s="75"/>
    </row>
    <row r="16" spans="1:6" s="77" customFormat="1" ht="15.75" customHeight="1">
      <c r="A16" s="78" t="s">
        <v>169</v>
      </c>
      <c r="B16" s="73"/>
      <c r="C16" s="73"/>
      <c r="D16" s="82"/>
      <c r="E16" s="83"/>
      <c r="F16" s="82"/>
    </row>
    <row r="17" spans="1:6" s="77" customFormat="1" ht="15">
      <c r="A17" s="78" t="s">
        <v>180</v>
      </c>
      <c r="B17" s="73"/>
      <c r="C17" s="73"/>
      <c r="D17" s="82">
        <v>1</v>
      </c>
      <c r="E17" s="83"/>
      <c r="F17" s="82"/>
    </row>
    <row r="18" spans="1:6" s="77" customFormat="1" ht="15.75" customHeight="1">
      <c r="A18" s="63" t="s">
        <v>38</v>
      </c>
      <c r="B18" s="73"/>
      <c r="C18" s="74"/>
      <c r="D18" s="84">
        <v>431</v>
      </c>
      <c r="E18" s="83"/>
      <c r="F18" s="84">
        <v>1239</v>
      </c>
    </row>
    <row r="19" spans="1:6" s="77" customFormat="1" ht="15">
      <c r="A19" s="78"/>
      <c r="B19" s="73"/>
      <c r="C19" s="73"/>
      <c r="D19" s="75"/>
      <c r="F19" s="75"/>
    </row>
    <row r="20" spans="1:7" s="77" customFormat="1" ht="18" customHeight="1">
      <c r="A20" s="63" t="s">
        <v>39</v>
      </c>
      <c r="B20" s="73"/>
      <c r="C20" s="74"/>
      <c r="D20" s="75"/>
      <c r="E20" s="73"/>
      <c r="F20" s="75"/>
      <c r="G20" s="85"/>
    </row>
    <row r="21" spans="1:7" s="77" customFormat="1" ht="15">
      <c r="A21" s="56" t="s">
        <v>40</v>
      </c>
      <c r="B21" s="73"/>
      <c r="C21" s="74"/>
      <c r="D21" s="75"/>
      <c r="E21" s="73"/>
      <c r="F21" s="75"/>
      <c r="G21" s="85"/>
    </row>
    <row r="22" spans="1:7" s="77" customFormat="1" ht="15">
      <c r="A22" s="78" t="s">
        <v>124</v>
      </c>
      <c r="B22" s="73" t="s">
        <v>66</v>
      </c>
      <c r="C22" s="73"/>
      <c r="D22" s="75">
        <v>228</v>
      </c>
      <c r="E22" s="76"/>
      <c r="F22" s="75">
        <v>987</v>
      </c>
      <c r="G22" s="76"/>
    </row>
    <row r="23" spans="1:7" s="77" customFormat="1" ht="15">
      <c r="A23" s="78" t="s">
        <v>1</v>
      </c>
      <c r="B23" s="73" t="s">
        <v>66</v>
      </c>
      <c r="C23" s="73"/>
      <c r="D23" s="75">
        <v>29</v>
      </c>
      <c r="E23" s="76"/>
      <c r="F23" s="75">
        <v>51</v>
      </c>
      <c r="G23" s="76"/>
    </row>
    <row r="24" spans="1:7" s="77" customFormat="1" ht="15">
      <c r="A24" s="78" t="s">
        <v>2</v>
      </c>
      <c r="B24" s="73" t="s">
        <v>66</v>
      </c>
      <c r="C24" s="73"/>
      <c r="D24" s="75">
        <v>9</v>
      </c>
      <c r="E24" s="76"/>
      <c r="F24" s="75">
        <v>8</v>
      </c>
      <c r="G24" s="76"/>
    </row>
    <row r="25" spans="1:7" s="77" customFormat="1" ht="15">
      <c r="A25" s="78" t="s">
        <v>43</v>
      </c>
      <c r="B25" s="73" t="s">
        <v>66</v>
      </c>
      <c r="C25" s="73"/>
      <c r="D25" s="75">
        <v>39</v>
      </c>
      <c r="E25" s="76"/>
      <c r="F25" s="75">
        <v>42</v>
      </c>
      <c r="G25" s="76"/>
    </row>
    <row r="26" spans="1:7" s="77" customFormat="1" ht="15">
      <c r="A26" s="78" t="s">
        <v>126</v>
      </c>
      <c r="B26" s="73"/>
      <c r="C26" s="73"/>
      <c r="D26" s="75"/>
      <c r="E26" s="76"/>
      <c r="F26" s="75"/>
      <c r="G26" s="76"/>
    </row>
    <row r="27" spans="1:7" s="77" customFormat="1" ht="15">
      <c r="A27" s="78" t="s">
        <v>3</v>
      </c>
      <c r="B27" s="73" t="s">
        <v>66</v>
      </c>
      <c r="C27" s="73"/>
      <c r="D27" s="79">
        <v>2</v>
      </c>
      <c r="E27" s="76"/>
      <c r="F27" s="79">
        <v>4</v>
      </c>
      <c r="G27" s="76"/>
    </row>
    <row r="28" spans="1:7" s="77" customFormat="1" ht="15">
      <c r="A28" s="56" t="s">
        <v>37</v>
      </c>
      <c r="B28" s="73"/>
      <c r="C28" s="74"/>
      <c r="D28" s="86">
        <f>SUM(D22:D27)</f>
        <v>307</v>
      </c>
      <c r="E28" s="87"/>
      <c r="F28" s="86">
        <f>SUM(F22:F27)</f>
        <v>1092</v>
      </c>
      <c r="G28" s="88"/>
    </row>
    <row r="29" spans="1:7" s="77" customFormat="1" ht="15" customHeight="1">
      <c r="A29" s="78"/>
      <c r="B29" s="73"/>
      <c r="C29" s="73"/>
      <c r="D29" s="75"/>
      <c r="E29" s="73"/>
      <c r="F29" s="75"/>
      <c r="G29" s="85"/>
    </row>
    <row r="30" spans="1:7" s="77" customFormat="1" ht="15">
      <c r="A30" s="56" t="s">
        <v>41</v>
      </c>
      <c r="B30" s="73"/>
      <c r="C30" s="74"/>
      <c r="D30" s="75"/>
      <c r="E30" s="73"/>
      <c r="F30" s="75"/>
      <c r="G30" s="85"/>
    </row>
    <row r="31" spans="1:7" s="77" customFormat="1" ht="30">
      <c r="A31" s="89" t="s">
        <v>4</v>
      </c>
      <c r="B31" s="90"/>
      <c r="C31" s="90"/>
      <c r="D31" s="75">
        <v>81</v>
      </c>
      <c r="E31" s="76"/>
      <c r="F31" s="75">
        <v>143</v>
      </c>
      <c r="G31" s="76"/>
    </row>
    <row r="32" spans="1:7" s="77" customFormat="1" ht="17.25" customHeight="1">
      <c r="A32" s="89" t="s">
        <v>125</v>
      </c>
      <c r="B32" s="90"/>
      <c r="C32" s="90"/>
      <c r="D32" s="75"/>
      <c r="E32" s="76"/>
      <c r="F32" s="75">
        <v>0</v>
      </c>
      <c r="G32" s="76"/>
    </row>
    <row r="33" spans="1:7" s="77" customFormat="1" ht="28.5" customHeight="1">
      <c r="A33" s="89" t="s">
        <v>123</v>
      </c>
      <c r="B33" s="90"/>
      <c r="C33" s="90"/>
      <c r="D33" s="75"/>
      <c r="E33" s="76"/>
      <c r="F33" s="75">
        <v>-104</v>
      </c>
      <c r="G33" s="76"/>
    </row>
    <row r="34" spans="1:7" s="77" customFormat="1" ht="15">
      <c r="A34" s="89" t="s">
        <v>66</v>
      </c>
      <c r="B34" s="90"/>
      <c r="C34" s="90"/>
      <c r="D34" s="75"/>
      <c r="E34" s="76"/>
      <c r="F34" s="75"/>
      <c r="G34" s="76"/>
    </row>
    <row r="35" spans="1:7" s="77" customFormat="1" ht="15">
      <c r="A35" s="56" t="s">
        <v>37</v>
      </c>
      <c r="B35" s="73" t="s">
        <v>66</v>
      </c>
      <c r="C35" s="74"/>
      <c r="D35" s="81">
        <f>SUM(D31:D34)</f>
        <v>81</v>
      </c>
      <c r="E35" s="80"/>
      <c r="F35" s="81">
        <f>SUM(F31:F34)</f>
        <v>39</v>
      </c>
      <c r="G35" s="80"/>
    </row>
    <row r="36" spans="1:7" s="77" customFormat="1" ht="9" customHeight="1">
      <c r="A36" s="78"/>
      <c r="B36" s="73"/>
      <c r="C36" s="73"/>
      <c r="D36" s="136"/>
      <c r="E36" s="73"/>
      <c r="F36" s="136"/>
      <c r="G36" s="85"/>
    </row>
    <row r="37" spans="1:7" s="77" customFormat="1" ht="15">
      <c r="A37" s="56" t="s">
        <v>111</v>
      </c>
      <c r="B37" s="73" t="s">
        <v>66</v>
      </c>
      <c r="C37" s="74"/>
      <c r="D37" s="84">
        <v>3</v>
      </c>
      <c r="E37" s="74"/>
      <c r="F37" s="84">
        <v>0</v>
      </c>
      <c r="G37" s="85"/>
    </row>
    <row r="38" spans="1:7" s="77" customFormat="1" ht="9" customHeight="1">
      <c r="A38" s="56"/>
      <c r="B38" s="73"/>
      <c r="C38" s="74"/>
      <c r="D38" s="75"/>
      <c r="E38" s="135"/>
      <c r="F38" s="134"/>
      <c r="G38" s="85"/>
    </row>
    <row r="39" spans="1:7" s="77" customFormat="1" ht="15">
      <c r="A39" s="164" t="s">
        <v>121</v>
      </c>
      <c r="B39" s="73"/>
      <c r="C39" s="74"/>
      <c r="D39" s="130"/>
      <c r="E39" s="135"/>
      <c r="F39" s="130"/>
      <c r="G39" s="85"/>
    </row>
    <row r="40" spans="1:7" s="77" customFormat="1" ht="15">
      <c r="A40" s="164" t="s">
        <v>127</v>
      </c>
      <c r="B40" s="73"/>
      <c r="C40" s="74"/>
      <c r="D40" s="130"/>
      <c r="E40" s="135"/>
      <c r="F40" s="130"/>
      <c r="G40" s="85"/>
    </row>
    <row r="41" spans="1:7" s="77" customFormat="1" ht="15">
      <c r="A41" s="165" t="s">
        <v>122</v>
      </c>
      <c r="B41" s="73" t="s">
        <v>66</v>
      </c>
      <c r="C41" s="74"/>
      <c r="D41" s="81">
        <v>4</v>
      </c>
      <c r="E41" s="135"/>
      <c r="F41" s="81">
        <v>0</v>
      </c>
      <c r="G41" s="85"/>
    </row>
    <row r="42" spans="1:7" s="77" customFormat="1" ht="15">
      <c r="A42" s="78"/>
      <c r="B42" s="73"/>
      <c r="C42" s="73"/>
      <c r="D42" s="137"/>
      <c r="E42" s="129"/>
      <c r="F42" s="137"/>
      <c r="G42" s="85"/>
    </row>
    <row r="43" spans="1:7" s="77" customFormat="1" ht="15">
      <c r="A43" s="63" t="s">
        <v>42</v>
      </c>
      <c r="B43" s="73"/>
      <c r="C43" s="74"/>
      <c r="D43" s="84">
        <f>D37+D35+D28+D41</f>
        <v>395</v>
      </c>
      <c r="E43" s="80"/>
      <c r="F43" s="84">
        <f>F37+F35+F28+F41</f>
        <v>1131</v>
      </c>
      <c r="G43" s="80"/>
    </row>
    <row r="44" spans="1:7" s="77" customFormat="1" ht="15">
      <c r="A44" s="56" t="s">
        <v>66</v>
      </c>
      <c r="B44" s="73" t="s">
        <v>66</v>
      </c>
      <c r="C44" s="74"/>
      <c r="D44" s="146"/>
      <c r="E44" s="76"/>
      <c r="F44" s="136"/>
      <c r="G44" s="76"/>
    </row>
    <row r="45" spans="1:7" s="77" customFormat="1" ht="15.75" thickBot="1">
      <c r="A45" s="63" t="s">
        <v>75</v>
      </c>
      <c r="B45" s="73"/>
      <c r="C45" s="74"/>
      <c r="D45" s="91">
        <f>D18-D43-D44</f>
        <v>36</v>
      </c>
      <c r="E45" s="92"/>
      <c r="F45" s="91">
        <f>F18-F43</f>
        <v>108</v>
      </c>
      <c r="G45" s="83"/>
    </row>
    <row r="46" spans="1:7" s="77" customFormat="1" ht="9.75" customHeight="1" thickTop="1">
      <c r="A46" s="63"/>
      <c r="B46" s="73"/>
      <c r="C46" s="74"/>
      <c r="D46" s="82"/>
      <c r="E46" s="74"/>
      <c r="F46" s="82"/>
      <c r="G46" s="93"/>
    </row>
    <row r="47" spans="1:6" s="77" customFormat="1" ht="15">
      <c r="A47" s="63"/>
      <c r="B47" s="73"/>
      <c r="C47" s="73"/>
      <c r="D47" s="94"/>
      <c r="E47" s="95"/>
      <c r="F47" s="94"/>
    </row>
    <row r="48" s="77" customFormat="1" ht="9.75" customHeight="1"/>
    <row r="49" s="77" customFormat="1" ht="10.5" customHeight="1"/>
    <row r="50" s="96" customFormat="1" ht="21.75" customHeight="1"/>
    <row r="51" spans="1:6" ht="15">
      <c r="A51" s="97"/>
      <c r="B51" s="62"/>
      <c r="C51" s="62"/>
      <c r="D51" s="62"/>
      <c r="F51" s="62"/>
    </row>
    <row r="52" spans="1:6" ht="15">
      <c r="A52" s="98"/>
      <c r="B52" s="99"/>
      <c r="C52" s="62"/>
      <c r="D52" s="62"/>
      <c r="F52" s="62"/>
    </row>
    <row r="53" spans="1:6" ht="15">
      <c r="A53" s="98"/>
      <c r="B53" s="99"/>
      <c r="C53" s="62"/>
      <c r="D53" s="62"/>
      <c r="F53" s="62"/>
    </row>
    <row r="54" spans="1:6" ht="15">
      <c r="A54" s="148" t="s">
        <v>159</v>
      </c>
      <c r="B54" s="62"/>
      <c r="C54" s="62"/>
      <c r="D54" s="62"/>
      <c r="F54" s="62"/>
    </row>
    <row r="55" spans="2:6" ht="12.75">
      <c r="B55" s="62"/>
      <c r="C55" s="62"/>
      <c r="D55" s="62"/>
      <c r="F55" s="62"/>
    </row>
    <row r="56" ht="14.25">
      <c r="A56" s="100" t="s">
        <v>76</v>
      </c>
    </row>
    <row r="57" ht="14.25">
      <c r="A57" s="102" t="s">
        <v>170</v>
      </c>
    </row>
    <row r="58" ht="14.25">
      <c r="A58" s="100" t="s">
        <v>33</v>
      </c>
    </row>
    <row r="59" ht="14.25">
      <c r="A59" s="102" t="s">
        <v>171</v>
      </c>
    </row>
    <row r="61" ht="18.75">
      <c r="A61" s="143" t="s">
        <v>181</v>
      </c>
    </row>
    <row r="62" ht="12.75">
      <c r="A62" s="62" t="s">
        <v>66</v>
      </c>
    </row>
    <row r="63" ht="15">
      <c r="A63" s="152" t="s">
        <v>66</v>
      </c>
    </row>
    <row r="65" ht="15">
      <c r="A65" s="104"/>
    </row>
  </sheetData>
  <mergeCells count="2">
    <mergeCell ref="A1:F1"/>
    <mergeCell ref="A2:F2"/>
  </mergeCells>
  <printOptions horizontalCentered="1"/>
  <pageMargins left="0.75" right="0.75" top="0.47" bottom="0.7" header="0.38" footer="0.8"/>
  <pageSetup blackAndWhite="1" firstPageNumber="1" useFirstPageNumber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1:AB74"/>
  <sheetViews>
    <sheetView zoomScaleSheetLayoutView="100" workbookViewId="0" topLeftCell="A22">
      <selection activeCell="A2" sqref="A2:X2"/>
    </sheetView>
  </sheetViews>
  <sheetFormatPr defaultColWidth="9.140625" defaultRowHeight="12.75"/>
  <cols>
    <col min="1" max="1" width="39.8515625" style="23" customWidth="1"/>
    <col min="2" max="2" width="9.8515625" style="23" customWidth="1"/>
    <col min="3" max="3" width="0.85546875" style="23" customWidth="1"/>
    <col min="4" max="4" width="10.7109375" style="23" customWidth="1"/>
    <col min="5" max="5" width="2.140625" style="23" customWidth="1"/>
    <col min="6" max="6" width="10.00390625" style="23" hidden="1" customWidth="1"/>
    <col min="7" max="7" width="1.7109375" style="23" hidden="1" customWidth="1"/>
    <col min="8" max="8" width="11.00390625" style="23" customWidth="1"/>
    <col min="9" max="9" width="8.421875" style="23" hidden="1" customWidth="1"/>
    <col min="10" max="10" width="0.5625" style="23" hidden="1" customWidth="1"/>
    <col min="11" max="11" width="11.00390625" style="23" hidden="1" customWidth="1"/>
    <col min="12" max="12" width="0.85546875" style="23" hidden="1" customWidth="1"/>
    <col min="13" max="13" width="10.8515625" style="23" hidden="1" customWidth="1"/>
    <col min="14" max="14" width="0.85546875" style="23" hidden="1" customWidth="1"/>
    <col min="15" max="15" width="1.57421875" style="23" customWidth="1"/>
    <col min="16" max="16" width="10.00390625" style="23" customWidth="1"/>
    <col min="17" max="17" width="1.28515625" style="23" customWidth="1"/>
    <col min="18" max="18" width="7.8515625" style="23" hidden="1" customWidth="1"/>
    <col min="19" max="19" width="0.13671875" style="23" customWidth="1"/>
    <col min="20" max="20" width="11.421875" style="23" customWidth="1"/>
    <col min="21" max="21" width="1.57421875" style="23" customWidth="1"/>
    <col min="22" max="22" width="11.00390625" style="23" hidden="1" customWidth="1"/>
    <col min="23" max="23" width="2.00390625" style="23" hidden="1" customWidth="1"/>
    <col min="24" max="24" width="11.57421875" style="23" customWidth="1"/>
    <col min="25" max="25" width="10.28125" style="23" bestFit="1" customWidth="1"/>
    <col min="26" max="16384" width="9.140625" style="23" customWidth="1"/>
  </cols>
  <sheetData>
    <row r="1" spans="1:24" ht="18" customHeight="1">
      <c r="A1" s="2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 customHeight="1">
      <c r="A2" s="253" t="s">
        <v>73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</row>
    <row r="3" spans="1:24" ht="16.5" customHeight="1">
      <c r="A3" s="261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</row>
    <row r="4" spans="1:24" ht="38.25" customHeight="1">
      <c r="A4" s="258"/>
      <c r="B4" s="256" t="s">
        <v>50</v>
      </c>
      <c r="C4" s="138"/>
      <c r="D4" s="256" t="s">
        <v>11</v>
      </c>
      <c r="E4" s="138"/>
      <c r="F4" s="256" t="s">
        <v>25</v>
      </c>
      <c r="G4" s="138"/>
      <c r="H4" s="256" t="s">
        <v>62</v>
      </c>
      <c r="I4" s="138" t="s">
        <v>26</v>
      </c>
      <c r="J4" s="138"/>
      <c r="K4" s="138" t="s">
        <v>27</v>
      </c>
      <c r="L4" s="138"/>
      <c r="M4" s="138" t="s">
        <v>28</v>
      </c>
      <c r="N4" s="138"/>
      <c r="O4" s="138"/>
      <c r="P4" s="256" t="s">
        <v>51</v>
      </c>
      <c r="Q4" s="138"/>
      <c r="R4" s="256"/>
      <c r="S4" s="138"/>
      <c r="T4" s="256" t="s">
        <v>65</v>
      </c>
      <c r="U4" s="138"/>
      <c r="V4" s="256" t="s">
        <v>29</v>
      </c>
      <c r="W4" s="138"/>
      <c r="X4" s="256" t="s">
        <v>52</v>
      </c>
    </row>
    <row r="5" spans="1:24" s="25" customFormat="1" ht="15">
      <c r="A5" s="259"/>
      <c r="B5" s="257"/>
      <c r="C5" s="139"/>
      <c r="D5" s="257"/>
      <c r="E5" s="139"/>
      <c r="F5" s="257"/>
      <c r="G5" s="139"/>
      <c r="H5" s="257"/>
      <c r="I5" s="140" t="s">
        <v>30</v>
      </c>
      <c r="J5" s="140"/>
      <c r="K5" s="140" t="s">
        <v>30</v>
      </c>
      <c r="L5" s="140"/>
      <c r="M5" s="140" t="s">
        <v>30</v>
      </c>
      <c r="N5" s="140"/>
      <c r="O5" s="140"/>
      <c r="P5" s="257"/>
      <c r="Q5" s="139"/>
      <c r="R5" s="257"/>
      <c r="S5" s="139"/>
      <c r="T5" s="257"/>
      <c r="U5" s="139"/>
      <c r="V5" s="257"/>
      <c r="W5" s="139"/>
      <c r="X5" s="257"/>
    </row>
    <row r="6" spans="1:24" s="25" customFormat="1" ht="15">
      <c r="A6" s="42"/>
      <c r="B6" s="55" t="s">
        <v>34</v>
      </c>
      <c r="C6" s="53"/>
      <c r="D6" s="55" t="s">
        <v>34</v>
      </c>
      <c r="E6" s="53"/>
      <c r="F6" s="52"/>
      <c r="G6" s="53"/>
      <c r="H6" s="55" t="s">
        <v>34</v>
      </c>
      <c r="I6" s="54"/>
      <c r="J6" s="54"/>
      <c r="K6" s="54"/>
      <c r="L6" s="54"/>
      <c r="M6" s="54"/>
      <c r="N6" s="54"/>
      <c r="O6" s="54"/>
      <c r="P6" s="55" t="s">
        <v>34</v>
      </c>
      <c r="Q6" s="53"/>
      <c r="R6" s="55"/>
      <c r="S6" s="53"/>
      <c r="T6" s="55" t="s">
        <v>34</v>
      </c>
      <c r="U6" s="53"/>
      <c r="V6" s="52"/>
      <c r="W6" s="53"/>
      <c r="X6" s="55" t="s">
        <v>34</v>
      </c>
    </row>
    <row r="7" spans="1:24" s="27" customFormat="1" ht="15">
      <c r="A7" s="26"/>
      <c r="B7" s="41"/>
      <c r="D7" s="41"/>
      <c r="H7" s="41"/>
      <c r="I7" s="28"/>
      <c r="J7" s="28"/>
      <c r="K7" s="28"/>
      <c r="L7" s="28"/>
      <c r="M7" s="28"/>
      <c r="N7" s="28"/>
      <c r="O7" s="28"/>
      <c r="P7" s="41"/>
      <c r="R7" s="41"/>
      <c r="T7" s="141">
        <v>0</v>
      </c>
      <c r="X7" s="49">
        <f>SUM(B7,D7,F7,H7,P7,T7,V7)</f>
        <v>0</v>
      </c>
    </row>
    <row r="8" spans="1:24" s="27" customFormat="1" ht="0.75" customHeight="1">
      <c r="A8" s="46" t="s">
        <v>60</v>
      </c>
      <c r="B8" s="47">
        <v>0</v>
      </c>
      <c r="C8" s="48"/>
      <c r="D8" s="47">
        <v>0</v>
      </c>
      <c r="E8" s="48"/>
      <c r="F8" s="47" t="e">
        <f>SUM(#REF!)</f>
        <v>#REF!</v>
      </c>
      <c r="G8" s="48"/>
      <c r="H8" s="47"/>
      <c r="I8" s="35"/>
      <c r="J8" s="35"/>
      <c r="K8" s="35"/>
      <c r="L8" s="35"/>
      <c r="M8" s="35"/>
      <c r="N8" s="35"/>
      <c r="O8" s="34"/>
      <c r="P8" s="47">
        <v>0</v>
      </c>
      <c r="Q8" s="48"/>
      <c r="R8" s="48"/>
      <c r="S8" s="48"/>
      <c r="T8" s="47"/>
      <c r="U8" s="48"/>
      <c r="V8" s="47" t="e">
        <f>SUM(#REF!)</f>
        <v>#REF!</v>
      </c>
      <c r="W8" s="48"/>
      <c r="X8" s="49" t="e">
        <f>SUM(B8,D8,F8,H8,P8,T8,V8)</f>
        <v>#REF!</v>
      </c>
    </row>
    <row r="9" spans="1:24" s="32" customFormat="1" ht="14.25" hidden="1">
      <c r="A9" s="26" t="s">
        <v>31</v>
      </c>
      <c r="B9" s="30">
        <f>SUM(B7,B8)</f>
        <v>0</v>
      </c>
      <c r="C9" s="31"/>
      <c r="D9" s="30">
        <f>D7+D8</f>
        <v>0</v>
      </c>
      <c r="E9" s="31"/>
      <c r="F9" s="30" t="e">
        <f>SUM(F7,F8)</f>
        <v>#REF!</v>
      </c>
      <c r="G9" s="31"/>
      <c r="H9" s="30">
        <f>H7+H8</f>
        <v>0</v>
      </c>
      <c r="I9" s="29"/>
      <c r="J9" s="29"/>
      <c r="K9" s="29"/>
      <c r="L9" s="29"/>
      <c r="M9" s="29"/>
      <c r="N9" s="29"/>
      <c r="O9" s="28"/>
      <c r="P9" s="30">
        <f>P7+P8</f>
        <v>0</v>
      </c>
      <c r="Q9" s="31"/>
      <c r="R9" s="31"/>
      <c r="S9" s="31"/>
      <c r="T9" s="30">
        <f>T7+T8</f>
        <v>0</v>
      </c>
      <c r="U9" s="31"/>
      <c r="V9" s="30" t="e">
        <f>SUM(V7,V8)</f>
        <v>#REF!</v>
      </c>
      <c r="W9" s="31"/>
      <c r="X9" s="49">
        <v>155</v>
      </c>
    </row>
    <row r="10" spans="1:24" s="32" customFormat="1" ht="14.25">
      <c r="A10" s="26" t="s">
        <v>96</v>
      </c>
      <c r="B10" s="30" t="s">
        <v>66</v>
      </c>
      <c r="C10" s="132">
        <f>SUM(C11:C12)</f>
        <v>0</v>
      </c>
      <c r="D10" s="30" t="s">
        <v>66</v>
      </c>
      <c r="E10" s="132">
        <f>SUM(E11:E12)</f>
        <v>0</v>
      </c>
      <c r="F10" s="131">
        <f>SUM(F11:F12)</f>
        <v>0</v>
      </c>
      <c r="G10" s="131">
        <f>SUM(G11:G12)</f>
        <v>0</v>
      </c>
      <c r="H10" s="30" t="s">
        <v>66</v>
      </c>
      <c r="I10" s="131">
        <f aca="true" t="shared" si="0" ref="I10:O10">SUM(I11:I12)</f>
        <v>0</v>
      </c>
      <c r="J10" s="131">
        <f t="shared" si="0"/>
        <v>0</v>
      </c>
      <c r="K10" s="131">
        <f t="shared" si="0"/>
        <v>0</v>
      </c>
      <c r="L10" s="131">
        <f t="shared" si="0"/>
        <v>0</v>
      </c>
      <c r="M10" s="131">
        <f t="shared" si="0"/>
        <v>0</v>
      </c>
      <c r="N10" s="131">
        <f t="shared" si="0"/>
        <v>0</v>
      </c>
      <c r="O10" s="132">
        <f t="shared" si="0"/>
        <v>0</v>
      </c>
      <c r="P10" s="30" t="s">
        <v>66</v>
      </c>
      <c r="Q10" s="132">
        <f>SUM(Q11:Q12)</f>
        <v>0</v>
      </c>
      <c r="R10" s="30"/>
      <c r="S10" s="132"/>
      <c r="T10" s="30" t="s">
        <v>66</v>
      </c>
      <c r="U10" s="31"/>
      <c r="V10" s="131"/>
      <c r="W10" s="31"/>
      <c r="X10" s="49">
        <f>SUM(B10:T10)</f>
        <v>0</v>
      </c>
    </row>
    <row r="11" spans="1:24" s="32" customFormat="1" ht="15">
      <c r="A11" s="33" t="s">
        <v>106</v>
      </c>
      <c r="B11" s="133">
        <v>0</v>
      </c>
      <c r="C11" s="48"/>
      <c r="D11" s="133"/>
      <c r="E11" s="48"/>
      <c r="F11" s="133"/>
      <c r="G11" s="48"/>
      <c r="H11" s="133"/>
      <c r="I11" s="35"/>
      <c r="J11" s="35"/>
      <c r="K11" s="35"/>
      <c r="L11" s="35"/>
      <c r="M11" s="35"/>
      <c r="N11" s="35"/>
      <c r="O11" s="34"/>
      <c r="P11" s="133"/>
      <c r="Q11" s="48"/>
      <c r="R11" s="133"/>
      <c r="S11" s="48"/>
      <c r="T11" s="133" t="s">
        <v>66</v>
      </c>
      <c r="U11" s="31"/>
      <c r="V11" s="131"/>
      <c r="W11" s="31"/>
      <c r="X11" s="49">
        <f>SUM(B11:T11)</f>
        <v>0</v>
      </c>
    </row>
    <row r="12" spans="1:24" s="32" customFormat="1" ht="15">
      <c r="A12" s="33" t="s">
        <v>107</v>
      </c>
      <c r="B12" s="133"/>
      <c r="C12" s="48"/>
      <c r="D12" s="133"/>
      <c r="E12" s="48"/>
      <c r="F12" s="133"/>
      <c r="G12" s="48"/>
      <c r="H12" s="133"/>
      <c r="I12" s="35"/>
      <c r="J12" s="35"/>
      <c r="K12" s="35"/>
      <c r="L12" s="35"/>
      <c r="M12" s="35"/>
      <c r="N12" s="35"/>
      <c r="O12" s="34"/>
      <c r="P12" s="133"/>
      <c r="Q12" s="48"/>
      <c r="R12" s="133"/>
      <c r="S12" s="48"/>
      <c r="T12" s="133"/>
      <c r="U12" s="31"/>
      <c r="V12" s="131"/>
      <c r="W12" s="31"/>
      <c r="X12" s="49">
        <f>SUM(B12:T12)</f>
        <v>0</v>
      </c>
    </row>
    <row r="13" spans="1:24" s="27" customFormat="1" ht="14.25" customHeight="1">
      <c r="A13" s="58" t="s">
        <v>72</v>
      </c>
      <c r="B13" s="34">
        <v>0</v>
      </c>
      <c r="C13" s="34"/>
      <c r="D13" s="34">
        <v>0</v>
      </c>
      <c r="E13" s="34"/>
      <c r="F13" s="34"/>
      <c r="G13" s="34"/>
      <c r="H13" s="34" t="s">
        <v>66</v>
      </c>
      <c r="I13" s="34"/>
      <c r="J13" s="34"/>
      <c r="K13" s="34"/>
      <c r="L13" s="34"/>
      <c r="M13" s="34"/>
      <c r="N13" s="34"/>
      <c r="O13" s="34"/>
      <c r="P13" s="34">
        <v>0</v>
      </c>
      <c r="Q13" s="34"/>
      <c r="R13" s="34"/>
      <c r="S13" s="34"/>
      <c r="T13" s="34" t="s">
        <v>66</v>
      </c>
      <c r="U13" s="34"/>
      <c r="X13" s="49">
        <f>SUM(B13:T13)</f>
        <v>0</v>
      </c>
    </row>
    <row r="14" spans="1:24" s="32" customFormat="1" ht="15">
      <c r="A14" s="36" t="s">
        <v>71</v>
      </c>
      <c r="B14" s="47">
        <v>0</v>
      </c>
      <c r="C14"/>
      <c r="D14" s="47"/>
      <c r="E14"/>
      <c r="F14" s="47" t="e">
        <f>SUM(#REF!)</f>
        <v>#REF!</v>
      </c>
      <c r="G14" s="48"/>
      <c r="H14" s="47" t="s">
        <v>66</v>
      </c>
      <c r="I14" s="35"/>
      <c r="J14" s="35"/>
      <c r="K14" s="35"/>
      <c r="L14" s="35"/>
      <c r="M14" s="35"/>
      <c r="N14" s="35"/>
      <c r="O14"/>
      <c r="P14" s="47"/>
      <c r="Q14" s="48"/>
      <c r="R14" s="47">
        <v>0</v>
      </c>
      <c r="S14"/>
      <c r="T14" s="47" t="s">
        <v>66</v>
      </c>
      <c r="U14" s="48"/>
      <c r="V14" s="30" t="e">
        <f>SUM(#REF!)</f>
        <v>#REF!</v>
      </c>
      <c r="W14" s="31"/>
      <c r="X14" s="49" t="e">
        <f>B14+D14+H14+P14+R14+T14</f>
        <v>#VALUE!</v>
      </c>
    </row>
    <row r="15" spans="1:24" s="27" customFormat="1" ht="15">
      <c r="A15" s="36" t="s">
        <v>100</v>
      </c>
      <c r="B15" s="50">
        <v>0</v>
      </c>
      <c r="C15" s="34"/>
      <c r="D15" s="34"/>
      <c r="E15" s="34"/>
      <c r="F15" s="34"/>
      <c r="G15" s="34"/>
      <c r="H15" s="34">
        <v>0</v>
      </c>
      <c r="I15" s="34"/>
      <c r="J15" s="34"/>
      <c r="K15" s="34"/>
      <c r="L15" s="34"/>
      <c r="M15" s="34"/>
      <c r="N15" s="34"/>
      <c r="O15" s="34"/>
      <c r="P15" s="142">
        <v>0</v>
      </c>
      <c r="Q15" s="34"/>
      <c r="R15" s="142"/>
      <c r="S15" s="34"/>
      <c r="T15" s="34"/>
      <c r="U15" s="34"/>
      <c r="V15" s="34"/>
      <c r="W15" s="34"/>
      <c r="X15" s="49">
        <f>SUM(B15:T15)</f>
        <v>0</v>
      </c>
    </row>
    <row r="16" spans="1:24" s="27" customFormat="1" ht="15">
      <c r="A16" s="58" t="s">
        <v>72</v>
      </c>
      <c r="B16" s="59">
        <v>0</v>
      </c>
      <c r="C16" s="34"/>
      <c r="D16" s="59">
        <v>0</v>
      </c>
      <c r="E16" s="34"/>
      <c r="F16" s="34"/>
      <c r="G16" s="34"/>
      <c r="H16" s="59"/>
      <c r="I16" s="34"/>
      <c r="J16" s="34"/>
      <c r="K16" s="34"/>
      <c r="L16" s="34"/>
      <c r="M16" s="34"/>
      <c r="N16" s="34"/>
      <c r="O16" s="34"/>
      <c r="P16" s="60">
        <v>0</v>
      </c>
      <c r="Q16" s="61"/>
      <c r="R16" s="60"/>
      <c r="S16" s="61"/>
      <c r="T16" s="60"/>
      <c r="U16" s="34"/>
      <c r="V16" s="34"/>
      <c r="W16" s="34"/>
      <c r="X16" s="49">
        <f>SUM(B16:T16)</f>
        <v>0</v>
      </c>
    </row>
    <row r="17" spans="1:24" s="27" customFormat="1" ht="14.25" customHeight="1">
      <c r="A17" s="36" t="s">
        <v>71</v>
      </c>
      <c r="B17" s="50">
        <v>0</v>
      </c>
      <c r="C17" s="34"/>
      <c r="D17" s="50">
        <v>0</v>
      </c>
      <c r="E17" s="34"/>
      <c r="F17" s="34"/>
      <c r="G17" s="34"/>
      <c r="H17" s="50"/>
      <c r="I17" s="34"/>
      <c r="J17" s="34"/>
      <c r="K17" s="34"/>
      <c r="L17" s="34"/>
      <c r="M17" s="34"/>
      <c r="N17" s="34"/>
      <c r="O17" s="34"/>
      <c r="P17" s="50">
        <v>0</v>
      </c>
      <c r="Q17" s="34"/>
      <c r="R17" s="50"/>
      <c r="S17" s="34"/>
      <c r="T17" s="50">
        <v>0</v>
      </c>
      <c r="U17" s="34"/>
      <c r="V17" s="34"/>
      <c r="W17" s="34"/>
      <c r="X17" s="49">
        <f>SUM(B17:T17)</f>
        <v>0</v>
      </c>
    </row>
    <row r="18" spans="1:24" s="27" customFormat="1" ht="15">
      <c r="A18" s="36" t="s">
        <v>72</v>
      </c>
      <c r="B18" s="34">
        <v>0</v>
      </c>
      <c r="C18" s="34"/>
      <c r="D18" s="34"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>
        <v>0</v>
      </c>
      <c r="Q18" s="34"/>
      <c r="R18" s="34"/>
      <c r="S18" s="34"/>
      <c r="T18" s="34"/>
      <c r="U18" s="34"/>
      <c r="V18" s="34"/>
      <c r="W18" s="34"/>
      <c r="X18" s="49">
        <f>SUM(B18:T18)</f>
        <v>0</v>
      </c>
    </row>
    <row r="19" spans="1:24" s="27" customFormat="1" ht="15">
      <c r="A19" s="36" t="s">
        <v>99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>
        <v>0</v>
      </c>
      <c r="Q19" s="34"/>
      <c r="R19" s="34"/>
      <c r="S19" s="34"/>
      <c r="T19" s="34"/>
      <c r="U19" s="34"/>
      <c r="V19" s="34"/>
      <c r="W19" s="34"/>
      <c r="X19" s="49">
        <f>SUM(B19:T19)</f>
        <v>0</v>
      </c>
    </row>
    <row r="20" spans="1:25" s="32" customFormat="1" ht="15" thickBot="1">
      <c r="A20" s="26" t="s">
        <v>98</v>
      </c>
      <c r="B20" s="51">
        <f>SUM(B10:B19)</f>
        <v>0</v>
      </c>
      <c r="C20" s="31"/>
      <c r="D20" s="51">
        <f>SUM(D10:D19)</f>
        <v>0</v>
      </c>
      <c r="E20" s="31"/>
      <c r="F20" s="30" t="e">
        <f>SUM(F9,#REF!,F13,F14,#REF!,#REF!,#REF!,#REF!,F18)</f>
        <v>#REF!</v>
      </c>
      <c r="G20" s="31"/>
      <c r="H20" s="51">
        <f>SUM(H10:H19)</f>
        <v>0</v>
      </c>
      <c r="I20" s="29"/>
      <c r="J20" s="29"/>
      <c r="K20" s="29"/>
      <c r="L20" s="29"/>
      <c r="M20" s="29"/>
      <c r="N20" s="29"/>
      <c r="O20" s="28"/>
      <c r="P20" s="51">
        <f>SUM(P10:P19)</f>
        <v>0</v>
      </c>
      <c r="Q20" s="31"/>
      <c r="R20" s="51">
        <f>SUM(R10:R19)</f>
        <v>0</v>
      </c>
      <c r="S20" s="31"/>
      <c r="T20" s="51">
        <f>SUM(T10:T19)</f>
        <v>0</v>
      </c>
      <c r="U20" s="31"/>
      <c r="V20" s="30" t="e">
        <f>SUM(V9,#REF!,V13,V14,#REF!,#REF!,#REF!,#REF!,V18)</f>
        <v>#REF!</v>
      </c>
      <c r="W20" s="31"/>
      <c r="X20" s="51" t="e">
        <f>X10+X11+X12+X13+X14</f>
        <v>#VALUE!</v>
      </c>
      <c r="Y20" s="144" t="s">
        <v>66</v>
      </c>
    </row>
    <row r="21" spans="1:24" s="32" customFormat="1" ht="26.25" thickTop="1">
      <c r="A21" s="46" t="s">
        <v>60</v>
      </c>
      <c r="B21" s="47">
        <v>0</v>
      </c>
      <c r="C21" s="48"/>
      <c r="D21" s="47">
        <v>0</v>
      </c>
      <c r="E21" s="48"/>
      <c r="F21" s="47" t="e">
        <f>SUM(#REF!)</f>
        <v>#REF!</v>
      </c>
      <c r="G21" s="48"/>
      <c r="H21" s="47">
        <v>0</v>
      </c>
      <c r="I21" s="35"/>
      <c r="J21" s="35"/>
      <c r="K21" s="35"/>
      <c r="L21" s="35"/>
      <c r="M21" s="35"/>
      <c r="N21" s="35"/>
      <c r="O21" s="34"/>
      <c r="P21" s="47">
        <v>0</v>
      </c>
      <c r="Q21" s="48"/>
      <c r="R21" s="47"/>
      <c r="S21" s="48"/>
      <c r="T21" s="47" t="s">
        <v>66</v>
      </c>
      <c r="U21" s="48"/>
      <c r="V21" s="47" t="e">
        <f>SUM(#REF!)</f>
        <v>#REF!</v>
      </c>
      <c r="W21" s="48"/>
      <c r="X21" s="49" t="e">
        <f aca="true" t="shared" si="1" ref="X21:X33">B21+D21+H21+P21+R21+T21</f>
        <v>#VALUE!</v>
      </c>
    </row>
    <row r="22" spans="1:25" s="32" customFormat="1" ht="14.25">
      <c r="A22" s="26" t="s">
        <v>101</v>
      </c>
      <c r="B22" s="30">
        <f>SUM(B20,B21)</f>
        <v>0</v>
      </c>
      <c r="C22" s="31"/>
      <c r="D22" s="30">
        <f>SUM(D20,D21)</f>
        <v>0</v>
      </c>
      <c r="E22" s="31"/>
      <c r="F22" s="30" t="e">
        <f>SUM(#REF!,F21)</f>
        <v>#REF!</v>
      </c>
      <c r="G22" s="31"/>
      <c r="H22" s="30">
        <f>SUM(H20,H21)</f>
        <v>0</v>
      </c>
      <c r="I22" s="29"/>
      <c r="J22" s="29"/>
      <c r="K22" s="29"/>
      <c r="L22" s="29"/>
      <c r="M22" s="29"/>
      <c r="N22" s="29"/>
      <c r="O22" s="28"/>
      <c r="P22" s="30">
        <f>SUM(P20,P21)</f>
        <v>0</v>
      </c>
      <c r="Q22" s="31"/>
      <c r="R22" s="30">
        <f>SUM(R20,R21)</f>
        <v>0</v>
      </c>
      <c r="S22" s="31"/>
      <c r="T22" s="30">
        <f>SUM(T20,T21)</f>
        <v>0</v>
      </c>
      <c r="U22" s="31"/>
      <c r="V22" s="30" t="e">
        <f>SUM(#REF!,V21)</f>
        <v>#REF!</v>
      </c>
      <c r="W22" s="31"/>
      <c r="X22" s="49">
        <f t="shared" si="1"/>
        <v>0</v>
      </c>
      <c r="Y22" s="144">
        <f>'Balance Sheet'!F72-'DA'!X22</f>
        <v>886</v>
      </c>
    </row>
    <row r="23" spans="1:24" s="32" customFormat="1" ht="14.25">
      <c r="A23" s="26" t="s">
        <v>67</v>
      </c>
      <c r="B23" s="30">
        <f aca="true" t="shared" si="2" ref="B23:Q23">SUM(B24:B25)</f>
        <v>0</v>
      </c>
      <c r="C23" s="132">
        <f t="shared" si="2"/>
        <v>0</v>
      </c>
      <c r="D23" s="30">
        <f t="shared" si="2"/>
        <v>0</v>
      </c>
      <c r="E23" s="132">
        <f t="shared" si="2"/>
        <v>0</v>
      </c>
      <c r="F23" s="131">
        <f t="shared" si="2"/>
        <v>0</v>
      </c>
      <c r="G23" s="131">
        <f t="shared" si="2"/>
        <v>0</v>
      </c>
      <c r="H23" s="30">
        <f t="shared" si="2"/>
        <v>0</v>
      </c>
      <c r="I23" s="131">
        <f t="shared" si="2"/>
        <v>0</v>
      </c>
      <c r="J23" s="131">
        <f t="shared" si="2"/>
        <v>0</v>
      </c>
      <c r="K23" s="131">
        <f t="shared" si="2"/>
        <v>0</v>
      </c>
      <c r="L23" s="131">
        <f t="shared" si="2"/>
        <v>0</v>
      </c>
      <c r="M23" s="131">
        <f t="shared" si="2"/>
        <v>0</v>
      </c>
      <c r="N23" s="131">
        <f t="shared" si="2"/>
        <v>0</v>
      </c>
      <c r="O23" s="132">
        <f t="shared" si="2"/>
        <v>0</v>
      </c>
      <c r="P23" s="30">
        <f t="shared" si="2"/>
        <v>0</v>
      </c>
      <c r="Q23" s="132">
        <f t="shared" si="2"/>
        <v>0</v>
      </c>
      <c r="R23" s="30"/>
      <c r="S23" s="132"/>
      <c r="T23" s="30">
        <f>SUM(T24:T25)</f>
        <v>0</v>
      </c>
      <c r="U23" s="31"/>
      <c r="V23" s="131"/>
      <c r="W23" s="31"/>
      <c r="X23" s="49">
        <f t="shared" si="1"/>
        <v>0</v>
      </c>
    </row>
    <row r="24" spans="1:24" s="32" customFormat="1" ht="15">
      <c r="A24" s="33" t="s">
        <v>68</v>
      </c>
      <c r="B24" s="133">
        <v>0</v>
      </c>
      <c r="C24" s="48"/>
      <c r="D24" s="133"/>
      <c r="E24" s="48"/>
      <c r="F24" s="133"/>
      <c r="G24" s="48"/>
      <c r="H24" s="133"/>
      <c r="I24" s="35"/>
      <c r="J24" s="35"/>
      <c r="K24" s="35"/>
      <c r="L24" s="35"/>
      <c r="M24" s="35"/>
      <c r="N24" s="35"/>
      <c r="O24" s="34"/>
      <c r="P24" s="133"/>
      <c r="Q24" s="48"/>
      <c r="R24" s="133"/>
      <c r="S24" s="48"/>
      <c r="T24" s="133"/>
      <c r="U24" s="31"/>
      <c r="V24" s="131"/>
      <c r="W24" s="31"/>
      <c r="X24" s="49">
        <f t="shared" si="1"/>
        <v>0</v>
      </c>
    </row>
    <row r="25" spans="1:24" s="32" customFormat="1" ht="15">
      <c r="A25" s="33" t="s">
        <v>69</v>
      </c>
      <c r="B25" s="133"/>
      <c r="C25" s="48"/>
      <c r="D25" s="133"/>
      <c r="E25" s="48"/>
      <c r="F25" s="133"/>
      <c r="G25" s="48"/>
      <c r="H25" s="133"/>
      <c r="I25" s="35"/>
      <c r="J25" s="35"/>
      <c r="K25" s="35"/>
      <c r="L25" s="35"/>
      <c r="M25" s="35"/>
      <c r="N25" s="35"/>
      <c r="O25" s="34"/>
      <c r="P25" s="133"/>
      <c r="Q25" s="48"/>
      <c r="R25" s="133"/>
      <c r="S25" s="48"/>
      <c r="T25" s="133"/>
      <c r="U25" s="31"/>
      <c r="V25" s="131"/>
      <c r="W25" s="31"/>
      <c r="X25" s="49">
        <f t="shared" si="1"/>
        <v>0</v>
      </c>
    </row>
    <row r="26" spans="1:24" s="32" customFormat="1" ht="15">
      <c r="A26" s="36" t="s">
        <v>56</v>
      </c>
      <c r="B26" s="34">
        <v>0</v>
      </c>
      <c r="C26" s="34"/>
      <c r="D26" s="34">
        <v>0</v>
      </c>
      <c r="E26" s="34"/>
      <c r="F26" s="34"/>
      <c r="G26" s="34"/>
      <c r="H26" s="34">
        <v>0</v>
      </c>
      <c r="I26" s="34"/>
      <c r="J26" s="34"/>
      <c r="K26" s="34"/>
      <c r="L26" s="34"/>
      <c r="M26" s="34"/>
      <c r="N26" s="34"/>
      <c r="O26" s="34"/>
      <c r="P26" s="34">
        <v>0</v>
      </c>
      <c r="Q26" s="34"/>
      <c r="R26" s="34"/>
      <c r="S26" s="34"/>
      <c r="T26" s="34" t="s">
        <v>66</v>
      </c>
      <c r="U26" s="34"/>
      <c r="V26" s="27"/>
      <c r="W26" s="27"/>
      <c r="X26" s="49" t="e">
        <f t="shared" si="1"/>
        <v>#VALUE!</v>
      </c>
    </row>
    <row r="27" spans="1:24" s="32" customFormat="1" ht="15">
      <c r="A27" s="33" t="s">
        <v>61</v>
      </c>
      <c r="B27" s="47">
        <v>0</v>
      </c>
      <c r="C27" s="48"/>
      <c r="D27" s="47"/>
      <c r="E27" s="48"/>
      <c r="F27" s="47" t="e">
        <f>SUM(#REF!)</f>
        <v>#REF!</v>
      </c>
      <c r="G27" s="48"/>
      <c r="H27" s="47">
        <v>0</v>
      </c>
      <c r="I27" s="35"/>
      <c r="J27" s="35"/>
      <c r="K27" s="35"/>
      <c r="L27" s="35"/>
      <c r="M27" s="35"/>
      <c r="N27" s="35"/>
      <c r="O27" s="34"/>
      <c r="P27" s="47" t="s">
        <v>66</v>
      </c>
      <c r="Q27" s="48"/>
      <c r="R27" s="47"/>
      <c r="S27" s="48"/>
      <c r="T27" s="47" t="s">
        <v>66</v>
      </c>
      <c r="U27" s="48"/>
      <c r="V27" s="30" t="e">
        <f>SUM(#REF!)</f>
        <v>#REF!</v>
      </c>
      <c r="W27" s="31"/>
      <c r="X27" s="49" t="e">
        <f t="shared" si="1"/>
        <v>#VALUE!</v>
      </c>
    </row>
    <row r="28" spans="1:24" s="32" customFormat="1" ht="15">
      <c r="A28" s="36" t="s">
        <v>100</v>
      </c>
      <c r="B28" s="50">
        <v>0</v>
      </c>
      <c r="C28" s="34"/>
      <c r="D28" s="34"/>
      <c r="E28" s="34"/>
      <c r="F28" s="34"/>
      <c r="G28" s="34"/>
      <c r="H28" s="34">
        <v>0</v>
      </c>
      <c r="I28" s="34"/>
      <c r="J28" s="34"/>
      <c r="K28" s="34"/>
      <c r="L28" s="34"/>
      <c r="M28" s="34"/>
      <c r="N28" s="34"/>
      <c r="O28" s="34"/>
      <c r="P28" s="142">
        <v>0</v>
      </c>
      <c r="Q28" s="34"/>
      <c r="R28" s="142"/>
      <c r="S28" s="34"/>
      <c r="T28" s="34"/>
      <c r="U28" s="34"/>
      <c r="V28" s="34"/>
      <c r="W28" s="34"/>
      <c r="X28" s="49">
        <f t="shared" si="1"/>
        <v>0</v>
      </c>
    </row>
    <row r="29" spans="1:24" s="32" customFormat="1" ht="15">
      <c r="A29" s="58" t="s">
        <v>72</v>
      </c>
      <c r="B29" s="59">
        <v>0</v>
      </c>
      <c r="C29" s="34"/>
      <c r="D29" s="59">
        <v>0</v>
      </c>
      <c r="E29" s="34"/>
      <c r="F29" s="34"/>
      <c r="G29" s="34"/>
      <c r="H29" s="59"/>
      <c r="I29" s="34"/>
      <c r="J29" s="34"/>
      <c r="K29" s="34"/>
      <c r="L29" s="34"/>
      <c r="M29" s="34"/>
      <c r="N29" s="34"/>
      <c r="O29" s="34"/>
      <c r="P29" s="60">
        <v>0</v>
      </c>
      <c r="Q29" s="61"/>
      <c r="R29" s="60"/>
      <c r="S29" s="61"/>
      <c r="T29" s="60"/>
      <c r="U29" s="34"/>
      <c r="V29" s="34"/>
      <c r="W29" s="34"/>
      <c r="X29" s="49">
        <f t="shared" si="1"/>
        <v>0</v>
      </c>
    </row>
    <row r="30" spans="1:24" s="32" customFormat="1" ht="15">
      <c r="A30" s="36" t="s">
        <v>71</v>
      </c>
      <c r="B30" s="50">
        <v>0</v>
      </c>
      <c r="C30" s="34"/>
      <c r="D30" s="50">
        <v>0</v>
      </c>
      <c r="E30" s="34"/>
      <c r="F30" s="34"/>
      <c r="G30" s="34"/>
      <c r="H30" s="50"/>
      <c r="I30" s="34"/>
      <c r="J30" s="34"/>
      <c r="K30" s="34"/>
      <c r="L30" s="34"/>
      <c r="M30" s="34"/>
      <c r="N30" s="34"/>
      <c r="O30" s="34"/>
      <c r="P30" s="50">
        <v>0</v>
      </c>
      <c r="Q30" s="34"/>
      <c r="R30" s="50"/>
      <c r="S30" s="34"/>
      <c r="T30" s="50">
        <v>0</v>
      </c>
      <c r="U30" s="34"/>
      <c r="V30" s="34"/>
      <c r="W30" s="34"/>
      <c r="X30" s="49">
        <f t="shared" si="1"/>
        <v>0</v>
      </c>
    </row>
    <row r="31" spans="1:24" s="32" customFormat="1" ht="15">
      <c r="A31" s="36" t="s">
        <v>72</v>
      </c>
      <c r="B31" s="34">
        <v>0</v>
      </c>
      <c r="C31" s="34"/>
      <c r="D31" s="34">
        <v>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>
        <v>0</v>
      </c>
      <c r="Q31" s="34"/>
      <c r="R31" s="34"/>
      <c r="S31" s="34"/>
      <c r="T31" s="34"/>
      <c r="U31" s="34"/>
      <c r="V31" s="34"/>
      <c r="W31" s="34"/>
      <c r="X31" s="49">
        <f t="shared" si="1"/>
        <v>0</v>
      </c>
    </row>
    <row r="32" spans="1:24" s="32" customFormat="1" ht="15">
      <c r="A32" s="36" t="s">
        <v>99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>
        <v>0</v>
      </c>
      <c r="U32" s="34"/>
      <c r="V32" s="34"/>
      <c r="W32" s="34"/>
      <c r="X32" s="49">
        <f t="shared" si="1"/>
        <v>0</v>
      </c>
    </row>
    <row r="33" spans="1:26" s="27" customFormat="1" ht="15.75" thickBot="1">
      <c r="A33" s="26" t="s">
        <v>74</v>
      </c>
      <c r="B33" s="51">
        <f>SUM(B22:B32)</f>
        <v>0</v>
      </c>
      <c r="C33" s="31"/>
      <c r="D33" s="51">
        <f>SUM(D22:D32)</f>
        <v>0</v>
      </c>
      <c r="E33" s="31"/>
      <c r="F33" s="30" t="e">
        <f>SUM(F22,#REF!,F26,F27,#REF!,#REF!,#REF!,#REF!,F31)</f>
        <v>#REF!</v>
      </c>
      <c r="G33" s="31"/>
      <c r="H33" s="51">
        <f>SUM(H22:H32)</f>
        <v>0</v>
      </c>
      <c r="I33" s="29"/>
      <c r="J33" s="29"/>
      <c r="K33" s="29"/>
      <c r="L33" s="29"/>
      <c r="M33" s="29"/>
      <c r="N33" s="29"/>
      <c r="O33" s="28"/>
      <c r="P33" s="51">
        <f>SUM(P22:P32)</f>
        <v>0</v>
      </c>
      <c r="Q33" s="31"/>
      <c r="R33" s="51">
        <f>SUM(R22:R32)</f>
        <v>0</v>
      </c>
      <c r="S33" s="31"/>
      <c r="T33" s="51">
        <f>SUM(T22:T32)</f>
        <v>0</v>
      </c>
      <c r="U33" s="31"/>
      <c r="V33" s="30" t="e">
        <f>SUM(V22,#REF!,V26,V27,#REF!,#REF!,#REF!,#REF!,V31)</f>
        <v>#REF!</v>
      </c>
      <c r="W33" s="31"/>
      <c r="X33" s="49">
        <f t="shared" si="1"/>
        <v>0</v>
      </c>
      <c r="Y33" s="145">
        <f>'Balance Sheet'!D72-'DA'!X33</f>
        <v>922</v>
      </c>
      <c r="Z33" s="145" t="s">
        <v>66</v>
      </c>
    </row>
    <row r="34" spans="1:20" s="27" customFormat="1" ht="15.75" thickTop="1">
      <c r="A34" s="33"/>
      <c r="P34" s="145" t="s">
        <v>66</v>
      </c>
      <c r="T34" s="27" t="s">
        <v>66</v>
      </c>
    </row>
    <row r="35" spans="1:7" s="27" customFormat="1" ht="15">
      <c r="A35" s="98"/>
      <c r="D35" s="149"/>
      <c r="E35" s="149"/>
      <c r="F35" s="149"/>
      <c r="G35" s="149"/>
    </row>
    <row r="36" s="27" customFormat="1" ht="15"/>
    <row r="37" ht="15">
      <c r="A37" s="148"/>
    </row>
    <row r="38" spans="1:23" ht="15">
      <c r="A38" s="100"/>
      <c r="V38" s="24"/>
      <c r="W38" s="24"/>
    </row>
    <row r="39" spans="1:23" ht="15">
      <c r="A39" s="108"/>
      <c r="V39" s="37"/>
      <c r="W39" s="37"/>
    </row>
    <row r="40" spans="1:23" ht="15">
      <c r="A40" s="107"/>
      <c r="V40" s="37"/>
      <c r="W40" s="37"/>
    </row>
    <row r="41" ht="15">
      <c r="A41" s="109"/>
    </row>
    <row r="42" spans="1:23" ht="15">
      <c r="A42" s="43"/>
      <c r="V42" s="38"/>
      <c r="W42" s="38"/>
    </row>
    <row r="43" spans="22:23" ht="15">
      <c r="V43" s="38"/>
      <c r="W43" s="38"/>
    </row>
    <row r="44" spans="22:23" ht="15">
      <c r="V44" s="38"/>
      <c r="W44" s="38"/>
    </row>
    <row r="45" spans="22:23" ht="15">
      <c r="V45" s="38"/>
      <c r="W45" s="38"/>
    </row>
    <row r="46" spans="1:23" ht="15">
      <c r="A46" s="98" t="s">
        <v>108</v>
      </c>
      <c r="H46" s="149" t="s">
        <v>109</v>
      </c>
      <c r="V46" s="38"/>
      <c r="W46" s="38"/>
    </row>
    <row r="47" spans="22:23" ht="15">
      <c r="V47" s="38"/>
      <c r="W47" s="38"/>
    </row>
    <row r="48" spans="22:23" ht="15">
      <c r="V48" s="38"/>
      <c r="W48" s="38"/>
    </row>
    <row r="49" spans="1:23" ht="15">
      <c r="A49" s="148" t="s">
        <v>166</v>
      </c>
      <c r="V49" s="38"/>
      <c r="W49" s="38"/>
    </row>
    <row r="50" spans="22:23" ht="15">
      <c r="V50" s="38"/>
      <c r="W50" s="38"/>
    </row>
    <row r="51" spans="1:23" ht="15">
      <c r="A51" s="100" t="s">
        <v>76</v>
      </c>
      <c r="V51" s="38"/>
      <c r="W51" s="38"/>
    </row>
    <row r="52" spans="1:23" ht="15">
      <c r="A52" s="102" t="s">
        <v>167</v>
      </c>
      <c r="V52" s="38"/>
      <c r="W52" s="38"/>
    </row>
    <row r="53" spans="1:23" ht="15">
      <c r="A53" s="39"/>
      <c r="V53" s="38"/>
      <c r="W53" s="38"/>
    </row>
    <row r="54" spans="1:23" ht="15">
      <c r="A54" s="107" t="s">
        <v>33</v>
      </c>
      <c r="V54" s="38"/>
      <c r="W54" s="38"/>
    </row>
    <row r="55" spans="1:28" ht="15">
      <c r="A55" s="103" t="s">
        <v>168</v>
      </c>
      <c r="V55" s="40"/>
      <c r="W55" s="40"/>
      <c r="AB55" s="23" t="s">
        <v>66</v>
      </c>
    </row>
    <row r="56" spans="22:23" ht="15">
      <c r="V56" s="40"/>
      <c r="W56" s="40"/>
    </row>
    <row r="57" spans="22:23" ht="15">
      <c r="V57" s="40"/>
      <c r="W57" s="40"/>
    </row>
    <row r="58" spans="22:23" ht="15">
      <c r="V58" s="40"/>
      <c r="W58" s="40"/>
    </row>
    <row r="59" spans="22:23" ht="15">
      <c r="V59" s="40"/>
      <c r="W59" s="40"/>
    </row>
    <row r="60" spans="22:23" ht="15">
      <c r="V60" s="40"/>
      <c r="W60" s="40"/>
    </row>
    <row r="61" spans="22:23" ht="15">
      <c r="V61" s="40"/>
      <c r="W61" s="40"/>
    </row>
    <row r="62" spans="22:23" ht="15">
      <c r="V62" s="40"/>
      <c r="W62" s="40"/>
    </row>
    <row r="63" spans="22:23" ht="15">
      <c r="V63" s="40"/>
      <c r="W63" s="40"/>
    </row>
    <row r="64" spans="22:23" ht="15">
      <c r="V64" s="40"/>
      <c r="W64" s="40"/>
    </row>
    <row r="65" spans="22:23" ht="15">
      <c r="V65" s="40"/>
      <c r="W65" s="40"/>
    </row>
    <row r="66" spans="22:23" ht="15">
      <c r="V66" s="40"/>
      <c r="W66" s="40"/>
    </row>
    <row r="67" spans="22:23" ht="15">
      <c r="V67" s="40"/>
      <c r="W67" s="40"/>
    </row>
    <row r="68" spans="22:23" ht="15">
      <c r="V68" s="40"/>
      <c r="W68" s="40"/>
    </row>
    <row r="69" spans="22:23" ht="15">
      <c r="V69" s="40"/>
      <c r="W69" s="40"/>
    </row>
    <row r="70" spans="22:23" ht="15">
      <c r="V70" s="40"/>
      <c r="W70" s="40"/>
    </row>
    <row r="71" spans="22:23" ht="15">
      <c r="V71" s="40"/>
      <c r="W71" s="40"/>
    </row>
    <row r="72" spans="22:23" ht="15">
      <c r="V72" s="40"/>
      <c r="W72" s="40"/>
    </row>
    <row r="73" spans="22:23" ht="15">
      <c r="V73" s="40"/>
      <c r="W73" s="40"/>
    </row>
    <row r="74" spans="22:23" ht="15">
      <c r="V74" s="40"/>
      <c r="W74" s="40"/>
    </row>
  </sheetData>
  <mergeCells count="12">
    <mergeCell ref="A4:A5"/>
    <mergeCell ref="R4:R5"/>
    <mergeCell ref="A2:X2"/>
    <mergeCell ref="A3:X3"/>
    <mergeCell ref="B4:B5"/>
    <mergeCell ref="D4:D5"/>
    <mergeCell ref="F4:F5"/>
    <mergeCell ref="H4:H5"/>
    <mergeCell ref="P4:P5"/>
    <mergeCell ref="T4:T5"/>
    <mergeCell ref="V4:V5"/>
    <mergeCell ref="X4:X5"/>
  </mergeCells>
  <printOptions horizontalCentered="1"/>
  <pageMargins left="0.75" right="0.63" top="0.47" bottom="0.7" header="0.38" footer="0.8"/>
  <pageSetup blackAndWhite="1"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138"/>
  <sheetViews>
    <sheetView workbookViewId="0" topLeftCell="A79">
      <selection activeCell="B98" sqref="B98"/>
    </sheetView>
  </sheetViews>
  <sheetFormatPr defaultColWidth="9.140625" defaultRowHeight="12.75"/>
  <cols>
    <col min="1" max="1" width="59.28125" style="77" customWidth="1"/>
    <col min="2" max="2" width="10.57421875" style="90" customWidth="1"/>
    <col min="3" max="3" width="2.8515625" style="73" hidden="1" customWidth="1"/>
    <col min="4" max="4" width="14.28125" style="182" customWidth="1"/>
    <col min="5" max="5" width="3.140625" style="77" customWidth="1"/>
    <col min="6" max="6" width="22.28125" style="182" customWidth="1"/>
    <col min="7" max="7" width="9.140625" style="77" hidden="1" customWidth="1"/>
    <col min="8" max="8" width="8.8515625" style="77" customWidth="1"/>
    <col min="9" max="9" width="22.28125" style="77" hidden="1" customWidth="1"/>
    <col min="10" max="10" width="9.140625" style="77" hidden="1" customWidth="1"/>
    <col min="11" max="16384" width="9.140625" style="77" customWidth="1"/>
  </cols>
  <sheetData>
    <row r="1" spans="1:6" ht="15">
      <c r="A1" s="157" t="s">
        <v>160</v>
      </c>
      <c r="B1" s="166"/>
      <c r="C1" s="157"/>
      <c r="D1" s="167"/>
      <c r="E1" s="157"/>
      <c r="F1" s="167"/>
    </row>
    <row r="2" spans="1:6" s="78" customFormat="1" ht="15">
      <c r="A2" s="63" t="s">
        <v>8</v>
      </c>
      <c r="B2" s="168"/>
      <c r="C2" s="63"/>
      <c r="D2" s="169"/>
      <c r="E2" s="63"/>
      <c r="F2" s="169"/>
    </row>
    <row r="3" spans="1:6" ht="15" customHeight="1">
      <c r="A3" s="78" t="s">
        <v>182</v>
      </c>
      <c r="B3" s="89"/>
      <c r="C3" s="78"/>
      <c r="D3" s="170"/>
      <c r="E3" s="78"/>
      <c r="F3" s="170"/>
    </row>
    <row r="4" spans="1:6" ht="15" customHeight="1">
      <c r="A4" s="171"/>
      <c r="B4" s="172"/>
      <c r="C4" s="171"/>
      <c r="D4" s="173"/>
      <c r="E4" s="171"/>
      <c r="F4" s="173"/>
    </row>
    <row r="5" spans="2:6" s="174" customFormat="1" ht="15">
      <c r="B5" s="175"/>
      <c r="C5" s="176"/>
      <c r="D5" s="177" t="s">
        <v>183</v>
      </c>
      <c r="E5" s="175"/>
      <c r="F5" s="177" t="s">
        <v>184</v>
      </c>
    </row>
    <row r="6" spans="1:6" ht="18" customHeight="1">
      <c r="A6" s="63" t="s">
        <v>9</v>
      </c>
      <c r="B6" s="172"/>
      <c r="C6" s="171"/>
      <c r="D6" s="178" t="s">
        <v>34</v>
      </c>
      <c r="E6" s="179"/>
      <c r="F6" s="178" t="s">
        <v>34</v>
      </c>
    </row>
    <row r="7" spans="1:6" ht="23.25" customHeight="1">
      <c r="A7" s="180"/>
      <c r="B7" s="172"/>
      <c r="C7" s="171"/>
      <c r="D7" s="178"/>
      <c r="E7" s="179"/>
      <c r="F7" s="178"/>
    </row>
    <row r="8" spans="1:3" ht="19.5" customHeight="1">
      <c r="A8" s="219" t="s">
        <v>128</v>
      </c>
      <c r="B8" s="181"/>
      <c r="C8" s="74"/>
    </row>
    <row r="9" spans="1:3" ht="24" customHeight="1">
      <c r="A9" s="63"/>
      <c r="B9" s="181"/>
      <c r="C9" s="74"/>
    </row>
    <row r="10" spans="1:9" ht="12.75" customHeight="1">
      <c r="A10" s="56" t="s">
        <v>44</v>
      </c>
      <c r="D10" s="183">
        <f>SUM(D11:D20)</f>
        <v>385</v>
      </c>
      <c r="E10" s="184"/>
      <c r="F10" s="183">
        <v>393</v>
      </c>
      <c r="I10" s="208">
        <f>D10+D30</f>
        <v>385</v>
      </c>
    </row>
    <row r="11" spans="1:9" ht="12.75" customHeight="1">
      <c r="A11" s="78" t="s">
        <v>84</v>
      </c>
      <c r="D11" s="185">
        <v>32</v>
      </c>
      <c r="F11" s="185">
        <v>32</v>
      </c>
      <c r="I11" s="77" t="s">
        <v>66</v>
      </c>
    </row>
    <row r="12" spans="1:6" ht="12.75" customHeight="1" hidden="1">
      <c r="A12" s="78" t="s">
        <v>103</v>
      </c>
      <c r="D12" s="185"/>
      <c r="F12" s="185"/>
    </row>
    <row r="13" spans="1:6" ht="12.75" customHeight="1" hidden="1">
      <c r="A13" s="78" t="s">
        <v>85</v>
      </c>
      <c r="D13" s="185"/>
      <c r="F13" s="185"/>
    </row>
    <row r="14" spans="1:9" ht="18.75" customHeight="1">
      <c r="A14" s="78" t="s">
        <v>86</v>
      </c>
      <c r="D14" s="185">
        <v>273</v>
      </c>
      <c r="F14" s="185">
        <v>277</v>
      </c>
      <c r="I14" s="77" t="s">
        <v>66</v>
      </c>
    </row>
    <row r="15" spans="1:9" ht="20.25" customHeight="1">
      <c r="A15" s="78" t="s">
        <v>148</v>
      </c>
      <c r="D15" s="185">
        <v>46</v>
      </c>
      <c r="F15" s="185">
        <v>49</v>
      </c>
      <c r="I15" s="77" t="s">
        <v>66</v>
      </c>
    </row>
    <row r="16" spans="1:9" ht="26.25" customHeight="1">
      <c r="A16" s="78" t="s">
        <v>87</v>
      </c>
      <c r="D16" s="185">
        <v>29</v>
      </c>
      <c r="F16" s="185">
        <v>30</v>
      </c>
      <c r="I16" s="77" t="s">
        <v>66</v>
      </c>
    </row>
    <row r="17" spans="1:9" ht="17.25" customHeight="1">
      <c r="A17" s="78" t="s">
        <v>154</v>
      </c>
      <c r="D17" s="185">
        <v>0</v>
      </c>
      <c r="F17" s="185">
        <v>0</v>
      </c>
      <c r="I17" s="77" t="s">
        <v>66</v>
      </c>
    </row>
    <row r="18" spans="1:10" ht="12.75" customHeight="1" hidden="1">
      <c r="A18" s="78" t="s">
        <v>151</v>
      </c>
      <c r="D18" s="185">
        <v>0</v>
      </c>
      <c r="F18" s="185">
        <v>0</v>
      </c>
      <c r="I18" s="77" t="s">
        <v>66</v>
      </c>
      <c r="J18" s="77" t="s">
        <v>66</v>
      </c>
    </row>
    <row r="19" spans="1:9" ht="19.5" customHeight="1">
      <c r="A19" s="78" t="s">
        <v>88</v>
      </c>
      <c r="D19" s="185">
        <v>5</v>
      </c>
      <c r="F19" s="185">
        <v>5</v>
      </c>
      <c r="I19" s="208" t="s">
        <v>66</v>
      </c>
    </row>
    <row r="20" spans="1:6" ht="1.5" customHeight="1" hidden="1">
      <c r="A20" s="78" t="s">
        <v>89</v>
      </c>
      <c r="D20" s="185">
        <v>0</v>
      </c>
      <c r="F20" s="185">
        <v>0</v>
      </c>
    </row>
    <row r="21" spans="1:6" ht="25.5" customHeight="1" hidden="1">
      <c r="A21" s="78"/>
      <c r="D21" s="186"/>
      <c r="E21" s="187"/>
      <c r="F21" s="186"/>
    </row>
    <row r="22" spans="1:6" ht="26.25" customHeight="1">
      <c r="A22" s="56" t="s">
        <v>45</v>
      </c>
      <c r="D22" s="183">
        <v>7</v>
      </c>
      <c r="E22" s="184"/>
      <c r="F22" s="238">
        <v>7</v>
      </c>
    </row>
    <row r="23" spans="1:6" ht="1.5" customHeight="1" hidden="1">
      <c r="A23" s="78"/>
      <c r="D23" s="186"/>
      <c r="E23" s="187"/>
      <c r="F23" s="186"/>
    </row>
    <row r="24" spans="1:6" ht="30.75" customHeight="1">
      <c r="A24" s="63" t="s">
        <v>112</v>
      </c>
      <c r="B24" s="181"/>
      <c r="C24" s="74"/>
      <c r="D24" s="188">
        <f>D10+D22</f>
        <v>392</v>
      </c>
      <c r="E24" s="189"/>
      <c r="F24" s="188">
        <f>F10+F22</f>
        <v>400</v>
      </c>
    </row>
    <row r="25" spans="1:6" ht="31.5" customHeight="1">
      <c r="A25" s="63"/>
      <c r="B25" s="181"/>
      <c r="C25" s="74"/>
      <c r="D25" s="189"/>
      <c r="E25" s="189"/>
      <c r="F25" s="189"/>
    </row>
    <row r="26" spans="1:6" ht="15">
      <c r="A26" s="63" t="s">
        <v>105</v>
      </c>
      <c r="C26" s="74"/>
      <c r="D26" s="188">
        <v>2</v>
      </c>
      <c r="E26" s="189"/>
      <c r="F26" s="188">
        <v>2</v>
      </c>
    </row>
    <row r="27" spans="1:6" ht="31.5" customHeight="1">
      <c r="A27" s="63"/>
      <c r="C27" s="74"/>
      <c r="D27" s="90"/>
      <c r="E27" s="90"/>
      <c r="F27" s="90"/>
    </row>
    <row r="28" spans="1:6" ht="15">
      <c r="A28" s="63" t="s">
        <v>113</v>
      </c>
      <c r="C28" s="74"/>
      <c r="D28" s="90"/>
      <c r="E28" s="90"/>
      <c r="F28" s="90"/>
    </row>
    <row r="29" spans="1:10" ht="15">
      <c r="A29" s="78" t="s">
        <v>114</v>
      </c>
      <c r="C29" s="74"/>
      <c r="D29" s="237">
        <v>0</v>
      </c>
      <c r="E29" s="237" t="s">
        <v>66</v>
      </c>
      <c r="F29" s="237">
        <v>0</v>
      </c>
      <c r="H29" s="182"/>
      <c r="I29" s="182"/>
      <c r="J29" s="182"/>
    </row>
    <row r="30" spans="1:10" ht="15">
      <c r="A30" s="78" t="s">
        <v>115</v>
      </c>
      <c r="C30" s="74"/>
      <c r="D30" s="237">
        <v>0</v>
      </c>
      <c r="E30" s="237"/>
      <c r="F30" s="237">
        <v>0</v>
      </c>
      <c r="H30" s="182"/>
      <c r="I30" s="182"/>
      <c r="J30" s="182"/>
    </row>
    <row r="31" spans="1:10" ht="15">
      <c r="A31" s="78" t="s">
        <v>116</v>
      </c>
      <c r="C31" s="74"/>
      <c r="D31" s="237"/>
      <c r="E31" s="237"/>
      <c r="F31" s="237"/>
      <c r="H31" s="182"/>
      <c r="I31" s="182"/>
      <c r="J31" s="182"/>
    </row>
    <row r="32" spans="1:10" ht="15">
      <c r="A32" s="78" t="s">
        <v>117</v>
      </c>
      <c r="C32" s="74"/>
      <c r="D32" s="237">
        <v>0</v>
      </c>
      <c r="E32" s="237"/>
      <c r="F32" s="237">
        <v>0</v>
      </c>
      <c r="H32" s="182"/>
      <c r="I32" s="182"/>
      <c r="J32" s="182"/>
    </row>
    <row r="33" spans="1:10" ht="12.75" customHeight="1">
      <c r="A33" s="63" t="s">
        <v>118</v>
      </c>
      <c r="D33" s="190">
        <f>SUM(D29:D32)</f>
        <v>0</v>
      </c>
      <c r="E33" s="185"/>
      <c r="F33" s="190">
        <f>SUM(F29:F32)</f>
        <v>0</v>
      </c>
      <c r="H33" s="182"/>
      <c r="I33" s="182"/>
      <c r="J33" s="182"/>
    </row>
    <row r="34" spans="1:10" ht="19.5" customHeight="1">
      <c r="A34" s="63"/>
      <c r="D34" s="191"/>
      <c r="E34" s="185"/>
      <c r="F34" s="192"/>
      <c r="H34" s="182"/>
      <c r="I34" s="182"/>
      <c r="J34" s="182"/>
    </row>
    <row r="35" spans="1:10" ht="25.5" customHeight="1">
      <c r="A35" s="219" t="s">
        <v>77</v>
      </c>
      <c r="B35" s="181"/>
      <c r="C35" s="74"/>
      <c r="D35" s="189"/>
      <c r="E35" s="189"/>
      <c r="F35" s="189"/>
      <c r="H35" s="182"/>
      <c r="I35" s="182"/>
      <c r="J35" s="182"/>
    </row>
    <row r="36" spans="1:10" ht="25.5" customHeight="1">
      <c r="A36" s="63"/>
      <c r="B36" s="181"/>
      <c r="C36" s="74"/>
      <c r="D36" s="189"/>
      <c r="E36" s="189"/>
      <c r="F36" s="189"/>
      <c r="H36" s="182"/>
      <c r="I36" s="182"/>
      <c r="J36" s="182"/>
    </row>
    <row r="37" spans="1:10" ht="15">
      <c r="A37" s="56" t="s">
        <v>47</v>
      </c>
      <c r="D37" s="183">
        <v>324</v>
      </c>
      <c r="E37" s="184"/>
      <c r="F37" s="183">
        <v>247</v>
      </c>
      <c r="H37" s="182"/>
      <c r="I37" s="182"/>
      <c r="J37" s="182"/>
    </row>
    <row r="38" spans="1:10" ht="5.25" customHeight="1" hidden="1">
      <c r="A38" s="78"/>
      <c r="D38" s="193"/>
      <c r="E38" s="194"/>
      <c r="F38" s="193"/>
      <c r="H38" s="182"/>
      <c r="I38" s="182"/>
      <c r="J38" s="182"/>
    </row>
    <row r="39" spans="1:10" ht="15" customHeight="1">
      <c r="A39" s="56" t="s">
        <v>48</v>
      </c>
      <c r="C39" s="74"/>
      <c r="D39" s="195">
        <v>617</v>
      </c>
      <c r="E39" s="189"/>
      <c r="F39" s="195">
        <v>368</v>
      </c>
      <c r="H39" s="182"/>
      <c r="I39" s="239" t="s">
        <v>66</v>
      </c>
      <c r="J39" s="182" t="s">
        <v>66</v>
      </c>
    </row>
    <row r="40" spans="1:10" ht="18" customHeight="1" hidden="1">
      <c r="A40" s="78"/>
      <c r="D40" s="192"/>
      <c r="E40" s="185"/>
      <c r="F40" s="192"/>
      <c r="H40" s="182"/>
      <c r="I40" s="182"/>
      <c r="J40" s="182"/>
    </row>
    <row r="41" spans="1:10" ht="15.75" customHeight="1" hidden="1">
      <c r="A41" s="245"/>
      <c r="D41" s="244" t="s">
        <v>66</v>
      </c>
      <c r="E41" s="185"/>
      <c r="F41" s="195" t="s">
        <v>161</v>
      </c>
      <c r="H41" s="182"/>
      <c r="I41" s="182" t="s">
        <v>66</v>
      </c>
      <c r="J41" s="182" t="s">
        <v>66</v>
      </c>
    </row>
    <row r="42" spans="1:10" ht="13.5" customHeight="1">
      <c r="A42" s="78"/>
      <c r="D42" s="192" t="s">
        <v>66</v>
      </c>
      <c r="E42" s="185"/>
      <c r="F42" s="192" t="s">
        <v>66</v>
      </c>
      <c r="H42" s="182"/>
      <c r="I42" s="182"/>
      <c r="J42" s="182"/>
    </row>
    <row r="43" spans="1:10" ht="15">
      <c r="A43" s="196" t="s">
        <v>64</v>
      </c>
      <c r="D43" s="183">
        <v>312</v>
      </c>
      <c r="E43" s="184"/>
      <c r="F43" s="183">
        <v>334</v>
      </c>
      <c r="H43" s="182"/>
      <c r="I43" s="239" t="s">
        <v>66</v>
      </c>
      <c r="J43" s="182"/>
    </row>
    <row r="44" spans="1:10" ht="15.75" customHeight="1">
      <c r="A44" s="78"/>
      <c r="D44" s="192"/>
      <c r="E44" s="185"/>
      <c r="F44" s="192"/>
      <c r="H44" s="182"/>
      <c r="I44" s="182"/>
      <c r="J44" s="182"/>
    </row>
    <row r="45" spans="1:10" ht="15">
      <c r="A45" s="63"/>
      <c r="B45" s="181"/>
      <c r="C45" s="74"/>
      <c r="D45" s="188"/>
      <c r="E45" s="189"/>
      <c r="F45" s="188"/>
      <c r="H45" s="182"/>
      <c r="I45" s="182"/>
      <c r="J45" s="182"/>
    </row>
    <row r="46" spans="1:10" ht="15">
      <c r="A46" s="63" t="s">
        <v>172</v>
      </c>
      <c r="B46" s="181"/>
      <c r="C46" s="74"/>
      <c r="D46" s="189"/>
      <c r="E46" s="189"/>
      <c r="F46" s="189">
        <v>1</v>
      </c>
      <c r="H46" s="182"/>
      <c r="I46" s="182"/>
      <c r="J46" s="182"/>
    </row>
    <row r="47" spans="1:10" ht="48.75" customHeight="1" thickBot="1">
      <c r="A47" s="63" t="s">
        <v>110</v>
      </c>
      <c r="B47" s="181"/>
      <c r="C47" s="74"/>
      <c r="D47" s="197">
        <v>1647</v>
      </c>
      <c r="E47" s="189"/>
      <c r="F47" s="197">
        <v>1352</v>
      </c>
      <c r="H47" s="182"/>
      <c r="I47" s="182"/>
      <c r="J47" s="182"/>
    </row>
    <row r="48" spans="1:10" ht="0.75" customHeight="1" hidden="1" thickTop="1">
      <c r="A48" s="78"/>
      <c r="D48" s="186"/>
      <c r="E48" s="187"/>
      <c r="F48" s="186"/>
      <c r="H48" s="182"/>
      <c r="I48" s="182"/>
      <c r="J48" s="182"/>
    </row>
    <row r="49" spans="8:10" ht="15" hidden="1">
      <c r="H49" s="182"/>
      <c r="I49" s="182"/>
      <c r="J49" s="182"/>
    </row>
    <row r="50" spans="8:10" ht="15" hidden="1">
      <c r="H50" s="240"/>
      <c r="I50" s="207"/>
      <c r="J50" s="182"/>
    </row>
    <row r="51" spans="1:10" ht="15.75" thickTop="1">
      <c r="A51" s="157" t="str">
        <f>A1</f>
        <v>" РОЗАХИМ " АД</v>
      </c>
      <c r="B51" s="198"/>
      <c r="C51" s="199"/>
      <c r="D51" s="200"/>
      <c r="E51" s="201"/>
      <c r="F51" s="200"/>
      <c r="H51" s="182"/>
      <c r="I51" s="182"/>
      <c r="J51" s="182"/>
    </row>
    <row r="52" spans="1:10" ht="15">
      <c r="A52" s="63" t="s">
        <v>8</v>
      </c>
      <c r="H52" s="182"/>
      <c r="I52" s="182"/>
      <c r="J52" s="182"/>
    </row>
    <row r="53" ht="15">
      <c r="A53" s="78" t="s">
        <v>185</v>
      </c>
    </row>
    <row r="54" spans="1:6" ht="15">
      <c r="A54" s="174"/>
      <c r="B54" s="175"/>
      <c r="C54" s="176"/>
      <c r="D54" s="177" t="s">
        <v>183</v>
      </c>
      <c r="E54" s="175"/>
      <c r="F54" s="177" t="s">
        <v>184</v>
      </c>
    </row>
    <row r="55" spans="1:7" ht="15">
      <c r="A55" s="63" t="s">
        <v>10</v>
      </c>
      <c r="B55" s="172"/>
      <c r="C55" s="171"/>
      <c r="D55" s="236" t="s">
        <v>147</v>
      </c>
      <c r="E55" s="179"/>
      <c r="F55" s="236" t="s">
        <v>147</v>
      </c>
      <c r="G55" s="172"/>
    </row>
    <row r="56" spans="1:7" ht="21.75" customHeight="1">
      <c r="A56" s="180"/>
      <c r="B56" s="172"/>
      <c r="C56" s="171"/>
      <c r="D56" s="178"/>
      <c r="E56" s="179"/>
      <c r="F56" s="178"/>
      <c r="G56" s="172"/>
    </row>
    <row r="57" spans="1:6" ht="18" customHeight="1">
      <c r="A57" s="63" t="s">
        <v>49</v>
      </c>
      <c r="B57" s="90" t="s">
        <v>66</v>
      </c>
      <c r="C57" s="74"/>
      <c r="D57" s="202"/>
      <c r="E57" s="202"/>
      <c r="F57" s="202"/>
    </row>
    <row r="58" spans="1:6" ht="14.25" customHeight="1">
      <c r="A58" s="63"/>
      <c r="B58" s="181"/>
      <c r="C58" s="74"/>
      <c r="D58" s="203"/>
      <c r="E58" s="202"/>
      <c r="F58" s="203"/>
    </row>
    <row r="59" spans="1:6" ht="15">
      <c r="A59" s="56" t="s">
        <v>50</v>
      </c>
      <c r="B59" s="204"/>
      <c r="D59" s="205">
        <v>513</v>
      </c>
      <c r="E59" s="206"/>
      <c r="F59" s="205">
        <v>513</v>
      </c>
    </row>
    <row r="60" spans="1:6" ht="9" customHeight="1">
      <c r="A60" s="56"/>
      <c r="D60" s="207"/>
      <c r="E60" s="208"/>
      <c r="F60" s="207"/>
    </row>
    <row r="61" spans="1:6" ht="15">
      <c r="A61" s="56" t="s">
        <v>55</v>
      </c>
      <c r="D61" s="207"/>
      <c r="E61" s="208"/>
      <c r="F61" s="207"/>
    </row>
    <row r="62" spans="1:7" ht="15">
      <c r="A62" s="89" t="s">
        <v>63</v>
      </c>
      <c r="C62" s="90"/>
      <c r="D62" s="207">
        <v>40</v>
      </c>
      <c r="E62" s="208"/>
      <c r="F62" s="207">
        <v>40</v>
      </c>
      <c r="G62" s="77" t="s">
        <v>66</v>
      </c>
    </row>
    <row r="63" spans="1:6" ht="15">
      <c r="A63" s="78" t="s">
        <v>11</v>
      </c>
      <c r="D63" s="207"/>
      <c r="E63" s="208"/>
      <c r="F63" s="207"/>
    </row>
    <row r="64" spans="1:6" ht="15">
      <c r="A64" s="78" t="s">
        <v>51</v>
      </c>
      <c r="D64" s="209"/>
      <c r="E64" s="208"/>
      <c r="F64" s="209"/>
    </row>
    <row r="65" spans="1:6" ht="15">
      <c r="A65" s="56" t="s">
        <v>37</v>
      </c>
      <c r="D65" s="210">
        <f>SUM(D62:D64)</f>
        <v>40</v>
      </c>
      <c r="E65" s="206"/>
      <c r="F65" s="210">
        <f>SUM(F62:F64)</f>
        <v>40</v>
      </c>
    </row>
    <row r="66" spans="1:6" ht="9" customHeight="1">
      <c r="A66" s="78"/>
      <c r="D66" s="207"/>
      <c r="E66" s="208"/>
      <c r="F66" s="207"/>
    </row>
    <row r="67" spans="1:6" ht="15">
      <c r="A67" s="56" t="s">
        <v>56</v>
      </c>
      <c r="D67" s="207"/>
      <c r="E67" s="208"/>
      <c r="F67" s="207"/>
    </row>
    <row r="68" spans="1:7" ht="15">
      <c r="A68" s="211" t="s">
        <v>78</v>
      </c>
      <c r="D68" s="207">
        <v>333</v>
      </c>
      <c r="E68" s="208"/>
      <c r="F68" s="207">
        <v>174</v>
      </c>
      <c r="G68" s="77" t="s">
        <v>66</v>
      </c>
    </row>
    <row r="69" spans="1:6" ht="15">
      <c r="A69" s="78" t="s">
        <v>79</v>
      </c>
      <c r="D69" s="209">
        <v>36</v>
      </c>
      <c r="E69" s="208"/>
      <c r="F69" s="209">
        <v>159</v>
      </c>
    </row>
    <row r="70" spans="1:7" ht="15">
      <c r="A70" s="56" t="s">
        <v>46</v>
      </c>
      <c r="D70" s="210">
        <f>SUM(D68:D69)</f>
        <v>369</v>
      </c>
      <c r="E70" s="208"/>
      <c r="F70" s="210">
        <f>SUM(F68:F69)</f>
        <v>333</v>
      </c>
      <c r="G70" s="208"/>
    </row>
    <row r="71" spans="1:6" ht="9" customHeight="1">
      <c r="A71" s="78"/>
      <c r="D71" s="212"/>
      <c r="E71" s="208"/>
      <c r="F71" s="212"/>
    </row>
    <row r="72" spans="1:6" ht="15">
      <c r="A72" s="63" t="s">
        <v>52</v>
      </c>
      <c r="B72" s="181"/>
      <c r="C72" s="74"/>
      <c r="D72" s="188">
        <f>D59+D65+D70</f>
        <v>922</v>
      </c>
      <c r="E72" s="189"/>
      <c r="F72" s="188">
        <f>F59+F65+F70</f>
        <v>886</v>
      </c>
    </row>
    <row r="73" spans="1:6" ht="6.75" customHeight="1" hidden="1">
      <c r="A73" s="78"/>
      <c r="D73" s="207"/>
      <c r="E73" s="208"/>
      <c r="F73" s="207"/>
    </row>
    <row r="74" spans="1:6" ht="15">
      <c r="A74" s="63" t="s">
        <v>129</v>
      </c>
      <c r="C74" s="74"/>
      <c r="D74" s="189"/>
      <c r="E74" s="189"/>
      <c r="F74" s="189"/>
    </row>
    <row r="75" spans="1:6" ht="6" customHeight="1" hidden="1">
      <c r="A75" s="63"/>
      <c r="B75" s="181"/>
      <c r="C75" s="74"/>
      <c r="D75" s="189"/>
      <c r="E75" s="189"/>
      <c r="F75" s="189"/>
    </row>
    <row r="76" spans="1:6" ht="0.75" customHeight="1">
      <c r="A76" s="56" t="s">
        <v>80</v>
      </c>
      <c r="D76" s="192"/>
      <c r="E76" s="185"/>
      <c r="F76" s="192"/>
    </row>
    <row r="77" spans="1:6" ht="0.75" customHeight="1" hidden="1">
      <c r="A77" s="78" t="s">
        <v>149</v>
      </c>
      <c r="B77" s="90" t="s">
        <v>66</v>
      </c>
      <c r="D77" s="213"/>
      <c r="E77" s="213"/>
      <c r="F77" s="213">
        <f>30-30</f>
        <v>0</v>
      </c>
    </row>
    <row r="78" spans="1:6" ht="15">
      <c r="A78" s="78" t="s">
        <v>81</v>
      </c>
      <c r="D78" s="213" t="s">
        <v>66</v>
      </c>
      <c r="E78" s="213"/>
      <c r="F78" s="213">
        <v>0</v>
      </c>
    </row>
    <row r="79" spans="1:6" ht="15">
      <c r="A79" s="78" t="s">
        <v>153</v>
      </c>
      <c r="D79" s="213" t="s">
        <v>66</v>
      </c>
      <c r="E79" s="213"/>
      <c r="F79" s="213" t="s">
        <v>66</v>
      </c>
    </row>
    <row r="80" spans="1:6" ht="15">
      <c r="A80" s="78" t="s">
        <v>99</v>
      </c>
      <c r="D80" s="213">
        <v>3</v>
      </c>
      <c r="E80" s="213"/>
      <c r="F80" s="213">
        <v>3</v>
      </c>
    </row>
    <row r="81" spans="1:6" ht="2.25" customHeight="1" hidden="1">
      <c r="A81" s="63"/>
      <c r="B81" s="181"/>
      <c r="C81" s="74"/>
      <c r="D81" s="189"/>
      <c r="E81" s="189"/>
      <c r="F81" s="189"/>
    </row>
    <row r="82" spans="1:6" ht="15">
      <c r="A82" s="56" t="s">
        <v>37</v>
      </c>
      <c r="B82" s="181"/>
      <c r="C82" s="74"/>
      <c r="D82" s="216">
        <f>SUM(D77:D81)</f>
        <v>3</v>
      </c>
      <c r="E82" s="189"/>
      <c r="F82" s="216">
        <f>SUM(F77:F81)</f>
        <v>3</v>
      </c>
    </row>
    <row r="83" spans="1:6" ht="15">
      <c r="A83" s="56" t="s">
        <v>53</v>
      </c>
      <c r="D83" s="243" t="s">
        <v>66</v>
      </c>
      <c r="E83" s="189"/>
      <c r="F83" s="243" t="s">
        <v>66</v>
      </c>
    </row>
    <row r="84" spans="1:6" ht="15">
      <c r="A84" s="63"/>
      <c r="D84" s="215"/>
      <c r="E84" s="206"/>
      <c r="F84" s="215"/>
    </row>
    <row r="85" spans="1:6" ht="14.25" customHeight="1">
      <c r="A85" s="63" t="s">
        <v>130</v>
      </c>
      <c r="B85" s="181"/>
      <c r="C85" s="74"/>
      <c r="D85" s="207"/>
      <c r="E85" s="208"/>
      <c r="F85" s="207"/>
    </row>
    <row r="86" spans="1:6" ht="6" customHeight="1" hidden="1">
      <c r="A86" s="63"/>
      <c r="B86" s="181"/>
      <c r="C86" s="74"/>
      <c r="D86" s="207"/>
      <c r="E86" s="208"/>
      <c r="F86" s="207"/>
    </row>
    <row r="87" spans="1:6" ht="15">
      <c r="A87" s="56" t="s">
        <v>146</v>
      </c>
      <c r="C87" s="214"/>
      <c r="D87" s="207"/>
      <c r="E87" s="208"/>
      <c r="F87" s="207"/>
    </row>
    <row r="88" spans="1:6" ht="15">
      <c r="A88" s="78" t="s">
        <v>83</v>
      </c>
      <c r="D88" s="207">
        <v>676</v>
      </c>
      <c r="E88" s="208"/>
      <c r="F88" s="207">
        <v>426</v>
      </c>
    </row>
    <row r="89" spans="1:10" ht="15">
      <c r="A89" s="78" t="s">
        <v>81</v>
      </c>
      <c r="D89" s="207"/>
      <c r="E89" s="208"/>
      <c r="F89" s="207" t="s">
        <v>66</v>
      </c>
      <c r="I89" s="208" t="s">
        <v>66</v>
      </c>
      <c r="J89" s="182" t="s">
        <v>66</v>
      </c>
    </row>
    <row r="90" spans="1:10" ht="13.5" customHeight="1">
      <c r="A90" s="78" t="s">
        <v>12</v>
      </c>
      <c r="B90" s="90" t="s">
        <v>66</v>
      </c>
      <c r="D90" s="207" t="s">
        <v>66</v>
      </c>
      <c r="E90" s="208"/>
      <c r="F90" s="207" t="s">
        <v>66</v>
      </c>
      <c r="J90" s="182"/>
    </row>
    <row r="91" spans="1:10" ht="12.75" customHeight="1">
      <c r="A91" s="78" t="s">
        <v>152</v>
      </c>
      <c r="D91" s="207" t="s">
        <v>66</v>
      </c>
      <c r="E91" s="208"/>
      <c r="F91" s="207" t="s">
        <v>66</v>
      </c>
      <c r="I91" s="77" t="s">
        <v>66</v>
      </c>
      <c r="J91" s="182" t="s">
        <v>66</v>
      </c>
    </row>
    <row r="92" spans="1:10" ht="15">
      <c r="A92" s="78" t="s">
        <v>82</v>
      </c>
      <c r="D92" s="207">
        <v>11</v>
      </c>
      <c r="E92" s="208"/>
      <c r="F92" s="207">
        <v>2</v>
      </c>
      <c r="J92" s="208"/>
    </row>
    <row r="93" spans="1:6" ht="15">
      <c r="A93" s="78" t="s">
        <v>156</v>
      </c>
      <c r="B93" s="90" t="s">
        <v>66</v>
      </c>
      <c r="D93" s="207">
        <v>16</v>
      </c>
      <c r="E93" s="208"/>
      <c r="F93" s="207">
        <v>16</v>
      </c>
    </row>
    <row r="94" spans="1:10" ht="15">
      <c r="A94" s="56" t="s">
        <v>37</v>
      </c>
      <c r="B94" s="90" t="s">
        <v>66</v>
      </c>
      <c r="C94" s="74"/>
      <c r="D94" s="216">
        <f>SUM(D88:D93)</f>
        <v>703</v>
      </c>
      <c r="E94" s="189"/>
      <c r="F94" s="216">
        <f>SUM(F88:F93)</f>
        <v>444</v>
      </c>
      <c r="J94" s="208"/>
    </row>
    <row r="95" spans="1:6" ht="14.25" customHeight="1">
      <c r="A95" s="78"/>
      <c r="D95" s="207"/>
      <c r="E95" s="208"/>
      <c r="F95" s="207"/>
    </row>
    <row r="96" spans="1:6" ht="15">
      <c r="A96" s="78" t="s">
        <v>173</v>
      </c>
      <c r="D96" s="212">
        <v>19</v>
      </c>
      <c r="E96" s="208"/>
      <c r="F96" s="212">
        <v>19</v>
      </c>
    </row>
    <row r="97" spans="1:6" ht="15.75" thickBot="1">
      <c r="A97" s="63" t="s">
        <v>54</v>
      </c>
      <c r="B97" s="181"/>
      <c r="C97" s="74"/>
      <c r="D97" s="197">
        <v>1647</v>
      </c>
      <c r="E97" s="189"/>
      <c r="F97" s="197">
        <v>1352</v>
      </c>
    </row>
    <row r="98" spans="1:6" ht="15.75" thickTop="1">
      <c r="A98" s="78"/>
      <c r="D98" s="217"/>
      <c r="E98" s="218"/>
      <c r="F98" s="217"/>
    </row>
    <row r="99" spans="1:6" ht="15">
      <c r="A99" s="63"/>
      <c r="D99" s="246">
        <f>+D47-D97</f>
        <v>0</v>
      </c>
      <c r="E99" s="246"/>
      <c r="F99" s="246">
        <f>+F47-F97</f>
        <v>0</v>
      </c>
    </row>
    <row r="100" ht="15">
      <c r="A100" s="78"/>
    </row>
    <row r="101" spans="1:6" ht="15" hidden="1">
      <c r="A101" s="98"/>
      <c r="B101" s="148"/>
      <c r="C101" s="77"/>
      <c r="D101" s="77"/>
      <c r="F101" s="77"/>
    </row>
    <row r="102" spans="1:6" ht="15" hidden="1">
      <c r="A102" s="98"/>
      <c r="B102" s="148"/>
      <c r="C102" s="77"/>
      <c r="D102" s="77"/>
      <c r="F102" s="77"/>
    </row>
    <row r="103" ht="15" hidden="1">
      <c r="A103" s="104"/>
    </row>
    <row r="104" ht="15" hidden="1">
      <c r="A104" s="100"/>
    </row>
    <row r="105" ht="15" hidden="1">
      <c r="A105" s="102"/>
    </row>
    <row r="106" ht="15" hidden="1">
      <c r="A106" s="102"/>
    </row>
    <row r="107" ht="15" hidden="1">
      <c r="A107" s="100"/>
    </row>
    <row r="108" ht="15" hidden="1">
      <c r="A108" s="103"/>
    </row>
    <row r="109" ht="15" hidden="1"/>
    <row r="110" ht="15" hidden="1"/>
    <row r="111" ht="15" hidden="1"/>
    <row r="112" ht="15" hidden="1">
      <c r="A112" s="104"/>
    </row>
    <row r="113" ht="15" hidden="1"/>
    <row r="114" ht="15" hidden="1"/>
    <row r="115" ht="15" hidden="1"/>
    <row r="116" ht="15" hidden="1"/>
    <row r="117" spans="1:6" ht="15" hidden="1">
      <c r="A117" s="98"/>
      <c r="B117" s="148"/>
      <c r="C117" s="77"/>
      <c r="D117" s="77"/>
      <c r="F117" s="77"/>
    </row>
    <row r="118" spans="1:9" ht="15">
      <c r="A118" s="98"/>
      <c r="B118" s="148"/>
      <c r="C118" s="77"/>
      <c r="D118" s="77"/>
      <c r="F118" s="77"/>
      <c r="I118" s="207"/>
    </row>
    <row r="122" spans="1:6" ht="15">
      <c r="A122" s="98"/>
      <c r="B122" s="148"/>
      <c r="C122" s="77"/>
      <c r="D122" s="77"/>
      <c r="F122" s="77"/>
    </row>
    <row r="123" spans="1:6" ht="15">
      <c r="A123" s="98"/>
      <c r="B123" s="148"/>
      <c r="C123" s="77"/>
      <c r="D123" s="77"/>
      <c r="F123" s="77"/>
    </row>
    <row r="124" ht="15">
      <c r="A124" s="148" t="s">
        <v>162</v>
      </c>
    </row>
    <row r="125" ht="15">
      <c r="A125" s="148"/>
    </row>
    <row r="127" ht="15">
      <c r="A127" s="100" t="str">
        <f>'Income Stat.'!A56</f>
        <v>Изпълнителен директор:</v>
      </c>
    </row>
    <row r="128" ht="15">
      <c r="A128" s="100" t="s">
        <v>174</v>
      </c>
    </row>
    <row r="129" ht="15">
      <c r="A129" s="102"/>
    </row>
    <row r="130" ht="15">
      <c r="A130" s="102"/>
    </row>
    <row r="131" ht="15">
      <c r="A131" s="102"/>
    </row>
    <row r="132" ht="15">
      <c r="A132" s="100" t="str">
        <f>'Income Stat.'!A58</f>
        <v>Съставител:</v>
      </c>
    </row>
    <row r="133" ht="15">
      <c r="A133" s="103" t="s">
        <v>178</v>
      </c>
    </row>
    <row r="136" ht="15">
      <c r="A136" s="153" t="str">
        <f>'Income Stat.'!A61</f>
        <v>27.04.2009г.</v>
      </c>
    </row>
    <row r="137" spans="1:8" ht="15">
      <c r="A137" s="153"/>
      <c r="H137" s="73"/>
    </row>
    <row r="138" ht="15" hidden="1">
      <c r="A138" s="93" t="str">
        <f>'Income Stat.'!A63</f>
        <v> </v>
      </c>
    </row>
  </sheetData>
  <printOptions horizontalCentered="1"/>
  <pageMargins left="0.75" right="0.75" top="0.47" bottom="0.7" header="0.38" footer="0.8"/>
  <pageSetup blackAndWhite="1" firstPageNumber="1" useFirstPageNumber="1" horizontalDpi="600" verticalDpi="600" orientation="portrait" paperSize="9" scale="80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62"/>
  <sheetViews>
    <sheetView workbookViewId="0" topLeftCell="A16">
      <selection activeCell="F48" sqref="F48"/>
    </sheetView>
  </sheetViews>
  <sheetFormatPr defaultColWidth="9.140625" defaultRowHeight="0" customHeight="1" zeroHeight="1"/>
  <cols>
    <col min="1" max="1" width="62.140625" style="128" customWidth="1"/>
    <col min="2" max="2" width="11.140625" style="21" customWidth="1"/>
    <col min="3" max="3" width="12.140625" style="22" customWidth="1"/>
    <col min="4" max="4" width="2.28125" style="13" customWidth="1"/>
    <col min="5" max="5" width="12.140625" style="22" customWidth="1"/>
    <col min="6" max="6" width="13.28125" style="13" customWidth="1"/>
    <col min="7" max="7" width="8.140625" style="3" customWidth="1"/>
    <col min="8" max="8" width="23.8515625" style="12" hidden="1" customWidth="1"/>
    <col min="9" max="9" width="10.57421875" style="12" hidden="1" customWidth="1"/>
    <col min="10" max="10" width="13.28125" style="12" hidden="1" customWidth="1"/>
    <col min="11" max="12" width="9.140625" style="12" hidden="1" customWidth="1"/>
    <col min="13" max="16384" width="7.8515625" style="12" hidden="1" customWidth="1"/>
  </cols>
  <sheetData>
    <row r="1" spans="1:8" s="4" customFormat="1" ht="18" customHeight="1">
      <c r="A1" s="251" t="str">
        <f>'Income Stat.'!A1:F1</f>
        <v>" РОЗАХИМ" АД</v>
      </c>
      <c r="B1" s="252"/>
      <c r="C1" s="252"/>
      <c r="D1" s="252"/>
      <c r="E1" s="252"/>
      <c r="F1" s="105"/>
      <c r="G1" s="3"/>
      <c r="H1" s="110"/>
    </row>
    <row r="2" spans="1:7" s="6" customFormat="1" ht="18" customHeight="1">
      <c r="A2" s="253" t="s">
        <v>186</v>
      </c>
      <c r="B2" s="254"/>
      <c r="C2" s="254"/>
      <c r="D2" s="254"/>
      <c r="E2" s="254"/>
      <c r="F2" s="105"/>
      <c r="G2" s="5"/>
    </row>
    <row r="3" spans="1:8" ht="28.5" customHeight="1">
      <c r="A3" s="111"/>
      <c r="B3" s="112"/>
      <c r="C3" s="44">
        <v>2009</v>
      </c>
      <c r="D3" s="44"/>
      <c r="E3" s="44">
        <v>2008</v>
      </c>
      <c r="F3" s="10"/>
      <c r="G3" s="11"/>
      <c r="H3" s="113"/>
    </row>
    <row r="4" spans="1:8" ht="16.5" customHeight="1">
      <c r="A4" s="111"/>
      <c r="B4" s="7"/>
      <c r="C4" s="236" t="s">
        <v>147</v>
      </c>
      <c r="D4" s="9"/>
      <c r="E4" s="236" t="s">
        <v>147</v>
      </c>
      <c r="F4" s="10"/>
      <c r="G4" s="11"/>
      <c r="H4" s="113"/>
    </row>
    <row r="5" spans="1:8" ht="23.25" customHeight="1">
      <c r="A5" s="111"/>
      <c r="B5" s="7"/>
      <c r="C5" s="8"/>
      <c r="D5" s="9"/>
      <c r="E5" s="8"/>
      <c r="F5" s="10"/>
      <c r="G5" s="11"/>
      <c r="H5" s="113"/>
    </row>
    <row r="6" spans="1:10" ht="13.5" customHeight="1">
      <c r="A6" s="114" t="s">
        <v>13</v>
      </c>
      <c r="B6" s="13"/>
      <c r="C6" s="16"/>
      <c r="D6" s="14"/>
      <c r="E6" s="16"/>
      <c r="F6" s="14"/>
      <c r="G6" s="5"/>
      <c r="H6" s="14"/>
      <c r="I6" s="15" t="e">
        <f>+E6+H6+#REF!</f>
        <v>#REF!</v>
      </c>
      <c r="J6" s="15">
        <f>+E6+H6</f>
        <v>0</v>
      </c>
    </row>
    <row r="7" spans="1:9" ht="13.5" customHeight="1">
      <c r="A7" s="115" t="s">
        <v>14</v>
      </c>
      <c r="B7" s="13"/>
      <c r="C7" s="16">
        <v>253</v>
      </c>
      <c r="D7" s="14"/>
      <c r="E7" s="16">
        <v>1141</v>
      </c>
      <c r="F7" s="14"/>
      <c r="G7" s="5"/>
      <c r="H7" s="14"/>
      <c r="I7" s="15">
        <f>+E7+H7</f>
        <v>1141</v>
      </c>
    </row>
    <row r="8" spans="1:12" ht="13.5" customHeight="1">
      <c r="A8" s="115" t="s">
        <v>15</v>
      </c>
      <c r="B8" s="13"/>
      <c r="C8" s="16">
        <v>-219</v>
      </c>
      <c r="D8" s="14"/>
      <c r="E8" s="16">
        <v>-1020</v>
      </c>
      <c r="F8" s="14"/>
      <c r="G8" s="5"/>
      <c r="H8" s="14"/>
      <c r="I8" s="15">
        <f>+E8+H8</f>
        <v>-1020</v>
      </c>
      <c r="L8" s="15" t="e">
        <f>+E8+#REF!</f>
        <v>#REF!</v>
      </c>
    </row>
    <row r="9" spans="1:12" ht="13.5" customHeight="1">
      <c r="A9" s="115" t="s">
        <v>16</v>
      </c>
      <c r="B9" s="13"/>
      <c r="C9" s="16">
        <v>-34</v>
      </c>
      <c r="D9" s="14"/>
      <c r="E9" s="16">
        <v>-42</v>
      </c>
      <c r="F9" s="14"/>
      <c r="G9" s="5"/>
      <c r="H9" s="14"/>
      <c r="I9" s="15"/>
      <c r="L9" s="15"/>
    </row>
    <row r="10" spans="1:9" s="18" customFormat="1" ht="13.5" customHeight="1">
      <c r="A10" s="115" t="s">
        <v>17</v>
      </c>
      <c r="B10" s="17"/>
      <c r="C10" s="16"/>
      <c r="D10" s="14"/>
      <c r="E10" s="16"/>
      <c r="F10" s="14"/>
      <c r="G10" s="3"/>
      <c r="H10" s="14"/>
      <c r="I10" s="15"/>
    </row>
    <row r="11" spans="1:9" s="18" customFormat="1" ht="13.5" customHeight="1">
      <c r="A11" s="115" t="s">
        <v>90</v>
      </c>
      <c r="B11" s="17"/>
      <c r="C11" s="16">
        <v>-18</v>
      </c>
      <c r="D11" s="14"/>
      <c r="E11" s="16">
        <v>-54</v>
      </c>
      <c r="F11" s="14"/>
      <c r="G11" s="3"/>
      <c r="H11" s="14"/>
      <c r="I11" s="15"/>
    </row>
    <row r="12" spans="1:9" s="18" customFormat="1" ht="13.5" customHeight="1">
      <c r="A12" s="115" t="s">
        <v>91</v>
      </c>
      <c r="B12" s="17"/>
      <c r="C12" s="16">
        <v>-5</v>
      </c>
      <c r="D12" s="14"/>
      <c r="E12" s="16">
        <v>-17</v>
      </c>
      <c r="F12" s="14"/>
      <c r="G12" s="3"/>
      <c r="H12" s="14"/>
      <c r="I12" s="15"/>
    </row>
    <row r="13" spans="1:9" s="18" customFormat="1" ht="25.5">
      <c r="A13" s="115" t="s">
        <v>18</v>
      </c>
      <c r="B13" s="17"/>
      <c r="C13" s="16">
        <v>1</v>
      </c>
      <c r="D13" s="14"/>
      <c r="E13" s="16"/>
      <c r="F13" s="14"/>
      <c r="G13" s="3"/>
      <c r="H13" s="14"/>
      <c r="I13" s="15"/>
    </row>
    <row r="14" spans="1:9" s="18" customFormat="1" ht="13.5" customHeight="1">
      <c r="A14" s="115" t="s">
        <v>150</v>
      </c>
      <c r="B14" s="17"/>
      <c r="C14" s="16">
        <v>0</v>
      </c>
      <c r="D14" s="14"/>
      <c r="E14" s="16">
        <v>0</v>
      </c>
      <c r="F14" s="14"/>
      <c r="G14" s="3"/>
      <c r="H14" s="14"/>
      <c r="I14" s="15"/>
    </row>
    <row r="15" spans="1:9" ht="13.5" customHeight="1">
      <c r="A15" s="115" t="s">
        <v>32</v>
      </c>
      <c r="B15" s="13"/>
      <c r="C15" s="16"/>
      <c r="D15" s="14"/>
      <c r="E15" s="16"/>
      <c r="F15" s="14"/>
      <c r="H15" s="14"/>
      <c r="I15" s="15"/>
    </row>
    <row r="16" spans="1:9" s="18" customFormat="1" ht="13.5" customHeight="1">
      <c r="A16" s="114" t="s">
        <v>19</v>
      </c>
      <c r="B16" s="17"/>
      <c r="C16" s="116">
        <f>SUM(C7:C15)</f>
        <v>-22</v>
      </c>
      <c r="D16" s="117"/>
      <c r="E16" s="116">
        <f>SUM(E7:E15)</f>
        <v>8</v>
      </c>
      <c r="F16" s="14"/>
      <c r="G16" s="3"/>
      <c r="H16" s="14"/>
      <c r="I16" s="15">
        <f>+E16+H16</f>
        <v>8</v>
      </c>
    </row>
    <row r="17" spans="1:9" ht="13.5" customHeight="1">
      <c r="A17" s="115"/>
      <c r="B17" s="13"/>
      <c r="C17" s="16"/>
      <c r="D17" s="14"/>
      <c r="E17" s="16"/>
      <c r="F17" s="14"/>
      <c r="H17" s="14"/>
      <c r="I17" s="15"/>
    </row>
    <row r="18" spans="1:9" ht="13.5" customHeight="1">
      <c r="A18" s="114" t="s">
        <v>20</v>
      </c>
      <c r="B18" s="13"/>
      <c r="C18" s="16"/>
      <c r="D18" s="14"/>
      <c r="E18" s="16"/>
      <c r="F18" s="14"/>
      <c r="H18" s="14"/>
      <c r="I18" s="15"/>
    </row>
    <row r="19" spans="1:9" ht="13.5" customHeight="1">
      <c r="A19" s="115" t="s">
        <v>21</v>
      </c>
      <c r="B19" s="13"/>
      <c r="C19" s="16"/>
      <c r="D19" s="14"/>
      <c r="E19" s="16">
        <v>-35</v>
      </c>
      <c r="F19" s="14"/>
      <c r="H19" s="14"/>
      <c r="I19" s="15"/>
    </row>
    <row r="20" spans="1:10" ht="15">
      <c r="A20" s="118" t="s">
        <v>22</v>
      </c>
      <c r="B20" s="13"/>
      <c r="C20" s="16">
        <v>0</v>
      </c>
      <c r="D20" s="117"/>
      <c r="E20" s="16">
        <v>0</v>
      </c>
      <c r="F20" s="117"/>
      <c r="G20" s="5"/>
      <c r="H20" s="14"/>
      <c r="I20" s="15">
        <f>+E20+H20</f>
        <v>0</v>
      </c>
      <c r="J20" s="15"/>
    </row>
    <row r="21" spans="1:11" ht="13.5" customHeight="1">
      <c r="A21" s="115" t="s">
        <v>32</v>
      </c>
      <c r="B21" s="13"/>
      <c r="C21" s="16"/>
      <c r="D21" s="14"/>
      <c r="E21" s="16">
        <v>0</v>
      </c>
      <c r="F21" s="14"/>
      <c r="G21" s="5"/>
      <c r="H21" s="14"/>
      <c r="I21" s="15">
        <f>+E21+H21</f>
        <v>0</v>
      </c>
      <c r="J21" s="15"/>
      <c r="K21" s="12" t="e">
        <f>+#REF!+#REF!</f>
        <v>#REF!</v>
      </c>
    </row>
    <row r="22" spans="1:9" ht="13.5" customHeight="1">
      <c r="A22" s="114" t="s">
        <v>59</v>
      </c>
      <c r="B22" s="13"/>
      <c r="C22" s="116">
        <f>SUM(C19:C21)</f>
        <v>0</v>
      </c>
      <c r="D22" s="117"/>
      <c r="E22" s="116">
        <f>SUM(E19:E21)</f>
        <v>-35</v>
      </c>
      <c r="F22" s="14"/>
      <c r="H22" s="14"/>
      <c r="I22" s="15"/>
    </row>
    <row r="23" spans="1:9" ht="13.5" customHeight="1">
      <c r="A23" s="115"/>
      <c r="B23" s="13"/>
      <c r="C23" s="16"/>
      <c r="D23" s="14"/>
      <c r="E23" s="16"/>
      <c r="F23" s="14"/>
      <c r="H23" s="14"/>
      <c r="I23" s="15"/>
    </row>
    <row r="24" spans="1:10" ht="14.25" customHeight="1">
      <c r="A24" s="119" t="s">
        <v>23</v>
      </c>
      <c r="B24" s="13"/>
      <c r="C24" s="120"/>
      <c r="D24" s="117"/>
      <c r="E24" s="120"/>
      <c r="F24" s="117"/>
      <c r="G24" s="5"/>
      <c r="H24" s="14"/>
      <c r="I24" s="15"/>
      <c r="J24" s="15"/>
    </row>
    <row r="25" spans="1:10" ht="13.5" customHeight="1">
      <c r="A25" s="115" t="s">
        <v>92</v>
      </c>
      <c r="B25" s="13"/>
      <c r="C25" s="16">
        <v>0</v>
      </c>
      <c r="D25" s="14">
        <v>46832</v>
      </c>
      <c r="E25" s="16">
        <v>0</v>
      </c>
      <c r="F25" s="14"/>
      <c r="G25" s="5"/>
      <c r="H25" s="14"/>
      <c r="I25" s="15"/>
      <c r="J25" s="15"/>
    </row>
    <row r="26" spans="1:9" ht="13.5" customHeight="1">
      <c r="A26" s="115" t="s">
        <v>93</v>
      </c>
      <c r="B26" s="13"/>
      <c r="C26" s="16">
        <v>0</v>
      </c>
      <c r="E26" s="16">
        <v>0</v>
      </c>
      <c r="H26" s="14"/>
      <c r="I26" s="15"/>
    </row>
    <row r="27" spans="1:9" ht="0.75" customHeight="1">
      <c r="A27" s="115" t="s">
        <v>97</v>
      </c>
      <c r="B27" s="13"/>
      <c r="C27" s="16">
        <v>0</v>
      </c>
      <c r="E27" s="16"/>
      <c r="H27" s="14"/>
      <c r="I27" s="15"/>
    </row>
    <row r="28" spans="1:9" ht="15">
      <c r="A28" s="115" t="s">
        <v>94</v>
      </c>
      <c r="B28" s="13"/>
      <c r="C28" s="16">
        <v>0</v>
      </c>
      <c r="E28" s="16"/>
      <c r="G28" s="5"/>
      <c r="H28" s="14"/>
      <c r="I28" s="15"/>
    </row>
    <row r="29" spans="1:9" ht="13.5" customHeight="1">
      <c r="A29" s="115" t="s">
        <v>95</v>
      </c>
      <c r="B29" s="13"/>
      <c r="C29" s="16">
        <v>0</v>
      </c>
      <c r="E29" s="16">
        <v>0</v>
      </c>
      <c r="G29" s="5"/>
      <c r="H29" s="14"/>
      <c r="I29" s="15"/>
    </row>
    <row r="30" spans="1:9" ht="13.5" customHeight="1">
      <c r="A30" s="115" t="s">
        <v>70</v>
      </c>
      <c r="B30" s="13"/>
      <c r="C30" s="16">
        <v>0</v>
      </c>
      <c r="E30" s="16">
        <v>0</v>
      </c>
      <c r="G30" s="5"/>
      <c r="H30" s="14"/>
      <c r="I30" s="15"/>
    </row>
    <row r="31" spans="1:6" ht="13.5" customHeight="1">
      <c r="A31" s="121" t="s">
        <v>58</v>
      </c>
      <c r="B31" s="13"/>
      <c r="C31" s="116">
        <f>SUM(C25:C30)</f>
        <v>0</v>
      </c>
      <c r="D31" s="122"/>
      <c r="E31" s="116">
        <f>SUM(E25:E30)</f>
        <v>0</v>
      </c>
      <c r="F31" s="19"/>
    </row>
    <row r="32" spans="1:5" ht="13.5" customHeight="1">
      <c r="A32" s="123"/>
      <c r="B32" s="13"/>
      <c r="C32" s="16"/>
      <c r="E32" s="16"/>
    </row>
    <row r="33" spans="1:7" s="18" customFormat="1" ht="25.5">
      <c r="A33" s="124" t="s">
        <v>57</v>
      </c>
      <c r="B33" s="17"/>
      <c r="C33" s="125">
        <f>SUM(C16,C22,C31)</f>
        <v>-22</v>
      </c>
      <c r="D33" s="122"/>
      <c r="E33" s="125">
        <f>SUM(E16,E22,E31)</f>
        <v>-27</v>
      </c>
      <c r="F33" s="122"/>
      <c r="G33" s="5"/>
    </row>
    <row r="34" spans="1:5" ht="13.5" customHeight="1">
      <c r="A34" s="123"/>
      <c r="B34" s="13"/>
      <c r="C34" s="16"/>
      <c r="E34" s="16"/>
    </row>
    <row r="35" spans="1:5" ht="13.5" customHeight="1">
      <c r="A35" s="123" t="s">
        <v>24</v>
      </c>
      <c r="B35" s="13"/>
      <c r="C35" s="45">
        <v>334</v>
      </c>
      <c r="D35" s="20"/>
      <c r="E35" s="45">
        <v>113</v>
      </c>
    </row>
    <row r="36" spans="1:5" ht="13.5" customHeight="1">
      <c r="A36" s="123"/>
      <c r="B36" s="13"/>
      <c r="C36" s="16"/>
      <c r="E36" s="16"/>
    </row>
    <row r="37" spans="1:7" s="18" customFormat="1" ht="13.5" customHeight="1" thickBot="1">
      <c r="A37" s="121" t="s">
        <v>187</v>
      </c>
      <c r="B37" s="17"/>
      <c r="C37" s="126">
        <f>SUM(C33,C35)</f>
        <v>312</v>
      </c>
      <c r="D37" s="117"/>
      <c r="E37" s="126">
        <f>SUM(E33,E35)</f>
        <v>86</v>
      </c>
      <c r="F37" s="117"/>
      <c r="G37" s="5"/>
    </row>
    <row r="38" spans="1:5" ht="16.5" thickTop="1">
      <c r="A38" s="127"/>
      <c r="B38" s="13"/>
      <c r="C38" s="155">
        <f>'Balance Sheet'!D43-'Cash Flow Stat.'!C37</f>
        <v>0</v>
      </c>
      <c r="D38" s="156"/>
      <c r="E38" s="155"/>
    </row>
    <row r="39" spans="1:5" ht="15.75">
      <c r="A39" s="127"/>
      <c r="B39" s="13"/>
      <c r="C39" s="155"/>
      <c r="D39" s="156"/>
      <c r="E39" s="155"/>
    </row>
    <row r="40" spans="1:5" ht="15.75">
      <c r="A40" s="127"/>
      <c r="B40" s="13"/>
      <c r="C40" s="155"/>
      <c r="D40" s="156"/>
      <c r="E40" s="155"/>
    </row>
    <row r="41" spans="1:5" ht="15">
      <c r="A41" s="154"/>
      <c r="B41" s="13"/>
      <c r="C41" s="16"/>
      <c r="E41" s="16"/>
    </row>
    <row r="42" spans="1:5" ht="15.75">
      <c r="A42" s="127"/>
      <c r="B42" s="13"/>
      <c r="C42" s="16"/>
      <c r="E42" s="16"/>
    </row>
    <row r="43" spans="1:5" ht="13.5" customHeight="1">
      <c r="A43" s="154" t="s">
        <v>162</v>
      </c>
      <c r="B43" s="13"/>
      <c r="C43" s="16"/>
      <c r="E43" s="16"/>
    </row>
    <row r="44" spans="1:5" ht="13.5" customHeight="1">
      <c r="A44" s="154"/>
      <c r="B44" s="13"/>
      <c r="C44" s="16"/>
      <c r="E44" s="16"/>
    </row>
    <row r="45" spans="1:5" ht="13.5" customHeight="1">
      <c r="A45" s="154"/>
      <c r="B45" s="13"/>
      <c r="C45" s="16"/>
      <c r="E45" s="16"/>
    </row>
    <row r="46" spans="1:5" ht="13.5" customHeight="1">
      <c r="A46" s="154"/>
      <c r="B46" s="13"/>
      <c r="C46" s="16"/>
      <c r="E46" s="16"/>
    </row>
    <row r="47" spans="1:5" ht="13.5" customHeight="1">
      <c r="A47" s="154"/>
      <c r="B47" s="13"/>
      <c r="C47" s="16"/>
      <c r="E47" s="16"/>
    </row>
    <row r="48" ht="13.5" customHeight="1">
      <c r="A48" s="106"/>
    </row>
    <row r="49" spans="1:5" ht="13.5" customHeight="1">
      <c r="A49" s="98" t="str">
        <f>'Income Stat.'!A56</f>
        <v>Изпълнителен директор:</v>
      </c>
      <c r="B49" s="255"/>
      <c r="C49" s="255"/>
      <c r="D49" s="255"/>
      <c r="E49" s="255"/>
    </row>
    <row r="50" spans="1:5" ht="13.5" customHeight="1">
      <c r="A50" s="98" t="s">
        <v>174</v>
      </c>
      <c r="B50" s="158"/>
      <c r="C50" s="158"/>
      <c r="D50" s="158"/>
      <c r="E50" s="158"/>
    </row>
    <row r="51" spans="1:5" ht="13.5" customHeight="1">
      <c r="A51" s="98"/>
      <c r="B51" s="158"/>
      <c r="C51" s="158"/>
      <c r="D51" s="158"/>
      <c r="E51" s="158"/>
    </row>
    <row r="52" spans="1:5" ht="13.5" customHeight="1">
      <c r="A52" s="98"/>
      <c r="B52" s="158"/>
      <c r="C52" s="158"/>
      <c r="D52" s="158"/>
      <c r="E52" s="158"/>
    </row>
    <row r="53" spans="1:5" ht="13.5" customHeight="1">
      <c r="A53" s="98"/>
      <c r="B53" s="158"/>
      <c r="C53" s="158"/>
      <c r="D53" s="158"/>
      <c r="E53" s="158"/>
    </row>
    <row r="54" ht="13.5" customHeight="1">
      <c r="A54" s="148" t="str">
        <f>'Income Stat.'!A58</f>
        <v>Съставител:</v>
      </c>
    </row>
    <row r="55" ht="13.5" customHeight="1">
      <c r="A55" s="148" t="s">
        <v>176</v>
      </c>
    </row>
    <row r="56" ht="13.5" customHeight="1">
      <c r="A56" s="109"/>
    </row>
    <row r="57" ht="13.5" customHeight="1">
      <c r="A57" s="100" t="s">
        <v>66</v>
      </c>
    </row>
    <row r="58" ht="13.5" customHeight="1">
      <c r="A58" s="102" t="str">
        <f>'Income Stat.'!A63</f>
        <v> </v>
      </c>
    </row>
    <row r="59" spans="1:5" ht="13.5" customHeight="1">
      <c r="A59" s="107"/>
      <c r="E59" s="241"/>
    </row>
    <row r="60" spans="1:5" ht="15">
      <c r="A60" s="103"/>
      <c r="E60" s="241"/>
    </row>
    <row r="61" ht="0" customHeight="1" hidden="1">
      <c r="A61" s="103" t="s">
        <v>104</v>
      </c>
    </row>
    <row r="62" ht="0" customHeight="1" hidden="1">
      <c r="A62" s="1" t="s">
        <v>7</v>
      </c>
    </row>
  </sheetData>
  <mergeCells count="3">
    <mergeCell ref="A1:E1"/>
    <mergeCell ref="A2:E2"/>
    <mergeCell ref="B49:E49"/>
  </mergeCells>
  <printOptions horizontalCentered="1"/>
  <pageMargins left="0.75" right="0.75" top="0.47" bottom="0.7" header="0.38" footer="0.8"/>
  <pageSetup blackAndWhite="1" firstPageNumber="1" useFirstPageNumber="1" fitToHeight="0" fitToWidth="0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E98"/>
  <sheetViews>
    <sheetView tabSelected="1" zoomScaleSheetLayoutView="100" workbookViewId="0" topLeftCell="A1">
      <selection activeCell="D72" sqref="D72"/>
    </sheetView>
  </sheetViews>
  <sheetFormatPr defaultColWidth="9.140625" defaultRowHeight="12.75"/>
  <cols>
    <col min="1" max="1" width="40.421875" style="23" customWidth="1"/>
    <col min="2" max="2" width="9.8515625" style="23" customWidth="1"/>
    <col min="3" max="3" width="0.85546875" style="23" customWidth="1"/>
    <col min="4" max="4" width="8.140625" style="23" customWidth="1"/>
    <col min="5" max="5" width="2.140625" style="23" customWidth="1"/>
    <col min="6" max="6" width="10.00390625" style="23" hidden="1" customWidth="1"/>
    <col min="7" max="7" width="1.7109375" style="23" hidden="1" customWidth="1"/>
    <col min="8" max="8" width="11.00390625" style="23" customWidth="1"/>
    <col min="9" max="9" width="8.421875" style="23" hidden="1" customWidth="1"/>
    <col min="10" max="10" width="0.5625" style="23" hidden="1" customWidth="1"/>
    <col min="11" max="11" width="11.00390625" style="23" hidden="1" customWidth="1"/>
    <col min="12" max="12" width="0.85546875" style="23" hidden="1" customWidth="1"/>
    <col min="13" max="13" width="10.8515625" style="23" hidden="1" customWidth="1"/>
    <col min="14" max="14" width="0.85546875" style="23" hidden="1" customWidth="1"/>
    <col min="15" max="15" width="1.57421875" style="23" customWidth="1"/>
    <col min="16" max="16" width="10.00390625" style="23" customWidth="1"/>
    <col min="17" max="17" width="1.28515625" style="23" customWidth="1"/>
    <col min="18" max="18" width="7.8515625" style="23" hidden="1" customWidth="1"/>
    <col min="19" max="19" width="0.13671875" style="23" customWidth="1"/>
    <col min="20" max="20" width="11.421875" style="23" customWidth="1"/>
    <col min="21" max="21" width="1.57421875" style="23" customWidth="1"/>
    <col min="22" max="22" width="11.00390625" style="23" hidden="1" customWidth="1"/>
    <col min="23" max="23" width="2.00390625" style="23" hidden="1" customWidth="1"/>
    <col min="24" max="24" width="11.57421875" style="23" customWidth="1"/>
    <col min="25" max="25" width="47.00390625" style="221" customWidth="1"/>
    <col min="26" max="16384" width="9.140625" style="23" customWidth="1"/>
  </cols>
  <sheetData>
    <row r="1" spans="1:24" ht="18" customHeight="1">
      <c r="A1" s="2" t="s">
        <v>164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 customHeight="1">
      <c r="A2" s="253" t="s">
        <v>191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</row>
    <row r="3" spans="1:24" ht="16.5" customHeight="1">
      <c r="A3" s="261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</row>
    <row r="4" spans="1:27" ht="38.25" customHeight="1">
      <c r="A4" s="258"/>
      <c r="B4" s="256" t="s">
        <v>50</v>
      </c>
      <c r="C4" s="138"/>
      <c r="D4" s="256" t="s">
        <v>11</v>
      </c>
      <c r="E4" s="138"/>
      <c r="F4" s="256" t="s">
        <v>25</v>
      </c>
      <c r="G4" s="138"/>
      <c r="H4" s="256" t="s">
        <v>62</v>
      </c>
      <c r="I4" s="138" t="s">
        <v>26</v>
      </c>
      <c r="J4" s="138"/>
      <c r="K4" s="138" t="s">
        <v>27</v>
      </c>
      <c r="L4" s="138"/>
      <c r="M4" s="138" t="s">
        <v>28</v>
      </c>
      <c r="N4" s="138"/>
      <c r="O4" s="138"/>
      <c r="P4" s="256" t="s">
        <v>51</v>
      </c>
      <c r="Q4" s="138"/>
      <c r="R4" s="256"/>
      <c r="S4" s="138"/>
      <c r="T4" s="256" t="s">
        <v>65</v>
      </c>
      <c r="U4" s="138"/>
      <c r="V4" s="256" t="s">
        <v>29</v>
      </c>
      <c r="W4" s="138"/>
      <c r="X4" s="256" t="s">
        <v>52</v>
      </c>
      <c r="Z4"/>
      <c r="AA4"/>
    </row>
    <row r="5" spans="1:27" s="25" customFormat="1" ht="15">
      <c r="A5" s="259"/>
      <c r="B5" s="257"/>
      <c r="C5" s="139"/>
      <c r="D5" s="257"/>
      <c r="E5" s="139"/>
      <c r="F5" s="257"/>
      <c r="G5" s="139"/>
      <c r="H5" s="257"/>
      <c r="I5" s="140" t="s">
        <v>30</v>
      </c>
      <c r="J5" s="140"/>
      <c r="K5" s="140" t="s">
        <v>30</v>
      </c>
      <c r="L5" s="140"/>
      <c r="M5" s="140" t="s">
        <v>30</v>
      </c>
      <c r="N5" s="140"/>
      <c r="O5" s="140"/>
      <c r="P5" s="257"/>
      <c r="Q5" s="139"/>
      <c r="R5" s="257"/>
      <c r="S5" s="139"/>
      <c r="T5" s="257"/>
      <c r="U5" s="139"/>
      <c r="V5" s="257"/>
      <c r="W5" s="139"/>
      <c r="X5" s="257"/>
      <c r="Y5" s="222"/>
      <c r="Z5"/>
      <c r="AA5"/>
    </row>
    <row r="6" spans="1:27" s="25" customFormat="1" ht="15">
      <c r="A6" s="42"/>
      <c r="B6" s="235" t="s">
        <v>147</v>
      </c>
      <c r="C6" s="53"/>
      <c r="D6" s="235" t="s">
        <v>147</v>
      </c>
      <c r="E6" s="53"/>
      <c r="F6" s="52"/>
      <c r="G6" s="53"/>
      <c r="H6" s="235" t="s">
        <v>147</v>
      </c>
      <c r="I6" s="54"/>
      <c r="J6" s="54"/>
      <c r="K6" s="54"/>
      <c r="L6" s="54"/>
      <c r="M6" s="54"/>
      <c r="N6" s="54"/>
      <c r="O6" s="54"/>
      <c r="P6" s="235" t="s">
        <v>147</v>
      </c>
      <c r="Q6" s="53"/>
      <c r="R6" s="55"/>
      <c r="S6" s="53"/>
      <c r="T6" s="235" t="s">
        <v>147</v>
      </c>
      <c r="U6" s="53"/>
      <c r="V6" s="52"/>
      <c r="W6" s="53"/>
      <c r="X6" s="235" t="s">
        <v>147</v>
      </c>
      <c r="Y6" s="222"/>
      <c r="Z6"/>
      <c r="AA6"/>
    </row>
    <row r="7" spans="1:27" s="27" customFormat="1" ht="0.75" customHeight="1">
      <c r="A7" s="26"/>
      <c r="B7" s="41"/>
      <c r="D7" s="41"/>
      <c r="H7" s="41"/>
      <c r="I7" s="28"/>
      <c r="J7" s="28"/>
      <c r="K7" s="28"/>
      <c r="L7" s="28"/>
      <c r="M7" s="28"/>
      <c r="N7" s="28"/>
      <c r="O7" s="28"/>
      <c r="P7" s="41"/>
      <c r="R7" s="41"/>
      <c r="T7" s="141">
        <v>0</v>
      </c>
      <c r="X7" s="49">
        <f>SUM(B7,D7,F7,H7,P7,T7,V7)</f>
        <v>0</v>
      </c>
      <c r="Y7" s="223"/>
      <c r="Z7"/>
      <c r="AA7"/>
    </row>
    <row r="8" spans="1:27" s="27" customFormat="1" ht="0.75" customHeight="1" hidden="1">
      <c r="A8" s="46" t="s">
        <v>60</v>
      </c>
      <c r="B8" s="47">
        <v>0</v>
      </c>
      <c r="C8" s="48"/>
      <c r="D8" s="47">
        <v>0</v>
      </c>
      <c r="E8" s="48"/>
      <c r="F8" s="47" t="e">
        <f>SUM(#REF!)</f>
        <v>#REF!</v>
      </c>
      <c r="G8" s="48"/>
      <c r="H8" s="47"/>
      <c r="I8" s="35"/>
      <c r="J8" s="35"/>
      <c r="K8" s="35"/>
      <c r="L8" s="35"/>
      <c r="M8" s="35"/>
      <c r="N8" s="35"/>
      <c r="O8" s="34"/>
      <c r="P8" s="47">
        <v>0</v>
      </c>
      <c r="Q8" s="48"/>
      <c r="R8" s="48"/>
      <c r="S8" s="48"/>
      <c r="T8" s="47"/>
      <c r="U8" s="48"/>
      <c r="V8" s="47" t="e">
        <f>SUM(#REF!)</f>
        <v>#REF!</v>
      </c>
      <c r="W8" s="48"/>
      <c r="X8" s="49" t="e">
        <f>SUM(B8,D8,F8,H8,P8,T8,V8)</f>
        <v>#REF!</v>
      </c>
      <c r="Y8" s="223"/>
      <c r="Z8"/>
      <c r="AA8"/>
    </row>
    <row r="9" spans="1:27" s="32" customFormat="1" ht="15" customHeight="1" hidden="1">
      <c r="A9" s="26" t="s">
        <v>31</v>
      </c>
      <c r="B9" s="30">
        <f>SUM(B7,B8)</f>
        <v>0</v>
      </c>
      <c r="C9" s="31"/>
      <c r="D9" s="30">
        <f>D7+D8</f>
        <v>0</v>
      </c>
      <c r="E9" s="31"/>
      <c r="F9" s="30" t="e">
        <f>SUM(F7,F8)</f>
        <v>#REF!</v>
      </c>
      <c r="G9" s="31"/>
      <c r="H9" s="30">
        <f>H7+H8</f>
        <v>0</v>
      </c>
      <c r="I9" s="29"/>
      <c r="J9" s="29"/>
      <c r="K9" s="29"/>
      <c r="L9" s="29"/>
      <c r="M9" s="29"/>
      <c r="N9" s="29"/>
      <c r="O9" s="28"/>
      <c r="P9" s="30">
        <f>P7+P8</f>
        <v>0</v>
      </c>
      <c r="Q9" s="31"/>
      <c r="R9" s="31"/>
      <c r="S9" s="31"/>
      <c r="T9" s="30">
        <f>T7+T8</f>
        <v>0</v>
      </c>
      <c r="U9" s="31"/>
      <c r="V9" s="30" t="e">
        <f>SUM(V7,V8)</f>
        <v>#REF!</v>
      </c>
      <c r="W9" s="31"/>
      <c r="X9" s="49">
        <v>155</v>
      </c>
      <c r="Y9" s="223"/>
      <c r="Z9"/>
      <c r="AA9"/>
    </row>
    <row r="10" spans="1:27" s="32" customFormat="1" ht="27" customHeight="1" hidden="1">
      <c r="A10" s="26" t="s">
        <v>144</v>
      </c>
      <c r="B10" s="30">
        <v>64</v>
      </c>
      <c r="C10" s="31"/>
      <c r="D10" s="30">
        <v>210</v>
      </c>
      <c r="E10" s="31"/>
      <c r="F10" s="131"/>
      <c r="G10" s="31"/>
      <c r="H10" s="30">
        <v>40</v>
      </c>
      <c r="I10" s="29"/>
      <c r="J10" s="29"/>
      <c r="K10" s="29"/>
      <c r="L10" s="29"/>
      <c r="M10" s="29"/>
      <c r="N10" s="29"/>
      <c r="O10" s="28"/>
      <c r="P10" s="30">
        <v>9</v>
      </c>
      <c r="Q10" s="31"/>
      <c r="R10" s="31"/>
      <c r="S10" s="31" t="s">
        <v>161</v>
      </c>
      <c r="T10" s="30">
        <v>404</v>
      </c>
      <c r="U10" s="31"/>
      <c r="V10" s="131"/>
      <c r="W10" s="31"/>
      <c r="X10" s="49">
        <f>SUM(B10:T10)</f>
        <v>727</v>
      </c>
      <c r="Y10" s="223"/>
      <c r="Z10"/>
      <c r="AA10"/>
    </row>
    <row r="11" spans="1:27" s="32" customFormat="1" ht="25.5" customHeight="1" hidden="1">
      <c r="A11" s="46" t="s">
        <v>120</v>
      </c>
      <c r="B11" s="30"/>
      <c r="C11" s="31"/>
      <c r="D11" s="30"/>
      <c r="E11" s="31"/>
      <c r="F11" s="131"/>
      <c r="G11" s="31"/>
      <c r="H11" s="30">
        <v>0</v>
      </c>
      <c r="I11" s="29"/>
      <c r="J11" s="29"/>
      <c r="K11" s="29"/>
      <c r="L11" s="29"/>
      <c r="M11" s="29"/>
      <c r="N11" s="29"/>
      <c r="O11" s="28"/>
      <c r="P11" s="30"/>
      <c r="Q11" s="31"/>
      <c r="R11" s="31"/>
      <c r="S11" s="31"/>
      <c r="T11" s="30" t="s">
        <v>66</v>
      </c>
      <c r="U11" s="31"/>
      <c r="V11" s="131"/>
      <c r="W11" s="31"/>
      <c r="X11" s="49">
        <f>SUM(B11:T11)</f>
        <v>0</v>
      </c>
      <c r="Y11" s="223"/>
      <c r="Z11"/>
      <c r="AA11"/>
    </row>
    <row r="12" spans="1:27" s="32" customFormat="1" ht="24.75" customHeight="1" hidden="1">
      <c r="A12" s="26" t="s">
        <v>131</v>
      </c>
      <c r="B12" s="30">
        <f>SUM(B10:B11)</f>
        <v>64</v>
      </c>
      <c r="C12" s="31"/>
      <c r="D12" s="30">
        <f aca="true" t="shared" si="0" ref="D12:T12">SUM(D10:D11)</f>
        <v>210</v>
      </c>
      <c r="E12" s="30">
        <f t="shared" si="0"/>
        <v>0</v>
      </c>
      <c r="F12" s="30">
        <f t="shared" si="0"/>
        <v>0</v>
      </c>
      <c r="G12" s="30">
        <f t="shared" si="0"/>
        <v>0</v>
      </c>
      <c r="H12" s="30">
        <f t="shared" si="0"/>
        <v>40</v>
      </c>
      <c r="I12" s="30">
        <f t="shared" si="0"/>
        <v>0</v>
      </c>
      <c r="J12" s="30">
        <f t="shared" si="0"/>
        <v>0</v>
      </c>
      <c r="K12" s="30">
        <f t="shared" si="0"/>
        <v>0</v>
      </c>
      <c r="L12" s="30">
        <f t="shared" si="0"/>
        <v>0</v>
      </c>
      <c r="M12" s="30">
        <f t="shared" si="0"/>
        <v>0</v>
      </c>
      <c r="N12" s="30">
        <f t="shared" si="0"/>
        <v>0</v>
      </c>
      <c r="O12" s="30">
        <f t="shared" si="0"/>
        <v>0</v>
      </c>
      <c r="P12" s="30">
        <f t="shared" si="0"/>
        <v>9</v>
      </c>
      <c r="Q12" s="30">
        <f t="shared" si="0"/>
        <v>0</v>
      </c>
      <c r="R12" s="30">
        <f t="shared" si="0"/>
        <v>0</v>
      </c>
      <c r="S12" s="30">
        <f t="shared" si="0"/>
        <v>0</v>
      </c>
      <c r="T12" s="30">
        <f t="shared" si="0"/>
        <v>404</v>
      </c>
      <c r="U12" s="31"/>
      <c r="V12" s="131"/>
      <c r="W12" s="31"/>
      <c r="X12" s="49">
        <f>SUM(B12:T12)</f>
        <v>727</v>
      </c>
      <c r="Y12" s="223"/>
      <c r="Z12"/>
      <c r="AA12"/>
    </row>
    <row r="13" spans="1:27" s="32" customFormat="1" ht="24.75" customHeight="1" hidden="1">
      <c r="A13" s="26" t="s">
        <v>145</v>
      </c>
      <c r="B13" s="30">
        <f>B12</f>
        <v>64</v>
      </c>
      <c r="C13" s="132"/>
      <c r="D13" s="30">
        <f>D12</f>
        <v>210</v>
      </c>
      <c r="E13" s="132">
        <f aca="true" t="shared" si="1" ref="E13:Q13">SUM(E14:E15)</f>
        <v>0</v>
      </c>
      <c r="F13" s="131">
        <f t="shared" si="1"/>
        <v>0</v>
      </c>
      <c r="G13" s="131">
        <f t="shared" si="1"/>
        <v>0</v>
      </c>
      <c r="H13" s="30">
        <f>H12</f>
        <v>40</v>
      </c>
      <c r="I13" s="131">
        <f t="shared" si="1"/>
        <v>0</v>
      </c>
      <c r="J13" s="131">
        <f t="shared" si="1"/>
        <v>0</v>
      </c>
      <c r="K13" s="131">
        <f t="shared" si="1"/>
        <v>0</v>
      </c>
      <c r="L13" s="131">
        <f t="shared" si="1"/>
        <v>0</v>
      </c>
      <c r="M13" s="131">
        <f t="shared" si="1"/>
        <v>0</v>
      </c>
      <c r="N13" s="131">
        <f t="shared" si="1"/>
        <v>0</v>
      </c>
      <c r="O13" s="132"/>
      <c r="P13" s="30">
        <f>P12</f>
        <v>9</v>
      </c>
      <c r="Q13" s="132">
        <f t="shared" si="1"/>
        <v>0</v>
      </c>
      <c r="R13" s="30"/>
      <c r="S13" s="132"/>
      <c r="T13" s="30">
        <f>T12</f>
        <v>404</v>
      </c>
      <c r="U13" s="31"/>
      <c r="V13" s="131"/>
      <c r="W13" s="31"/>
      <c r="X13" s="49">
        <f>SUM(B13:T13)</f>
        <v>727</v>
      </c>
      <c r="Y13" s="223"/>
      <c r="Z13"/>
      <c r="AA13"/>
    </row>
    <row r="14" spans="1:27" s="32" customFormat="1" ht="15" customHeight="1" hidden="1">
      <c r="A14" s="33"/>
      <c r="B14" s="133">
        <v>0</v>
      </c>
      <c r="C14" s="48"/>
      <c r="D14" s="133"/>
      <c r="E14" s="48"/>
      <c r="F14" s="133"/>
      <c r="G14" s="48"/>
      <c r="H14" s="133"/>
      <c r="I14" s="35"/>
      <c r="J14" s="35"/>
      <c r="K14" s="35"/>
      <c r="L14" s="35"/>
      <c r="M14" s="35"/>
      <c r="N14" s="35"/>
      <c r="O14" s="34"/>
      <c r="P14" s="133"/>
      <c r="Q14" s="48"/>
      <c r="R14" s="133"/>
      <c r="S14" s="48"/>
      <c r="T14" s="133"/>
      <c r="U14" s="31"/>
      <c r="V14" s="131"/>
      <c r="W14" s="31"/>
      <c r="X14" s="49">
        <f aca="true" t="shared" si="2" ref="X14:X27">SUM(B14:T14)</f>
        <v>0</v>
      </c>
      <c r="Y14" s="223"/>
      <c r="Z14"/>
      <c r="AA14"/>
    </row>
    <row r="15" spans="1:31" s="32" customFormat="1" ht="15" customHeight="1" hidden="1">
      <c r="A15" s="226" t="s">
        <v>132</v>
      </c>
      <c r="B15" s="34">
        <f>SUM(B16:B17)</f>
        <v>0</v>
      </c>
      <c r="C15" s="34">
        <f aca="true" t="shared" si="3" ref="C15:Q15">SUM(C16:C17)</f>
        <v>0</v>
      </c>
      <c r="D15" s="34">
        <f t="shared" si="3"/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/>
      <c r="I15" s="34">
        <f t="shared" si="3"/>
        <v>0</v>
      </c>
      <c r="J15" s="34">
        <f t="shared" si="3"/>
        <v>0</v>
      </c>
      <c r="K15" s="34">
        <f t="shared" si="3"/>
        <v>0</v>
      </c>
      <c r="L15" s="34">
        <f t="shared" si="3"/>
        <v>0</v>
      </c>
      <c r="M15" s="34">
        <f t="shared" si="3"/>
        <v>0</v>
      </c>
      <c r="N15" s="34">
        <f t="shared" si="3"/>
        <v>0</v>
      </c>
      <c r="O15" s="34">
        <f t="shared" si="3"/>
        <v>0</v>
      </c>
      <c r="P15" s="34">
        <f t="shared" si="3"/>
        <v>0</v>
      </c>
      <c r="Q15" s="34">
        <f t="shared" si="3"/>
        <v>0</v>
      </c>
      <c r="R15" s="34"/>
      <c r="S15" s="34"/>
      <c r="T15" s="34">
        <f>SUM(T16:T17)</f>
        <v>0</v>
      </c>
      <c r="U15" s="31"/>
      <c r="V15" s="131"/>
      <c r="W15" s="31"/>
      <c r="X15" s="49">
        <f t="shared" si="2"/>
        <v>0</v>
      </c>
      <c r="Y15" s="223"/>
      <c r="Z15"/>
      <c r="AA15"/>
      <c r="AB15" s="159"/>
      <c r="AC15" s="159"/>
      <c r="AD15" s="159"/>
      <c r="AE15" s="159"/>
    </row>
    <row r="16" spans="1:31" s="27" customFormat="1" ht="14.25" customHeight="1" hidden="1">
      <c r="A16" s="226" t="s">
        <v>133</v>
      </c>
      <c r="B16" s="34">
        <v>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X16" s="49">
        <f t="shared" si="2"/>
        <v>0</v>
      </c>
      <c r="Y16" s="223"/>
      <c r="Z16"/>
      <c r="AA16"/>
      <c r="AB16" s="160"/>
      <c r="AC16" s="160"/>
      <c r="AD16" s="160"/>
      <c r="AE16" s="160"/>
    </row>
    <row r="17" spans="1:31" s="32" customFormat="1" ht="12.75" customHeight="1" hidden="1">
      <c r="A17" s="226" t="s">
        <v>134</v>
      </c>
      <c r="B17" s="34"/>
      <c r="C17" s="34"/>
      <c r="D17" s="34"/>
      <c r="E17" s="34"/>
      <c r="F17" s="34"/>
      <c r="G17" s="34"/>
      <c r="H17" s="34">
        <v>0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48"/>
      <c r="V17" s="30" t="e">
        <f>SUM(#REF!)</f>
        <v>#REF!</v>
      </c>
      <c r="W17" s="31"/>
      <c r="X17" s="49">
        <f>B17+D17+H17+P17+R17+T17</f>
        <v>0</v>
      </c>
      <c r="Y17" s="223"/>
      <c r="Z17"/>
      <c r="AA17"/>
      <c r="AB17" s="159"/>
      <c r="AC17" s="159"/>
      <c r="AD17" s="159"/>
      <c r="AE17" s="159"/>
    </row>
    <row r="18" spans="1:31" s="27" customFormat="1" ht="30" customHeight="1" hidden="1">
      <c r="A18" s="226" t="s">
        <v>135</v>
      </c>
      <c r="B18" s="34">
        <v>0</v>
      </c>
      <c r="C18" s="34"/>
      <c r="D18" s="34">
        <v>0</v>
      </c>
      <c r="E18" s="34"/>
      <c r="F18" s="34"/>
      <c r="G18" s="34"/>
      <c r="H18" s="34">
        <v>0</v>
      </c>
      <c r="I18" s="34"/>
      <c r="J18" s="34"/>
      <c r="K18" s="34"/>
      <c r="L18" s="34"/>
      <c r="M18" s="34"/>
      <c r="N18" s="34"/>
      <c r="O18" s="34"/>
      <c r="P18" s="34">
        <v>0</v>
      </c>
      <c r="Q18" s="34"/>
      <c r="R18" s="34"/>
      <c r="S18" s="34"/>
      <c r="T18" s="34"/>
      <c r="U18" s="34"/>
      <c r="V18" s="34"/>
      <c r="W18" s="34"/>
      <c r="X18" s="49">
        <f t="shared" si="2"/>
        <v>0</v>
      </c>
      <c r="Y18" s="223"/>
      <c r="Z18"/>
      <c r="AA18"/>
      <c r="AB18" s="160"/>
      <c r="AC18" s="160"/>
      <c r="AD18" s="160"/>
      <c r="AE18" s="160"/>
    </row>
    <row r="19" spans="1:31" s="27" customFormat="1" ht="30" customHeight="1" hidden="1">
      <c r="A19" s="226" t="s">
        <v>136</v>
      </c>
      <c r="B19" s="34">
        <v>0</v>
      </c>
      <c r="C19" s="34"/>
      <c r="D19" s="34"/>
      <c r="E19" s="34"/>
      <c r="F19" s="34"/>
      <c r="G19" s="34"/>
      <c r="H19" s="34">
        <v>0</v>
      </c>
      <c r="I19" s="34"/>
      <c r="J19" s="34"/>
      <c r="K19" s="34"/>
      <c r="L19" s="34"/>
      <c r="M19" s="34"/>
      <c r="N19" s="34"/>
      <c r="O19" s="34"/>
      <c r="P19" s="142">
        <v>0</v>
      </c>
      <c r="Q19" s="34"/>
      <c r="R19" s="142"/>
      <c r="S19" s="34"/>
      <c r="T19" s="34" t="s">
        <v>66</v>
      </c>
      <c r="U19" s="34"/>
      <c r="V19" s="34"/>
      <c r="W19" s="34"/>
      <c r="X19" s="49">
        <f t="shared" si="2"/>
        <v>0</v>
      </c>
      <c r="Y19" s="223"/>
      <c r="Z19"/>
      <c r="AA19"/>
      <c r="AB19" s="160"/>
      <c r="AC19" s="160"/>
      <c r="AD19" s="160"/>
      <c r="AE19" s="160"/>
    </row>
    <row r="20" spans="1:31" s="27" customFormat="1" ht="14.25" customHeight="1" hidden="1">
      <c r="A20" s="226" t="s">
        <v>137</v>
      </c>
      <c r="B20" s="34"/>
      <c r="C20" s="34"/>
      <c r="D20" s="34"/>
      <c r="E20" s="34"/>
      <c r="F20" s="34"/>
      <c r="G20" s="34"/>
      <c r="H20" s="34">
        <v>0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>
        <v>0</v>
      </c>
      <c r="U20" s="34"/>
      <c r="V20" s="34"/>
      <c r="W20" s="34"/>
      <c r="X20" s="49">
        <f t="shared" si="2"/>
        <v>0</v>
      </c>
      <c r="Y20" s="223"/>
      <c r="Z20"/>
      <c r="AA20"/>
      <c r="AB20" s="160"/>
      <c r="AC20" s="160"/>
      <c r="AD20" s="160"/>
      <c r="AE20" s="160"/>
    </row>
    <row r="21" spans="1:31" s="27" customFormat="1" ht="30" customHeight="1" hidden="1">
      <c r="A21" s="226" t="s">
        <v>138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49">
        <f t="shared" si="2"/>
        <v>0</v>
      </c>
      <c r="Y21" s="223"/>
      <c r="Z21"/>
      <c r="AA21"/>
      <c r="AB21" s="160"/>
      <c r="AC21" s="160"/>
      <c r="AD21" s="160"/>
      <c r="AE21" s="160"/>
    </row>
    <row r="22" spans="1:31" s="27" customFormat="1" ht="30" customHeight="1" hidden="1">
      <c r="A22" s="226" t="s">
        <v>139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49">
        <f t="shared" si="2"/>
        <v>0</v>
      </c>
      <c r="Y22" s="223"/>
      <c r="Z22"/>
      <c r="AA22"/>
      <c r="AB22" s="160"/>
      <c r="AC22" s="160"/>
      <c r="AD22" s="160"/>
      <c r="AE22" s="160"/>
    </row>
    <row r="23" spans="1:31" s="27" customFormat="1" ht="15" customHeight="1" hidden="1">
      <c r="A23" s="226" t="s">
        <v>140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>
        <v>0</v>
      </c>
      <c r="U23" s="34"/>
      <c r="V23" s="34"/>
      <c r="W23" s="34"/>
      <c r="X23" s="49">
        <f t="shared" si="2"/>
        <v>0</v>
      </c>
      <c r="Y23" s="223"/>
      <c r="Z23"/>
      <c r="AA23"/>
      <c r="AB23" s="160"/>
      <c r="AC23" s="160"/>
      <c r="AD23" s="160"/>
      <c r="AE23" s="160"/>
    </row>
    <row r="24" spans="1:31" s="232" customFormat="1" ht="30" customHeight="1" hidden="1">
      <c r="A24" s="227" t="s">
        <v>141</v>
      </c>
      <c r="B24" s="234"/>
      <c r="C24" s="228"/>
      <c r="D24" s="234"/>
      <c r="E24" s="228"/>
      <c r="F24" s="228"/>
      <c r="G24" s="228"/>
      <c r="H24" s="234"/>
      <c r="I24" s="228"/>
      <c r="J24" s="228"/>
      <c r="K24" s="228"/>
      <c r="L24" s="228"/>
      <c r="M24" s="228"/>
      <c r="N24" s="228"/>
      <c r="O24" s="228"/>
      <c r="P24" s="234"/>
      <c r="Q24" s="228"/>
      <c r="R24" s="228"/>
      <c r="S24" s="228"/>
      <c r="T24" s="234"/>
      <c r="U24" s="228"/>
      <c r="V24" s="228"/>
      <c r="W24" s="228"/>
      <c r="X24" s="229">
        <f t="shared" si="2"/>
        <v>0</v>
      </c>
      <c r="Y24" s="233"/>
      <c r="Z24" s="230"/>
      <c r="AA24" s="230"/>
      <c r="AB24" s="231"/>
      <c r="AC24" s="231"/>
      <c r="AD24" s="231"/>
      <c r="AE24" s="231"/>
    </row>
    <row r="25" spans="1:31" s="27" customFormat="1" ht="15" customHeight="1" hidden="1">
      <c r="A25" s="226" t="s">
        <v>142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49">
        <f t="shared" si="2"/>
        <v>0</v>
      </c>
      <c r="Y25" s="223"/>
      <c r="Z25"/>
      <c r="AA25"/>
      <c r="AB25" s="160"/>
      <c r="AC25" s="160"/>
      <c r="AD25" s="160"/>
      <c r="AE25" s="160"/>
    </row>
    <row r="26" spans="1:31" s="27" customFormat="1" ht="15" customHeight="1" hidden="1">
      <c r="A26" s="226" t="s">
        <v>155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>
        <v>0</v>
      </c>
      <c r="Q26" s="34"/>
      <c r="R26" s="34"/>
      <c r="S26" s="34"/>
      <c r="T26" s="34" t="s">
        <v>66</v>
      </c>
      <c r="U26" s="34"/>
      <c r="V26" s="34"/>
      <c r="W26" s="34"/>
      <c r="X26" s="49">
        <f t="shared" si="2"/>
        <v>0</v>
      </c>
      <c r="Y26" s="223"/>
      <c r="Z26"/>
      <c r="AA26"/>
      <c r="AB26" s="160"/>
      <c r="AC26" s="160"/>
      <c r="AD26" s="160"/>
      <c r="AE26" s="160"/>
    </row>
    <row r="27" spans="1:31" s="27" customFormat="1" ht="15" customHeight="1" hidden="1">
      <c r="A27" s="163" t="s">
        <v>119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49">
        <f t="shared" si="2"/>
        <v>0</v>
      </c>
      <c r="Y27" s="223"/>
      <c r="Z27"/>
      <c r="AA27"/>
      <c r="AB27" s="160"/>
      <c r="AC27" s="160"/>
      <c r="AD27" s="160"/>
      <c r="AE27" s="160"/>
    </row>
    <row r="28" spans="1:31" s="32" customFormat="1" ht="29.25" customHeight="1" thickBot="1">
      <c r="A28" s="26" t="s">
        <v>188</v>
      </c>
      <c r="B28" s="51">
        <v>513</v>
      </c>
      <c r="C28" s="31"/>
      <c r="D28" s="51">
        <v>0</v>
      </c>
      <c r="E28" s="31"/>
      <c r="F28" s="30" t="e">
        <f>SUM(F9,#REF!,F16,F17,#REF!,#REF!,#REF!,#REF!,F21)</f>
        <v>#REF!</v>
      </c>
      <c r="G28" s="31"/>
      <c r="H28" s="51">
        <f>SUM(H13:H27)</f>
        <v>40</v>
      </c>
      <c r="I28" s="29"/>
      <c r="J28" s="29"/>
      <c r="K28" s="29"/>
      <c r="L28" s="29"/>
      <c r="M28" s="29"/>
      <c r="N28" s="29"/>
      <c r="O28" s="28"/>
      <c r="P28" s="51">
        <v>0</v>
      </c>
      <c r="Q28" s="31"/>
      <c r="R28" s="51">
        <f>SUM(R13:R22)</f>
        <v>0</v>
      </c>
      <c r="S28" s="31"/>
      <c r="T28" s="51">
        <v>333</v>
      </c>
      <c r="U28" s="31"/>
      <c r="V28" s="30" t="e">
        <f>SUM(V9,#REF!,V16,V17,#REF!,#REF!,#REF!,#REF!,V21)</f>
        <v>#REF!</v>
      </c>
      <c r="W28" s="31"/>
      <c r="X28" s="51">
        <v>886</v>
      </c>
      <c r="Y28" s="224"/>
      <c r="Z28"/>
      <c r="AA28"/>
      <c r="AB28" s="159"/>
      <c r="AC28" s="159"/>
      <c r="AD28" s="159"/>
      <c r="AE28" s="159"/>
    </row>
    <row r="29" spans="1:31" s="32" customFormat="1" ht="26.25" thickTop="1">
      <c r="A29" s="46" t="s">
        <v>120</v>
      </c>
      <c r="B29" s="47">
        <v>0</v>
      </c>
      <c r="C29" s="48"/>
      <c r="D29" s="47">
        <v>0</v>
      </c>
      <c r="E29" s="48"/>
      <c r="F29" s="47" t="e">
        <f>SUM(#REF!)</f>
        <v>#REF!</v>
      </c>
      <c r="G29" s="48"/>
      <c r="H29" s="47">
        <v>0</v>
      </c>
      <c r="I29" s="35"/>
      <c r="J29" s="35"/>
      <c r="K29" s="35"/>
      <c r="L29" s="35"/>
      <c r="M29" s="35"/>
      <c r="N29" s="35"/>
      <c r="O29" s="34"/>
      <c r="P29" s="47">
        <v>0</v>
      </c>
      <c r="Q29" s="48"/>
      <c r="R29" s="47"/>
      <c r="S29" s="48"/>
      <c r="T29" s="47" t="s">
        <v>66</v>
      </c>
      <c r="U29" s="48"/>
      <c r="V29" s="47" t="e">
        <f>SUM(#REF!)</f>
        <v>#REF!</v>
      </c>
      <c r="W29" s="48"/>
      <c r="X29" s="49"/>
      <c r="Y29" s="223"/>
      <c r="Z29"/>
      <c r="AA29"/>
      <c r="AB29" s="159"/>
      <c r="AC29" s="159"/>
      <c r="AD29" s="159"/>
      <c r="AE29" s="159"/>
    </row>
    <row r="30" spans="1:31" s="32" customFormat="1" ht="25.5" customHeight="1">
      <c r="A30" s="26" t="s">
        <v>131</v>
      </c>
      <c r="B30" s="30">
        <f>SUM(B28,B29)</f>
        <v>513</v>
      </c>
      <c r="C30" s="31"/>
      <c r="D30" s="30">
        <f>SUM(D28,D29)</f>
        <v>0</v>
      </c>
      <c r="E30" s="31"/>
      <c r="F30" s="30" t="e">
        <f>SUM(#REF!,F29)</f>
        <v>#REF!</v>
      </c>
      <c r="G30" s="31"/>
      <c r="H30" s="30">
        <f>SUM(H28,H29)</f>
        <v>40</v>
      </c>
      <c r="I30" s="29"/>
      <c r="J30" s="29"/>
      <c r="K30" s="29"/>
      <c r="L30" s="29"/>
      <c r="M30" s="29"/>
      <c r="N30" s="29"/>
      <c r="O30" s="28"/>
      <c r="P30" s="30">
        <f>SUM(P28,P29)</f>
        <v>0</v>
      </c>
      <c r="Q30" s="31"/>
      <c r="R30" s="30">
        <f>SUM(R28,R29)</f>
        <v>0</v>
      </c>
      <c r="S30" s="31"/>
      <c r="T30" s="30">
        <f>SUM(T28,T29)</f>
        <v>333</v>
      </c>
      <c r="U30" s="31"/>
      <c r="V30" s="30" t="e">
        <f>SUM(#REF!,V29)</f>
        <v>#REF!</v>
      </c>
      <c r="W30" s="31"/>
      <c r="X30" s="49">
        <f aca="true" t="shared" si="4" ref="X30:X37">B30+D30+H30+P30+R30+T30</f>
        <v>886</v>
      </c>
      <c r="Y30" s="225"/>
      <c r="Z30"/>
      <c r="AA30"/>
      <c r="AB30" s="159"/>
      <c r="AC30" s="159"/>
      <c r="AD30" s="159"/>
      <c r="AE30" s="159"/>
    </row>
    <row r="31" spans="1:31" s="32" customFormat="1" ht="12.75" customHeight="1">
      <c r="A31" s="26" t="s">
        <v>189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/>
      <c r="Z31"/>
      <c r="AA31"/>
      <c r="AB31" s="159"/>
      <c r="AC31" s="159"/>
      <c r="AD31" s="159"/>
      <c r="AE31" s="159"/>
    </row>
    <row r="32" spans="1:31" s="32" customFormat="1" ht="17.25" customHeight="1" hidden="1">
      <c r="A32" s="226" t="s">
        <v>132</v>
      </c>
      <c r="B32" s="34">
        <f>SUM(B33:B34)</f>
        <v>0</v>
      </c>
      <c r="C32" s="34">
        <f aca="true" t="shared" si="5" ref="C32:Q32">SUM(C33:C34)</f>
        <v>0</v>
      </c>
      <c r="D32" s="34">
        <f t="shared" si="5"/>
        <v>0</v>
      </c>
      <c r="E32" s="34">
        <f t="shared" si="5"/>
        <v>0</v>
      </c>
      <c r="F32" s="34">
        <f t="shared" si="5"/>
        <v>0</v>
      </c>
      <c r="G32" s="34">
        <f t="shared" si="5"/>
        <v>0</v>
      </c>
      <c r="H32" s="34"/>
      <c r="I32" s="34">
        <f t="shared" si="5"/>
        <v>0</v>
      </c>
      <c r="J32" s="34">
        <f t="shared" si="5"/>
        <v>0</v>
      </c>
      <c r="K32" s="34">
        <f t="shared" si="5"/>
        <v>0</v>
      </c>
      <c r="L32" s="34">
        <f t="shared" si="5"/>
        <v>0</v>
      </c>
      <c r="M32" s="34">
        <f t="shared" si="5"/>
        <v>0</v>
      </c>
      <c r="N32" s="34">
        <f t="shared" si="5"/>
        <v>0</v>
      </c>
      <c r="O32" s="34">
        <f t="shared" si="5"/>
        <v>0</v>
      </c>
      <c r="P32" s="34">
        <f t="shared" si="5"/>
        <v>0</v>
      </c>
      <c r="Q32" s="34">
        <f t="shared" si="5"/>
        <v>0</v>
      </c>
      <c r="R32" s="34"/>
      <c r="S32" s="34"/>
      <c r="T32" s="34"/>
      <c r="U32" s="31"/>
      <c r="V32" s="131"/>
      <c r="W32" s="31"/>
      <c r="X32" s="220">
        <f t="shared" si="4"/>
        <v>0</v>
      </c>
      <c r="Y32"/>
      <c r="Z32"/>
      <c r="AA32"/>
      <c r="AB32" s="159"/>
      <c r="AC32" s="159"/>
      <c r="AD32" s="159"/>
      <c r="AE32" s="159"/>
    </row>
    <row r="33" spans="1:31" s="32" customFormat="1" ht="21.75" customHeight="1" hidden="1">
      <c r="A33" s="226" t="s">
        <v>133</v>
      </c>
      <c r="B33" s="34">
        <v>0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1"/>
      <c r="V33" s="131"/>
      <c r="W33" s="31"/>
      <c r="X33" s="49">
        <f t="shared" si="4"/>
        <v>0</v>
      </c>
      <c r="Y33"/>
      <c r="Z33"/>
      <c r="AA33"/>
      <c r="AB33" s="159"/>
      <c r="AC33" s="159"/>
      <c r="AD33" s="159"/>
      <c r="AE33" s="159"/>
    </row>
    <row r="34" spans="1:31" s="32" customFormat="1" ht="20.25" customHeight="1" hidden="1">
      <c r="A34" s="226" t="s">
        <v>134</v>
      </c>
      <c r="B34" s="34"/>
      <c r="C34" s="34"/>
      <c r="D34" s="34"/>
      <c r="E34" s="34"/>
      <c r="F34" s="34"/>
      <c r="G34" s="34"/>
      <c r="H34" s="34">
        <v>0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>
        <v>0</v>
      </c>
      <c r="U34" s="31"/>
      <c r="V34" s="131"/>
      <c r="W34" s="31"/>
      <c r="X34" s="49">
        <f t="shared" si="4"/>
        <v>0</v>
      </c>
      <c r="Y34"/>
      <c r="Z34"/>
      <c r="AA34"/>
      <c r="AB34" s="159"/>
      <c r="AC34" s="159"/>
      <c r="AD34" s="159"/>
      <c r="AE34" s="159"/>
    </row>
    <row r="35" spans="1:31" s="32" customFormat="1" ht="17.25" customHeight="1" hidden="1">
      <c r="A35" s="226" t="s">
        <v>135</v>
      </c>
      <c r="B35" s="34">
        <v>0</v>
      </c>
      <c r="C35" s="34"/>
      <c r="D35" s="34">
        <v>0</v>
      </c>
      <c r="E35" s="34"/>
      <c r="F35" s="34"/>
      <c r="G35" s="34"/>
      <c r="H35" s="34" t="s">
        <v>66</v>
      </c>
      <c r="I35" s="34"/>
      <c r="J35" s="34"/>
      <c r="K35" s="34"/>
      <c r="L35" s="34"/>
      <c r="M35" s="34"/>
      <c r="N35" s="34"/>
      <c r="O35" s="34"/>
      <c r="P35" s="34">
        <v>0</v>
      </c>
      <c r="Q35" s="34"/>
      <c r="R35" s="34"/>
      <c r="S35" s="34"/>
      <c r="T35" s="34" t="s">
        <v>66</v>
      </c>
      <c r="U35" s="34"/>
      <c r="V35" s="27"/>
      <c r="W35" s="27"/>
      <c r="X35" s="49"/>
      <c r="Y35"/>
      <c r="Z35"/>
      <c r="AA35"/>
      <c r="AB35" s="159"/>
      <c r="AC35" s="159"/>
      <c r="AD35" s="159"/>
      <c r="AE35" s="159"/>
    </row>
    <row r="36" spans="1:31" s="32" customFormat="1" ht="17.25" customHeight="1">
      <c r="A36" s="226" t="s">
        <v>136</v>
      </c>
      <c r="B36" s="34"/>
      <c r="C36" s="34"/>
      <c r="D36" s="34"/>
      <c r="E36" s="34"/>
      <c r="F36" s="34"/>
      <c r="G36" s="34"/>
      <c r="H36" s="34">
        <v>0</v>
      </c>
      <c r="I36" s="34"/>
      <c r="J36" s="34"/>
      <c r="K36" s="34"/>
      <c r="L36" s="34"/>
      <c r="M36" s="34"/>
      <c r="N36" s="34"/>
      <c r="O36" s="34"/>
      <c r="P36" s="142">
        <v>0</v>
      </c>
      <c r="Q36" s="34"/>
      <c r="R36" s="142"/>
      <c r="S36" s="34"/>
      <c r="T36" s="34"/>
      <c r="U36" s="34"/>
      <c r="V36" s="34"/>
      <c r="W36" s="34"/>
      <c r="X36" s="49">
        <f t="shared" si="4"/>
        <v>0</v>
      </c>
      <c r="Y36"/>
      <c r="Z36"/>
      <c r="AA36"/>
      <c r="AB36" s="159"/>
      <c r="AC36" s="159"/>
      <c r="AD36" s="159"/>
      <c r="AE36" s="159"/>
    </row>
    <row r="37" spans="1:31" s="32" customFormat="1" ht="18" customHeight="1">
      <c r="A37" s="226" t="s">
        <v>137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>
        <v>0</v>
      </c>
      <c r="U37" s="34"/>
      <c r="V37" s="34"/>
      <c r="W37" s="34"/>
      <c r="X37" s="49">
        <f t="shared" si="4"/>
        <v>0</v>
      </c>
      <c r="Y37"/>
      <c r="Z37"/>
      <c r="AA37"/>
      <c r="AB37" s="159"/>
      <c r="AC37" s="159"/>
      <c r="AD37" s="159"/>
      <c r="AE37" s="159"/>
    </row>
    <row r="38" spans="1:31" s="32" customFormat="1" ht="15.75" customHeight="1">
      <c r="A38" s="226" t="s">
        <v>138</v>
      </c>
      <c r="B38" s="34"/>
      <c r="C38" s="34"/>
      <c r="D38" s="34"/>
      <c r="E38" s="34"/>
      <c r="F38" s="34"/>
      <c r="G38" s="34"/>
      <c r="H38" s="34" t="s">
        <v>66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49"/>
      <c r="Y38"/>
      <c r="Z38"/>
      <c r="AA38"/>
      <c r="AB38" s="159"/>
      <c r="AC38" s="159"/>
      <c r="AD38" s="159"/>
      <c r="AE38" s="159"/>
    </row>
    <row r="39" spans="1:31" s="32" customFormat="1" ht="15" customHeight="1">
      <c r="A39" s="226" t="s">
        <v>119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49"/>
      <c r="Y39"/>
      <c r="Z39"/>
      <c r="AA39"/>
      <c r="AB39" s="159"/>
      <c r="AC39" s="159"/>
      <c r="AD39" s="159"/>
      <c r="AE39" s="159"/>
    </row>
    <row r="40" spans="1:31" s="32" customFormat="1" ht="15">
      <c r="A40" s="226" t="s">
        <v>140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>
        <v>36</v>
      </c>
      <c r="U40" s="34"/>
      <c r="V40" s="34"/>
      <c r="W40" s="34"/>
      <c r="X40" s="49">
        <f>SUM(B40:U40)</f>
        <v>36</v>
      </c>
      <c r="Y40"/>
      <c r="Z40"/>
      <c r="AA40"/>
      <c r="AB40" s="159"/>
      <c r="AC40" s="159"/>
      <c r="AD40" s="159"/>
      <c r="AE40" s="159"/>
    </row>
    <row r="41" spans="1:31" s="232" customFormat="1" ht="30">
      <c r="A41" s="227" t="s">
        <v>141</v>
      </c>
      <c r="B41" s="234"/>
      <c r="C41" s="228"/>
      <c r="D41" s="234"/>
      <c r="E41" s="228"/>
      <c r="F41" s="228"/>
      <c r="G41" s="228"/>
      <c r="H41" s="234"/>
      <c r="I41" s="228"/>
      <c r="J41" s="228"/>
      <c r="K41" s="228"/>
      <c r="L41" s="228"/>
      <c r="M41" s="228"/>
      <c r="N41" s="228"/>
      <c r="O41" s="228"/>
      <c r="P41" s="234"/>
      <c r="Q41" s="228"/>
      <c r="R41" s="228"/>
      <c r="S41" s="228"/>
      <c r="T41" s="234"/>
      <c r="U41" s="228"/>
      <c r="V41" s="228"/>
      <c r="W41" s="228"/>
      <c r="X41" s="229"/>
      <c r="Y41" s="230"/>
      <c r="Z41" s="230"/>
      <c r="AA41" s="230"/>
      <c r="AB41" s="231"/>
      <c r="AC41" s="231"/>
      <c r="AD41" s="231"/>
      <c r="AE41" s="231"/>
    </row>
    <row r="42" spans="1:31" s="32" customFormat="1" ht="15" customHeight="1" hidden="1">
      <c r="A42" s="226" t="s">
        <v>142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49"/>
      <c r="Y42"/>
      <c r="Z42"/>
      <c r="AA42"/>
      <c r="AB42" s="159"/>
      <c r="AC42" s="159"/>
      <c r="AD42" s="159"/>
      <c r="AE42" s="159"/>
    </row>
    <row r="43" spans="1:31" s="32" customFormat="1" ht="15" customHeight="1" hidden="1">
      <c r="A43" s="226" t="s">
        <v>143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49"/>
      <c r="Y43"/>
      <c r="Z43"/>
      <c r="AA43"/>
      <c r="AB43" s="159"/>
      <c r="AC43" s="159"/>
      <c r="AD43" s="159"/>
      <c r="AE43" s="159"/>
    </row>
    <row r="44" spans="1:31" s="32" customFormat="1" ht="15" customHeight="1" hidden="1">
      <c r="A44" s="163" t="s">
        <v>119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49">
        <f>H44+T44</f>
        <v>0</v>
      </c>
      <c r="Y44"/>
      <c r="Z44"/>
      <c r="AA44"/>
      <c r="AB44" s="159"/>
      <c r="AC44" s="159"/>
      <c r="AD44" s="159"/>
      <c r="AE44" s="159"/>
    </row>
    <row r="45" spans="1:31" s="27" customFormat="1" ht="29.25" customHeight="1" thickBot="1">
      <c r="A45" s="26" t="s">
        <v>190</v>
      </c>
      <c r="B45" s="51">
        <f>SUM(B30:B44)</f>
        <v>513</v>
      </c>
      <c r="C45" s="31"/>
      <c r="D45" s="51">
        <f>SUM(D30:D44)</f>
        <v>0</v>
      </c>
      <c r="E45" s="31"/>
      <c r="F45" s="30" t="e">
        <f>SUM(F30,#REF!,F35,#REF!,#REF!,#REF!,#REF!,#REF!,#REF!)</f>
        <v>#REF!</v>
      </c>
      <c r="G45" s="31"/>
      <c r="H45" s="51">
        <f>SUM(H30:H44)</f>
        <v>40</v>
      </c>
      <c r="I45" s="29"/>
      <c r="J45" s="29"/>
      <c r="K45" s="29"/>
      <c r="L45" s="29"/>
      <c r="M45" s="29"/>
      <c r="N45" s="29"/>
      <c r="O45" s="28"/>
      <c r="P45" s="51">
        <f>SUM(P30:P44)</f>
        <v>0</v>
      </c>
      <c r="Q45" s="31"/>
      <c r="R45" s="51">
        <f>SUM(R30:R37)</f>
        <v>0</v>
      </c>
      <c r="S45" s="31"/>
      <c r="T45" s="51">
        <f>SUM(T30:T44)</f>
        <v>369</v>
      </c>
      <c r="U45" s="31"/>
      <c r="V45" s="30" t="e">
        <f>SUM(V30,#REF!,V35,#REF!,#REF!,#REF!,#REF!,#REF!,#REF!)</f>
        <v>#REF!</v>
      </c>
      <c r="W45" s="31"/>
      <c r="X45" s="51">
        <f>SUM(X30:X44)</f>
        <v>922</v>
      </c>
      <c r="Y45"/>
      <c r="Z45"/>
      <c r="AA45"/>
      <c r="AB45" s="160"/>
      <c r="AC45" s="160"/>
      <c r="AD45" s="160"/>
      <c r="AE45" s="160"/>
    </row>
    <row r="46" spans="1:31" s="27" customFormat="1" ht="15.75" thickTop="1">
      <c r="A46" s="33"/>
      <c r="P46" s="145"/>
      <c r="Y46"/>
      <c r="Z46"/>
      <c r="AA46"/>
      <c r="AB46" s="160"/>
      <c r="AC46" s="160"/>
      <c r="AD46" s="160"/>
      <c r="AE46" s="160"/>
    </row>
    <row r="47" spans="1:31" s="27" customFormat="1" ht="15">
      <c r="A47" s="98"/>
      <c r="D47" s="149"/>
      <c r="E47" s="149"/>
      <c r="F47" s="149"/>
      <c r="G47" s="149"/>
      <c r="X47" s="145"/>
      <c r="Y47"/>
      <c r="Z47" s="161"/>
      <c r="AA47" s="160"/>
      <c r="AB47" s="160"/>
      <c r="AC47" s="160"/>
      <c r="AD47" s="160"/>
      <c r="AE47" s="160"/>
    </row>
    <row r="48" spans="1:31" s="27" customFormat="1" ht="15">
      <c r="A48" s="98"/>
      <c r="D48" s="149"/>
      <c r="E48" s="149"/>
      <c r="F48" s="149"/>
      <c r="G48" s="149"/>
      <c r="X48" s="145"/>
      <c r="Y48"/>
      <c r="Z48" s="161"/>
      <c r="AA48" s="160"/>
      <c r="AB48" s="160"/>
      <c r="AC48" s="160"/>
      <c r="AD48" s="160"/>
      <c r="AE48" s="160"/>
    </row>
    <row r="49" spans="1:31" s="27" customFormat="1" ht="15">
      <c r="A49" s="98"/>
      <c r="D49" s="149"/>
      <c r="E49" s="149"/>
      <c r="F49" s="149"/>
      <c r="G49" s="149"/>
      <c r="X49" s="145"/>
      <c r="Y49"/>
      <c r="Z49" s="161"/>
      <c r="AA49" s="160"/>
      <c r="AB49" s="160"/>
      <c r="AC49" s="160"/>
      <c r="AD49" s="160"/>
      <c r="AE49" s="160"/>
    </row>
    <row r="50" spans="1:31" s="27" customFormat="1" ht="15">
      <c r="A50" s="98"/>
      <c r="D50" s="149"/>
      <c r="E50" s="149"/>
      <c r="F50" s="149"/>
      <c r="G50" s="149"/>
      <c r="X50" s="145"/>
      <c r="Y50"/>
      <c r="Z50" s="161"/>
      <c r="AA50" s="160"/>
      <c r="AB50" s="160"/>
      <c r="AC50" s="160"/>
      <c r="AD50" s="160"/>
      <c r="AE50" s="160"/>
    </row>
    <row r="51" spans="1:31" s="27" customFormat="1" ht="15">
      <c r="A51" s="98"/>
      <c r="D51" s="149"/>
      <c r="E51" s="149"/>
      <c r="F51" s="149"/>
      <c r="G51" s="149"/>
      <c r="X51" s="145"/>
      <c r="Y51"/>
      <c r="Z51" s="161"/>
      <c r="AA51" s="160"/>
      <c r="AB51" s="160"/>
      <c r="AC51" s="160"/>
      <c r="AD51" s="160"/>
      <c r="AE51" s="160"/>
    </row>
    <row r="52" spans="1:31" s="27" customFormat="1" ht="15">
      <c r="A52" s="98"/>
      <c r="D52" s="149"/>
      <c r="E52" s="149"/>
      <c r="F52" s="149"/>
      <c r="G52" s="149"/>
      <c r="X52" s="145"/>
      <c r="Y52"/>
      <c r="Z52" s="161"/>
      <c r="AA52" s="160"/>
      <c r="AB52" s="160"/>
      <c r="AC52" s="160"/>
      <c r="AD52" s="160"/>
      <c r="AE52" s="160"/>
    </row>
    <row r="53" spans="1:31" s="27" customFormat="1" ht="15">
      <c r="A53" s="98"/>
      <c r="D53" s="149"/>
      <c r="E53" s="149"/>
      <c r="F53" s="149"/>
      <c r="G53" s="149"/>
      <c r="X53" s="145"/>
      <c r="Y53"/>
      <c r="Z53" s="161"/>
      <c r="AA53" s="160"/>
      <c r="AB53" s="160"/>
      <c r="AC53" s="160"/>
      <c r="AD53" s="160"/>
      <c r="AE53" s="160"/>
    </row>
    <row r="54" spans="1:31" s="27" customFormat="1" ht="15">
      <c r="A54" s="98"/>
      <c r="D54" s="149"/>
      <c r="E54" s="149"/>
      <c r="F54" s="149"/>
      <c r="G54" s="149"/>
      <c r="X54" s="145"/>
      <c r="Y54"/>
      <c r="Z54" s="161"/>
      <c r="AA54" s="160"/>
      <c r="AB54" s="160"/>
      <c r="AC54" s="160"/>
      <c r="AD54" s="160"/>
      <c r="AE54" s="160"/>
    </row>
    <row r="55" spans="25:31" s="27" customFormat="1" ht="15">
      <c r="Y55"/>
      <c r="Z55" s="160"/>
      <c r="AA55" s="160"/>
      <c r="AB55" s="160"/>
      <c r="AC55" s="160"/>
      <c r="AD55" s="160"/>
      <c r="AE55" s="160"/>
    </row>
    <row r="56" spans="1:31" ht="15">
      <c r="A56" s="148"/>
      <c r="Y56"/>
      <c r="Z56" s="162"/>
      <c r="AA56" s="162"/>
      <c r="AB56" s="162"/>
      <c r="AC56" s="162"/>
      <c r="AD56" s="162"/>
      <c r="AE56" s="162"/>
    </row>
    <row r="57" spans="1:31" ht="15">
      <c r="A57" s="100"/>
      <c r="V57" s="24"/>
      <c r="W57" s="24"/>
      <c r="Y57"/>
      <c r="Z57" s="162"/>
      <c r="AA57" s="162"/>
      <c r="AB57" s="162"/>
      <c r="AC57" s="162"/>
      <c r="AD57" s="162"/>
      <c r="AE57" s="162"/>
    </row>
    <row r="58" spans="1:31" ht="15">
      <c r="A58" s="148" t="s">
        <v>165</v>
      </c>
      <c r="V58" s="37"/>
      <c r="W58" s="37"/>
      <c r="Y58"/>
      <c r="Z58" s="162"/>
      <c r="AA58" s="162"/>
      <c r="AB58" s="162"/>
      <c r="AC58" s="162"/>
      <c r="AD58" s="162"/>
      <c r="AE58" s="162"/>
    </row>
    <row r="59" spans="1:31" ht="15">
      <c r="A59" s="148"/>
      <c r="V59" s="37"/>
      <c r="W59" s="37"/>
      <c r="Y59"/>
      <c r="Z59" s="162"/>
      <c r="AA59" s="162"/>
      <c r="AB59" s="162"/>
      <c r="AC59" s="162"/>
      <c r="AD59" s="162"/>
      <c r="AE59" s="162"/>
    </row>
    <row r="60" spans="1:31" ht="15">
      <c r="A60" s="148"/>
      <c r="V60" s="37"/>
      <c r="W60" s="37"/>
      <c r="Y60"/>
      <c r="Z60" s="162"/>
      <c r="AA60" s="162"/>
      <c r="AB60" s="162"/>
      <c r="AC60" s="162"/>
      <c r="AD60" s="162"/>
      <c r="AE60" s="162"/>
    </row>
    <row r="61" spans="1:31" ht="15">
      <c r="A61" s="148"/>
      <c r="V61" s="37"/>
      <c r="W61" s="37"/>
      <c r="Y61"/>
      <c r="Z61" s="162"/>
      <c r="AA61" s="162"/>
      <c r="AB61" s="162"/>
      <c r="AC61" s="162"/>
      <c r="AD61" s="162"/>
      <c r="AE61" s="162"/>
    </row>
    <row r="62" spans="1:31" ht="15">
      <c r="A62" s="107"/>
      <c r="V62" s="37"/>
      <c r="W62" s="37"/>
      <c r="Y62"/>
      <c r="Z62" s="162"/>
      <c r="AA62" s="162"/>
      <c r="AB62" s="162"/>
      <c r="AC62" s="162"/>
      <c r="AD62" s="162"/>
      <c r="AE62" s="162"/>
    </row>
    <row r="63" spans="1:31" ht="15">
      <c r="A63" s="100" t="str">
        <f>'Income Stat.'!A56</f>
        <v>Изпълнителен директор:</v>
      </c>
      <c r="Y63"/>
      <c r="Z63" s="162"/>
      <c r="AA63" s="162"/>
      <c r="AB63" s="162"/>
      <c r="AC63" s="162"/>
      <c r="AD63" s="162"/>
      <c r="AE63" s="162"/>
    </row>
    <row r="64" spans="1:31" ht="15">
      <c r="A64" s="102" t="s">
        <v>177</v>
      </c>
      <c r="V64" s="38"/>
      <c r="W64" s="38"/>
      <c r="Y64"/>
      <c r="Z64" s="162"/>
      <c r="AA64" s="162"/>
      <c r="AB64" s="162"/>
      <c r="AC64" s="162"/>
      <c r="AD64" s="162"/>
      <c r="AE64" s="162"/>
    </row>
    <row r="65" spans="1:31" ht="15">
      <c r="A65" s="102"/>
      <c r="V65" s="38"/>
      <c r="W65" s="38"/>
      <c r="Y65"/>
      <c r="Z65" s="162"/>
      <c r="AA65" s="162"/>
      <c r="AB65" s="162"/>
      <c r="AC65" s="162"/>
      <c r="AD65" s="162"/>
      <c r="AE65" s="162"/>
    </row>
    <row r="66" spans="1:31" ht="15">
      <c r="A66" s="102"/>
      <c r="V66" s="38"/>
      <c r="W66" s="38"/>
      <c r="Y66"/>
      <c r="Z66" s="162"/>
      <c r="AA66" s="162"/>
      <c r="AB66" s="162"/>
      <c r="AC66" s="162"/>
      <c r="AD66" s="162"/>
      <c r="AE66" s="162"/>
    </row>
    <row r="67" spans="1:31" ht="15">
      <c r="A67" s="100"/>
      <c r="V67" s="38"/>
      <c r="W67" s="38"/>
      <c r="Y67"/>
      <c r="Z67" s="162"/>
      <c r="AA67" s="162"/>
      <c r="AB67" s="162"/>
      <c r="AC67" s="162"/>
      <c r="AD67" s="162"/>
      <c r="AE67" s="162"/>
    </row>
    <row r="68" spans="1:25" ht="15">
      <c r="A68" s="150" t="str">
        <f>'Income Stat.'!A58</f>
        <v>Съставител:</v>
      </c>
      <c r="V68" s="38"/>
      <c r="W68" s="38"/>
      <c r="Y68"/>
    </row>
    <row r="69" spans="1:25" ht="15">
      <c r="A69" s="102" t="s">
        <v>175</v>
      </c>
      <c r="V69" s="38"/>
      <c r="W69" s="38"/>
      <c r="Y69"/>
    </row>
    <row r="70" spans="1:25" ht="18.75">
      <c r="A70" s="143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V70" s="38"/>
      <c r="W70" s="38"/>
      <c r="Y70"/>
    </row>
    <row r="71" spans="1:25" ht="15">
      <c r="A71" s="153" t="str">
        <f>'Income Stat.'!A61</f>
        <v>27.04.2009г.</v>
      </c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V71" s="38"/>
      <c r="W71" s="38"/>
      <c r="Y71"/>
    </row>
    <row r="72" spans="1:25" ht="15">
      <c r="A72" s="152" t="str">
        <f>'Income Stat.'!A63</f>
        <v> 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V72" s="38"/>
      <c r="W72" s="38"/>
      <c r="Y72"/>
    </row>
    <row r="73" spans="1:25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V73" s="38"/>
      <c r="W73" s="38"/>
      <c r="X73" s="242" t="s">
        <v>66</v>
      </c>
      <c r="Y73"/>
    </row>
    <row r="74" spans="1:25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V74" s="38"/>
      <c r="W74" s="38"/>
      <c r="Y74"/>
    </row>
    <row r="75" spans="1:25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V75" s="38"/>
      <c r="W75" s="38"/>
      <c r="Y75"/>
    </row>
    <row r="76" spans="1:25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V76" s="38"/>
      <c r="W76" s="38"/>
      <c r="Y76"/>
    </row>
    <row r="77" spans="1:25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V77" s="38"/>
      <c r="W77" s="38"/>
      <c r="Y77"/>
    </row>
    <row r="78" spans="1:25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V78" s="38"/>
      <c r="W78" s="38"/>
      <c r="Y78"/>
    </row>
    <row r="79" spans="1:28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V79" s="40"/>
      <c r="W79" s="40"/>
      <c r="Y79"/>
      <c r="AB79" s="23" t="s">
        <v>66</v>
      </c>
    </row>
    <row r="80" spans="1:25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V80" s="40"/>
      <c r="W80" s="40"/>
      <c r="Y80"/>
    </row>
    <row r="81" spans="1:25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V81" s="40"/>
      <c r="W81" s="40"/>
      <c r="Y81"/>
    </row>
    <row r="82" spans="1:25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V82" s="40"/>
      <c r="W82" s="40"/>
      <c r="Y82"/>
    </row>
    <row r="83" spans="22:25" ht="15">
      <c r="V83" s="40"/>
      <c r="W83" s="40"/>
      <c r="Y83"/>
    </row>
    <row r="84" spans="22:25" ht="15">
      <c r="V84" s="40"/>
      <c r="W84" s="40"/>
      <c r="Y84"/>
    </row>
    <row r="85" spans="22:25" ht="15">
      <c r="V85" s="40"/>
      <c r="W85" s="40"/>
      <c r="Y85"/>
    </row>
    <row r="86" spans="22:25" ht="15">
      <c r="V86" s="40"/>
      <c r="W86" s="40"/>
      <c r="Y86"/>
    </row>
    <row r="87" spans="22:25" ht="15">
      <c r="V87" s="40"/>
      <c r="W87" s="40"/>
      <c r="Y87"/>
    </row>
    <row r="88" spans="22:23" ht="15">
      <c r="V88" s="40"/>
      <c r="W88" s="40"/>
    </row>
    <row r="89" spans="22:23" ht="15">
      <c r="V89" s="40"/>
      <c r="W89" s="40"/>
    </row>
    <row r="90" spans="22:23" ht="15">
      <c r="V90" s="40"/>
      <c r="W90" s="40"/>
    </row>
    <row r="91" spans="22:23" ht="15">
      <c r="V91" s="40"/>
      <c r="W91" s="40"/>
    </row>
    <row r="92" spans="22:23" ht="15">
      <c r="V92" s="40"/>
      <c r="W92" s="40"/>
    </row>
    <row r="93" spans="22:23" ht="15">
      <c r="V93" s="40"/>
      <c r="W93" s="40"/>
    </row>
    <row r="94" spans="22:23" ht="15">
      <c r="V94" s="40"/>
      <c r="W94" s="40"/>
    </row>
    <row r="95" spans="22:23" ht="15">
      <c r="V95" s="40"/>
      <c r="W95" s="40"/>
    </row>
    <row r="96" spans="22:23" ht="15">
      <c r="V96" s="40"/>
      <c r="W96" s="40"/>
    </row>
    <row r="97" spans="22:23" ht="15">
      <c r="V97" s="40"/>
      <c r="W97" s="40"/>
    </row>
    <row r="98" spans="22:23" ht="15">
      <c r="V98" s="40"/>
      <c r="W98" s="40"/>
    </row>
  </sheetData>
  <mergeCells count="12">
    <mergeCell ref="A2:X2"/>
    <mergeCell ref="A3:X3"/>
    <mergeCell ref="B4:B5"/>
    <mergeCell ref="D4:D5"/>
    <mergeCell ref="F4:F5"/>
    <mergeCell ref="H4:H5"/>
    <mergeCell ref="P4:P5"/>
    <mergeCell ref="T4:T5"/>
    <mergeCell ref="V4:V5"/>
    <mergeCell ref="X4:X5"/>
    <mergeCell ref="A4:A5"/>
    <mergeCell ref="R4:R5"/>
  </mergeCells>
  <printOptions horizontalCentered="1"/>
  <pageMargins left="0.75" right="0.63" top="0.47" bottom="0.7" header="0.38" footer="0.8"/>
  <pageSetup blackAndWhite="1" firstPageNumber="1" useFirstPageNumber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7" sqref="A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VideoLAN</cp:lastModifiedBy>
  <cp:lastPrinted>2009-03-23T11:46:03Z</cp:lastPrinted>
  <dcterms:created xsi:type="dcterms:W3CDTF">2003-02-07T14:36:34Z</dcterms:created>
  <dcterms:modified xsi:type="dcterms:W3CDTF">2009-04-27T11:27:55Z</dcterms:modified>
  <cp:category/>
  <cp:version/>
  <cp:contentType/>
  <cp:contentStatus/>
</cp:coreProperties>
</file>