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<sst xmlns="http://schemas.openxmlformats.org/spreadsheetml/2006/main" count="1077" uniqueCount="885">
  <si>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</si>
  <si>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</si>
  <si>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</si>
  <si>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</si>
  <si>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</si>
  <si>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</si>
  <si>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</si>
  <si>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</si>
  <si>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</si>
  <si>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</si>
  <si>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</si>
  <si>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</si>
  <si>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</si>
  <si>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</si>
  <si>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</si>
  <si>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</si>
  <si>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</si>
  <si>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</si>
  <si>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</si>
  <si>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</si>
  <si>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</si>
  <si>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</si>
  <si>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</si>
  <si>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</si>
  <si>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</si>
  <si>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</si>
  <si>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</si>
  <si>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</si>
  <si>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</si>
  <si>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</si>
  <si>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</si>
  <si>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</si>
  <si>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</si>
  <si>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</si>
  <si>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</si>
  <si>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</si>
  <si>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</si>
  <si>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</si>
  <si>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</si>
  <si>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</si>
  <si>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</si>
  <si>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</si>
  <si>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</si>
  <si>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</si>
  <si>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</si>
  <si>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</si>
  <si>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</si>
  <si>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</si>
  <si>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</si>
  <si>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</si>
  <si>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</si>
  <si>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</si>
  <si>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</si>
  <si>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</si>
  <si>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</si>
  <si>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</si>
  <si>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</si>
  <si>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</si>
  <si>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</si>
  <si>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</si>
  <si>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</si>
  <si>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</si>
  <si>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</si>
  <si>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</si>
  <si>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</si>
  <si>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</si>
  <si>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</si>
  <si>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</si>
  <si>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</si>
  <si>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</si>
  <si>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</si>
  <si>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</si>
  <si>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</si>
  <si>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</si>
  <si>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</si>
  <si>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</si>
  <si>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</si>
  <si>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</si>
  <si>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</si>
  <si>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</si>
  <si>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</si>
  <si>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</si>
  <si>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</si>
  <si>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</si>
  <si>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</si>
  <si>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</si>
  <si>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</si>
  <si>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</si>
  <si>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</si>
  <si>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</si>
  <si>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</si>
  <si>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</si>
  <si>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</si>
  <si>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</si>
  <si>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</si>
  <si>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</si>
  <si>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</si>
  <si>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</si>
  <si>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</si>
  <si>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</si>
  <si>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</si>
  <si>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</si>
  <si>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</si>
  <si>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</si>
  <si>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</si>
  <si>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</si>
  <si>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</si>
  <si>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</si>
  <si>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</si>
  <si>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</si>
  <si>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</si>
  <si>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</si>
  <si>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</si>
  <si>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</si>
  <si>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</si>
  <si>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</si>
  <si>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</si>
  <si>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</si>
  <si>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</si>
  <si>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</si>
  <si>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</si>
  <si>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</si>
  <si>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</si>
  <si>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</si>
  <si>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</si>
  <si>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</si>
  <si>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</si>
  <si>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</si>
  <si>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</si>
  <si>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</si>
  <si>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</si>
  <si>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</si>
  <si>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</si>
  <si>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</si>
  <si>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</si>
  <si>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</si>
  <si>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</si>
  <si>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</si>
  <si>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</si>
  <si>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</si>
  <si>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</si>
  <si>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</si>
  <si>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</si>
  <si>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</si>
  <si>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</si>
  <si>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</si>
  <si>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</si>
  <si>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</si>
  <si>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</si>
  <si>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</si>
  <si>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</si>
  <si>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</si>
  <si>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</si>
  <si>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</si>
  <si>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</si>
  <si>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</si>
  <si>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</si>
  <si>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</si>
  <si>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</si>
  <si>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</si>
  <si>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</si>
  <si>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</si>
  <si>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</si>
  <si>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</si>
  <si>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</si>
  <si>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</si>
  <si>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</si>
  <si>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</si>
  <si>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</si>
  <si>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</si>
  <si>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</si>
  <si>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</si>
  <si>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</si>
  <si>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</si>
  <si>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</si>
  <si>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</si>
  <si>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</si>
  <si>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</si>
  <si>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</si>
  <si>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</si>
  <si>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</si>
  <si>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</si>
  <si>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</si>
  <si>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</si>
  <si>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</si>
  <si>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</si>
  <si>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</si>
  <si>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</si>
  <si>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</si>
  <si>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</si>
  <si>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</si>
  <si>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</si>
  <si>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</si>
  <si>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</si>
  <si>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</si>
  <si>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</si>
  <si>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</si>
  <si>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</si>
  <si>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</si>
  <si>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</si>
  <si>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</si>
  <si>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</si>
  <si>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</si>
  <si>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</si>
  <si>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</si>
  <si>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</si>
  <si>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</si>
  <si>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</si>
  <si>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</si>
  <si>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</si>
  <si>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</si>
  <si>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</si>
  <si>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</si>
  <si>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</si>
  <si>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</si>
  <si>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</si>
  <si>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</si>
  <si>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</si>
  <si>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</si>
  <si>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</si>
  <si>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</si>
  <si>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</si>
  <si>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</si>
  <si>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</si>
  <si>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</si>
  <si>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</si>
  <si>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</si>
  <si>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</si>
  <si>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</si>
  <si>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</si>
  <si>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</si>
  <si>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</si>
  <si>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</si>
  <si>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</si>
  <si>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</si>
  <si>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</si>
  <si>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</si>
  <si>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</si>
  <si>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</si>
  <si>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</si>
  <si>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</si>
  <si>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</si>
  <si>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</si>
  <si>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</si>
  <si>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</si>
  <si>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</si>
  <si>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</si>
  <si>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</si>
  <si>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</si>
  <si>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</si>
  <si>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</si>
  <si>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</si>
  <si>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</si>
  <si>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</si>
  <si>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</si>
  <si>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</si>
  <si>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</si>
  <si>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</si>
  <si>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</si>
  <si>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</si>
  <si>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</si>
  <si>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</si>
  <si>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</si>
  <si>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</si>
  <si>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</si>
  <si>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</si>
  <si>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</si>
  <si>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</si>
  <si>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</si>
  <si>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</si>
  <si>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</si>
  <si>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</si>
  <si>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</si>
  <si>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</si>
  <si>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</si>
  <si>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</si>
  <si>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</si>
  <si>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</si>
  <si>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</si>
  <si>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</si>
  <si>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</si>
  <si>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</si>
  <si>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</si>
  <si>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</si>
  <si>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</si>
  <si>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</si>
  <si>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</si>
  <si>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</si>
  <si>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</si>
  <si>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</si>
  <si>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</si>
  <si>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</si>
  <si>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</si>
  <si>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</si>
  <si>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</si>
  <si>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</si>
  <si>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</si>
  <si>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</si>
  <si>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</si>
  <si>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</si>
  <si>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</si>
  <si>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</si>
  <si>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</si>
  <si>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</si>
  <si>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</si>
  <si>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</si>
  <si>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</si>
  <si>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</si>
  <si>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</si>
  <si>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</si>
  <si>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</si>
  <si>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</si>
  <si>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</si>
  <si>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</si>
  <si>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</si>
  <si>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</si>
  <si>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</si>
  <si>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</si>
  <si>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</si>
  <si>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</si>
  <si>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</si>
  <si>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</si>
  <si>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</si>
  <si>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</si>
  <si>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</si>
  <si>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</si>
  <si>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</si>
  <si>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</si>
  <si>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</si>
  <si>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</si>
  <si>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</si>
  <si>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</si>
  <si>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</si>
  <si>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</si>
  <si>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</si>
  <si>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</si>
  <si>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</si>
  <si>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</si>
  <si>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</si>
  <si>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</si>
  <si>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</si>
  <si>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</si>
  <si>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</si>
  <si>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</si>
  <si>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</si>
  <si>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</si>
  <si>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</si>
  <si>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</si>
  <si>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</si>
  <si>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</si>
  <si>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</si>
  <si>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</si>
  <si>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</si>
  <si>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</si>
  <si>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</si>
  <si>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</si>
  <si>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</si>
  <si>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</si>
  <si>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</si>
  <si>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</si>
  <si>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</si>
  <si>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</si>
  <si>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</si>
  <si>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</si>
  <si>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</si>
  <si>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</si>
  <si>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</si>
  <si>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</si>
  <si>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</si>
  <si>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</si>
  <si>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</si>
  <si>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</si>
  <si>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</si>
  <si>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</si>
  <si>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</si>
  <si>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</si>
  <si>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</si>
  <si>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</si>
  <si>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</si>
  <si>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</si>
  <si>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</si>
  <si>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</si>
  <si>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</si>
  <si>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</si>
  <si>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</si>
  <si>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</si>
  <si>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</si>
  <si>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</si>
  <si>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</si>
  <si>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</si>
  <si>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</si>
  <si>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</si>
  <si>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</si>
  <si>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</si>
  <si>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</si>
  <si>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</si>
  <si>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</si>
  <si>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</si>
  <si>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</si>
  <si>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</si>
  <si>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</si>
  <si>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</si>
  <si>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</si>
  <si>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</si>
  <si>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</si>
  <si>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</si>
  <si>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</si>
  <si>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</si>
  <si>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</si>
  <si>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</si>
  <si>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</si>
  <si>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</si>
  <si>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</si>
  <si>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</si>
  <si>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</si>
  <si>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</si>
  <si>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</si>
  <si>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</si>
  <si>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</si>
  <si>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</si>
  <si>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</si>
  <si>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</si>
  <si>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</si>
  <si>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</si>
  <si>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</si>
  <si>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</si>
  <si>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</si>
  <si>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</si>
  <si>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</si>
  <si>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</si>
  <si>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</si>
  <si>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</si>
  <si>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</si>
  <si>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</si>
  <si>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</si>
  <si>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</si>
  <si>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</si>
  <si>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</si>
  <si>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</si>
  <si>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</si>
  <si>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</si>
  <si>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</si>
  <si>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</si>
  <si>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</si>
  <si>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</si>
  <si>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</si>
  <si>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</si>
  <si>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</si>
  <si>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</si>
  <si>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</si>
  <si>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</si>
  <si>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</si>
  <si>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</si>
  <si>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</si>
  <si>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</si>
  <si>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</si>
  <si>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</si>
  <si>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</si>
  <si>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</si>
  <si>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</si>
  <si>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</si>
  <si>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</si>
  <si>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</si>
  <si>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</si>
  <si>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</si>
  <si>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</si>
  <si>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</si>
  <si>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</si>
  <si>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</si>
  <si>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</si>
  <si>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</si>
  <si>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</si>
  <si>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</si>
  <si>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</si>
  <si>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</si>
  <si>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</si>
  <si>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</si>
  <si>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</si>
  <si>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</si>
  <si>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</si>
  <si>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</si>
  <si>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</si>
  <si>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</si>
  <si>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</si>
  <si>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</si>
  <si>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</si>
  <si>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</si>
  <si>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</si>
  <si>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</si>
  <si>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</si>
  <si>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</si>
  <si>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</si>
  <si>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</si>
  <si>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</si>
  <si>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</si>
  <si>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</si>
  <si>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</si>
  <si>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</si>
  <si>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</si>
  <si>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</si>
  <si>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</si>
  <si>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</si>
  <si>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</si>
  <si>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</si>
  <si>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</si>
  <si>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</si>
  <si>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</si>
  <si>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</si>
  <si>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</si>
  <si>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</si>
  <si>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</si>
  <si>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</si>
  <si>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</si>
  <si>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</si>
  <si>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</si>
  <si>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</si>
  <si>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</si>
  <si>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</si>
  <si>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</si>
  <si>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</si>
  <si>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</si>
  <si>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</si>
  <si>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</si>
  <si>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</si>
  <si>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</si>
  <si>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</si>
  <si>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</si>
  <si>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</si>
  <si>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</si>
  <si>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</si>
  <si>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</si>
  <si>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</si>
  <si>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</si>
  <si>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</si>
  <si>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</si>
  <si>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</si>
  <si>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</si>
  <si>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</si>
  <si>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</si>
  <si>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</si>
  <si>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</si>
  <si>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</si>
  <si>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</si>
  <si>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</si>
  <si>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</si>
  <si>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</si>
  <si>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</si>
  <si>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</si>
  <si>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</si>
  <si>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</si>
  <si>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</si>
  <si>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</si>
  <si>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</si>
  <si>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</si>
  <si>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</si>
  <si>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</si>
  <si>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</si>
  <si>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</si>
  <si>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</si>
  <si>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</si>
  <si>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</si>
  <si>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</si>
  <si>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</si>
  <si>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</si>
  <si>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</si>
  <si>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</si>
  <si>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</si>
  <si>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</si>
  <si>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</si>
  <si>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</si>
  <si>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</si>
  <si>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</si>
  <si>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</si>
  <si>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</si>
  <si>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</si>
  <si>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</si>
  <si>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</si>
  <si>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</si>
  <si>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</si>
  <si>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</si>
  <si>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</si>
  <si>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</si>
  <si>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</si>
  <si>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</si>
  <si>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</si>
  <si>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</si>
  <si>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</si>
  <si>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</si>
  <si>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</si>
  <si>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</si>
  <si>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</si>
  <si>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</si>
  <si>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</si>
  <si>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</si>
  <si>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</si>
  <si>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</si>
  <si>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</si>
  <si>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</si>
  <si>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</si>
  <si>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</si>
  <si>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</si>
  <si>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</si>
  <si>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</si>
  <si>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</si>
  <si>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</si>
  <si>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</si>
  <si>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</si>
  <si>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</si>
  <si>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</si>
  <si>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</si>
  <si>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</si>
  <si>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</si>
  <si>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</si>
  <si>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</si>
  <si>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</si>
  <si>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</si>
  <si>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</si>
  <si>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</si>
  <si>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</si>
  <si>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</si>
  <si>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</si>
  <si>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</si>
  <si>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</si>
  <si>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</si>
  <si>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</si>
  <si>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</si>
  <si>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</si>
  <si>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</si>
  <si>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</si>
  <si>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</si>
  <si>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</si>
  <si>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</si>
  <si>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</si>
  <si>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</si>
  <si>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</si>
  <si>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</si>
  <si>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</si>
  <si>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</si>
  <si>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</si>
  <si>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</si>
  <si>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</si>
  <si>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</si>
  <si>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</si>
  <si>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</si>
  <si>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</si>
  <si>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</si>
  <si>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</si>
  <si>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</si>
  <si>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</si>
  <si>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</si>
  <si>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</si>
  <si>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</si>
  <si>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</si>
  <si>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</si>
  <si>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</si>
  <si>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</si>
  <si>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</si>
  <si>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</si>
  <si>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</si>
  <si>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</si>
  <si>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</si>
  <si>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</si>
  <si>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</si>
  <si>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</si>
  <si>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</si>
  <si>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</si>
  <si>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</si>
  <si>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</si>
  <si>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</si>
  <si>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</si>
  <si>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</si>
  <si>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</si>
  <si>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</si>
  <si>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</si>
  <si>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</si>
  <si>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</si>
  <si>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</si>
  <si>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</si>
  <si>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</si>
  <si>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</si>
  <si>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</si>
  <si>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</si>
  <si>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</si>
  <si>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</si>
  <si>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</si>
  <si>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</si>
  <si>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</si>
  <si>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</si>
  <si>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</si>
  <si>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</si>
  <si>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</si>
  <si>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</si>
  <si>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</si>
  <si>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</si>
  <si>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</si>
  <si>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</si>
  <si>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</si>
  <si>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</si>
  <si>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</si>
  <si>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</si>
  <si>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</si>
  <si>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</si>
  <si>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</si>
  <si>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</si>
  <si>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</si>
  <si>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</si>
  <si>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</si>
  <si>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</si>
  <si>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</si>
  <si>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</si>
  <si>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</si>
  <si>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</si>
  <si>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</si>
  <si>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</si>
  <si>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</si>
  <si>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</si>
  <si>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</si>
  <si>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</si>
  <si>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</si>
  <si>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</si>
  <si>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</si>
  <si>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</si>
  <si>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</si>
  <si>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</si>
  <si>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</si>
  <si>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</si>
  <si>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</si>
  <si>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</si>
  <si>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</si>
  <si>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</si>
  <si>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</si>
  <si>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</si>
  <si>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</si>
  <si>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</si>
  <si>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</si>
  <si>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</si>
  <si>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</si>
  <si>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</si>
  <si>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</si>
  <si>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</si>
  <si>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</si>
  <si>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</si>
  <si>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</si>
  <si>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</si>
  <si>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</si>
  <si>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</si>
  <si>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</si>
  <si>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</si>
  <si>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</si>
  <si>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</si>
  <si>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</si>
  <si>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</si>
  <si>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</si>
  <si>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</si>
  <si>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</si>
  <si>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</si>
  <si>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</si>
  <si>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</si>
  <si>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</si>
  <si>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</si>
  <si>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</si>
  <si>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</si>
  <si>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</si>
  <si>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</si>
  <si>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</si>
  <si>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</si>
  <si>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</si>
  <si>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</si>
  <si>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</si>
  <si>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</si>
  <si>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</si>
  <si>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</si>
  <si>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</si>
  <si>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</si>
  <si>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</si>
  <si>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</si>
  <si>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</si>
  <si>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</si>
  <si>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</si>
  <si>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</si>
  <si>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</si>
  <si>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</si>
  <si>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</si>
  <si>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</si>
  <si>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</si>
  <si>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</si>
  <si>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</si>
  <si>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</si>
  <si>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</si>
  <si>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</si>
  <si>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</si>
  <si>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</si>
  <si>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</si>
  <si>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</si>
  <si>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</si>
  <si>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</si>
  <si>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</si>
  <si>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</si>
  <si>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</si>
  <si>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</si>
  <si>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</si>
  <si>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</si>
  <si>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</si>
  <si>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</si>
  <si>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</si>
  <si>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</si>
  <si>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</si>
  <si>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</si>
  <si>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</si>
  <si>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</si>
  <si>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</si>
  <si>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</si>
  <si>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</si>
  <si>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</si>
  <si>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</si>
  <si>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</si>
  <si>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</si>
  <si>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</si>
  <si>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</si>
  <si>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</si>
  <si>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</si>
  <si>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</si>
  <si>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</si>
  <si>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</si>
  <si>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</si>
  <si>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</si>
  <si>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</si>
  <si>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</si>
  <si>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</si>
  <si>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</si>
  <si>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</si>
  <si>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</si>
  <si>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</si>
  <si>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</si>
  <si>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</si>
  <si>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</si>
  <si>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</si>
  <si>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</si>
  <si>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</si>
  <si>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</si>
  <si>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</si>
  <si>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</si>
  <si>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</si>
  <si>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</si>
  <si>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</si>
  <si>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</si>
  <si>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</si>
  <si>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</si>
  <si>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</si>
  <si>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</si>
  <si>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</si>
  <si>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</si>
  <si>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</si>
  <si>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</si>
  <si>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</si>
  <si>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</si>
  <si>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</si>
  <si>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</si>
  <si>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</si>
  <si>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</si>
  <si>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</si>
  <si>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</si>
  <si>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</si>
  <si>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</si>
  <si>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</si>
  <si>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</si>
  <si>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</si>
  <si>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</si>
  <si>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>/Делян Добрев/</t>
  </si>
  <si>
    <t xml:space="preserve">                          /Перфект М ЕООД/</t>
  </si>
  <si>
    <t xml:space="preserve">                         /Делян Добрев/</t>
  </si>
  <si>
    <t xml:space="preserve">       /Делян Добрев/</t>
  </si>
  <si>
    <t xml:space="preserve">            /Перфект М ЕООД/</t>
  </si>
  <si>
    <t xml:space="preserve">                 /Перфект М ЕООД/</t>
  </si>
  <si>
    <t xml:space="preserve">                       /Делян Добрев/</t>
  </si>
  <si>
    <t xml:space="preserve">                        /Перфект М ЕООД/</t>
  </si>
  <si>
    <t xml:space="preserve">                             /Делян Добрев/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</si>
  <si>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</si>
  <si>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</si>
  <si>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31.12.2007 г.</t>
  </si>
  <si>
    <t>Дата на съставяне:гр.Хасково 29.02.2008</t>
  </si>
  <si>
    <t xml:space="preserve">Дата на съставяне:гр.Хасково 29.02.2008                               </t>
  </si>
  <si>
    <t xml:space="preserve">Дата  на съставяне:гр.Хасково 29.02.2008                                                                                                                              </t>
  </si>
  <si>
    <t xml:space="preserve">Дата на съставяне: гр.Хасково 29.02.2008                        </t>
  </si>
  <si>
    <t>Дата на съставяне: гр.Хасково 29.02.2008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</si>
</sst>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1">
      <selection activeCell="G94" sqref="G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>
        <v>47</v>
      </c>
      <c r="E11" s="237" t="s">
        <v>22</v>
      </c>
      <c r="F11" s="242" t="s">
        <v>23</v>
      </c>
      <c r="G11" s="152">
        <v>715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715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/>
      <c r="E16" s="243" t="s">
        <v>42</v>
      </c>
      <c r="F16" s="242" t="s">
        <v>43</v>
      </c>
      <c r="G16" s="316"/>
      <c r="H16" s="316">
        <v>-165</v>
      </c>
    </row>
    <row r="17" spans="1:18" ht="25.5">
      <c r="A17" s="235" t="s">
        <v>44</v>
      </c>
      <c r="B17" s="241" t="s">
        <v>45</v>
      </c>
      <c r="C17" s="151"/>
      <c r="D17" s="151">
        <v>294</v>
      </c>
      <c r="E17" s="243" t="s">
        <v>46</v>
      </c>
      <c r="F17" s="245" t="s">
        <v>47</v>
      </c>
      <c r="G17" s="154">
        <f>G11+G14+G15+G16</f>
        <v>715</v>
      </c>
      <c r="H17" s="154">
        <f>H11+H14+H15+H16</f>
        <v>550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</v>
      </c>
      <c r="D19" s="155">
        <f>SUM(D11:D18)</f>
        <v>341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-25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</v>
      </c>
      <c r="H33" s="154">
        <f>H27+H31+H32</f>
        <v>-25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684</v>
      </c>
      <c r="H36" s="154">
        <f>H25+H17+H33</f>
        <v>525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</v>
      </c>
      <c r="D55" s="155">
        <f>D19+D20+D21+D27+D32+D45+D51+D53+D54</f>
        <v>341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696</v>
      </c>
      <c r="D61" s="151"/>
      <c r="E61" s="243" t="s">
        <v>189</v>
      </c>
      <c r="F61" s="272" t="s">
        <v>190</v>
      </c>
      <c r="G61" s="154">
        <f>SUM(G62:G68)</f>
        <v>276</v>
      </c>
      <c r="H61" s="154">
        <f>SUM(H62:H68)</f>
        <v>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696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268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4</v>
      </c>
    </row>
    <row r="67" spans="1:8" ht="15">
      <c r="A67" s="235" t="s">
        <v>207</v>
      </c>
      <c r="B67" s="241" t="s">
        <v>208</v>
      </c>
      <c r="C67" s="151">
        <v>85</v>
      </c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104</v>
      </c>
      <c r="D69" s="151"/>
      <c r="E69" s="251" t="s">
        <v>78</v>
      </c>
      <c r="F69" s="242" t="s">
        <v>217</v>
      </c>
      <c r="G69" s="152"/>
      <c r="H69" s="152">
        <v>165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276</v>
      </c>
      <c r="H71" s="161">
        <f>H59+H60+H61+H69+H70</f>
        <v>171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199</v>
      </c>
      <c r="D75" s="155">
        <f>SUM(D67:D74)</f>
        <v>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276</v>
      </c>
      <c r="H79" s="162">
        <f>H71+H74+H75+H76</f>
        <v>171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56</v>
      </c>
      <c r="D88" s="151">
        <v>187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165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56</v>
      </c>
      <c r="D91" s="155">
        <f>SUM(D87:D90)</f>
        <v>353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951</v>
      </c>
      <c r="D93" s="155">
        <f>D64+D75+D84+D91+D92</f>
        <v>355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960</v>
      </c>
      <c r="D94" s="164">
        <f>D93+D55</f>
        <v>696</v>
      </c>
      <c r="E94" s="449" t="s">
        <v>270</v>
      </c>
      <c r="F94" s="289" t="s">
        <v>271</v>
      </c>
      <c r="G94" s="165">
        <f>G36+G39+G55+G79</f>
        <v>960</v>
      </c>
      <c r="H94" s="165">
        <f>H36+H39+H55+H79</f>
        <v>696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59" sqref="E59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31.12.2007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331</v>
      </c>
      <c r="D9" s="46"/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290</v>
      </c>
      <c r="D10" s="46">
        <v>10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79</v>
      </c>
      <c r="D12" s="46">
        <v>16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10</v>
      </c>
      <c r="D13" s="46">
        <v>2</v>
      </c>
      <c r="E13" s="301" t="s">
        <v>51</v>
      </c>
      <c r="F13" s="550" t="s">
        <v>300</v>
      </c>
      <c r="G13" s="547">
        <f>SUM(G9:G12)</f>
        <v>0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-696</v>
      </c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5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15</v>
      </c>
      <c r="D19" s="49">
        <f>SUM(D9:D15)+D16</f>
        <v>33</v>
      </c>
      <c r="E19" s="304" t="s">
        <v>317</v>
      </c>
      <c r="F19" s="551" t="s">
        <v>318</v>
      </c>
      <c r="G19" s="549">
        <v>5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4</v>
      </c>
      <c r="H23" s="549">
        <v>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9</v>
      </c>
      <c r="H24" s="547">
        <f>SUM(H19:H23)</f>
        <v>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15</v>
      </c>
      <c r="D28" s="50">
        <f>D26+D19</f>
        <v>33</v>
      </c>
      <c r="E28" s="127" t="s">
        <v>339</v>
      </c>
      <c r="F28" s="553" t="s">
        <v>340</v>
      </c>
      <c r="G28" s="547">
        <f>G13+G15+G24</f>
        <v>9</v>
      </c>
      <c r="H28" s="547">
        <f>H13+H15+H24</f>
        <v>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6</v>
      </c>
      <c r="H30" s="53">
        <f>IF((D28-H28)&gt;0,D28-H28,0)</f>
        <v>25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15</v>
      </c>
      <c r="D33" s="49">
        <f>D28-D31+D32</f>
        <v>33</v>
      </c>
      <c r="E33" s="127" t="s">
        <v>353</v>
      </c>
      <c r="F33" s="553" t="s">
        <v>354</v>
      </c>
      <c r="G33" s="53">
        <f>G32-G31+G28</f>
        <v>9</v>
      </c>
      <c r="H33" s="53">
        <f>H32-H31+H28</f>
        <v>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6</v>
      </c>
      <c r="H34" s="547">
        <f>IF((D33-H33)&gt;0,D33-H33,0)</f>
        <v>25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6</v>
      </c>
      <c r="H39" s="558">
        <f>IF(H34&gt;0,IF(D35+H34&lt;0,0,D35+H34),IF(D34-D35&lt;0,D35-D34,0))</f>
        <v>25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6</v>
      </c>
      <c r="H41" s="52">
        <f>IF(D39=0,IF(H39-H40&gt;0,H39-H40+D40,0),IF(D39-D40&lt;0,D40-D39+H40,0))</f>
        <v>25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15</v>
      </c>
      <c r="D42" s="53">
        <f>D33+D35+D39</f>
        <v>33</v>
      </c>
      <c r="E42" s="128" t="s">
        <v>380</v>
      </c>
      <c r="F42" s="129" t="s">
        <v>381</v>
      </c>
      <c r="G42" s="53">
        <f>G39+G33</f>
        <v>15</v>
      </c>
      <c r="H42" s="53">
        <f>H39+H33</f>
        <v>33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39507</v>
      </c>
      <c r="C48" s="427" t="s">
        <v>382</v>
      </c>
      <c r="D48" s="588" t="s">
        <v>877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868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31.12.2007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321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-566</v>
      </c>
      <c r="D11" s="54">
        <v>-414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-88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29</v>
      </c>
      <c r="D14" s="54">
        <v>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</v>
      </c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-301</v>
      </c>
      <c r="D20" s="55">
        <f>SUM(D10:D19)</f>
        <v>-363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715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</v>
      </c>
      <c r="D41" s="54">
        <v>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</v>
      </c>
      <c r="D42" s="55">
        <f>SUM(D34:D41)</f>
        <v>716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-297</v>
      </c>
      <c r="D43" s="55">
        <f>D42+D32+D20</f>
        <v>353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353</v>
      </c>
      <c r="D44" s="132"/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56</v>
      </c>
      <c r="D45" s="55">
        <f>D44+D43</f>
        <v>353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56</v>
      </c>
      <c r="D46" s="56">
        <v>353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39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31.12.2007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-25</v>
      </c>
      <c r="K11" s="60"/>
      <c r="L11" s="344">
        <f>SUM(C11:K11)</f>
        <v>525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-25</v>
      </c>
      <c r="K15" s="61">
        <f t="shared" si="2"/>
        <v>0</v>
      </c>
      <c r="L15" s="344">
        <f t="shared" si="1"/>
        <v>525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165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165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715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</v>
      </c>
      <c r="K29" s="59">
        <f t="shared" si="6"/>
        <v>0</v>
      </c>
      <c r="L29" s="344">
        <f t="shared" si="1"/>
        <v>684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715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</v>
      </c>
      <c r="K32" s="59">
        <f t="shared" si="7"/>
        <v>0</v>
      </c>
      <c r="L32" s="344">
        <f t="shared" si="1"/>
        <v>684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871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">
      <selection activeCell="F51" sqref="F51:F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31.12.2007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>
        <v>10</v>
      </c>
      <c r="F14" s="189"/>
      <c r="G14" s="74">
        <f t="shared" si="2"/>
        <v>10</v>
      </c>
      <c r="H14" s="65"/>
      <c r="I14" s="65"/>
      <c r="J14" s="74">
        <f t="shared" si="3"/>
        <v>10</v>
      </c>
      <c r="K14" s="65"/>
      <c r="L14" s="65">
        <v>1</v>
      </c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872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31.12.2007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85</v>
      </c>
      <c r="D24" s="119">
        <f>SUM(D25:D27)</f>
        <v>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85</v>
      </c>
      <c r="D27" s="108">
        <v>85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104</v>
      </c>
      <c r="D29" s="108">
        <v>104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10</v>
      </c>
      <c r="D35" s="108">
        <v>10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199</v>
      </c>
      <c r="D43" s="104">
        <f>D24+D28+D29+D31+D30+D32+D33+D38</f>
        <v>199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199</v>
      </c>
      <c r="D44" s="103">
        <f>D43+D21+D19+D9</f>
        <v>199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276</v>
      </c>
      <c r="D85" s="104">
        <f>SUM(D86:D90)+D94</f>
        <v>276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268</v>
      </c>
      <c r="D88" s="108">
        <v>268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276</v>
      </c>
      <c r="D96" s="104">
        <f>D85+D80+D75+D71+D95</f>
        <v>276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276</v>
      </c>
      <c r="D97" s="104">
        <f>D96+D68+D66</f>
        <v>276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878</v>
      </c>
      <c r="D109" s="615"/>
      <c r="E109" s="615"/>
      <c r="F109" s="615"/>
    </row>
    <row r="110" spans="1:6" ht="24">
      <c r="A110" s="385"/>
      <c r="B110" s="386"/>
      <c r="C110" s="385" t="s">
        <v>873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42" sqref="C42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31.12.2007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875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D161" sqref="D16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31.12.2007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875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870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d1</cp:lastModifiedBy>
  <cp:lastPrinted>2008-01-22T11:22:38Z</cp:lastPrinted>
  <dcterms:created xsi:type="dcterms:W3CDTF">2000-06-29T12:02:40Z</dcterms:created>
  <dcterms:modified xsi:type="dcterms:W3CDTF">2008-03-17T09:17:51Z</dcterms:modified>
  <cp:category/>
  <cp:version/>
  <cp:contentType/>
  <cp:contentStatus/>
</cp:coreProperties>
</file>