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Баланс" sheetId="1" r:id="rId1"/>
    <sheet name="опр" sheetId="2" r:id="rId2"/>
    <sheet name="Отчет изм.капитала" sheetId="3" r:id="rId3"/>
    <sheet name="Отчет за паричните потоци-пряк " sheetId="4" r:id="rId4"/>
    <sheet name="Справка-ДМА" sheetId="5" r:id="rId5"/>
  </sheets>
  <externalReferences>
    <externalReference r:id="rId8"/>
  </externalReferences>
  <definedNames>
    <definedName name="_xlnm.Print_Titles" localSheetId="1">'опр'!$5:$6</definedName>
  </definedNames>
  <calcPr fullCalcOnLoad="1"/>
</workbook>
</file>

<file path=xl/sharedStrings.xml><?xml version="1.0" encoding="utf-8"?>
<sst xmlns="http://schemas.openxmlformats.org/spreadsheetml/2006/main" count="271" uniqueCount="208">
  <si>
    <t xml:space="preserve">                  Съдържание</t>
  </si>
  <si>
    <t>хил.лв</t>
  </si>
  <si>
    <t>а</t>
  </si>
  <si>
    <t>Общо нетекущи активи</t>
  </si>
  <si>
    <t>Общо текущи активи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</si>
  <si>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</si>
  <si>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</si>
  <si>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</si>
  <si>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</si>
  <si>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</si>
  <si>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</si>
  <si>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</si>
  <si>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</si>
  <si>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</si>
  <si>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</si>
  <si>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</si>
  <si>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</si>
  <si>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</si>
  <si>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Печалба</t>
  </si>
  <si>
    <t xml:space="preserve">  4.Текущи данъчни вземения</t>
  </si>
  <si>
    <t xml:space="preserve">  5.Разходи за бъдещи периоди</t>
  </si>
  <si>
    <t>Съдържание</t>
  </si>
  <si>
    <t>Земи</t>
  </si>
  <si>
    <t>Сгради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</si>
  <si>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</si>
  <si>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</si>
  <si>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</si>
  <si>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</si>
  <si>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</si>
  <si>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</si>
  <si>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</si>
  <si>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</si>
  <si>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 xml:space="preserve">   а) резерв</t>
  </si>
  <si>
    <t>СПРАВКА "ДЪЛГОТРАЙНИ МАТЕРИАЛНИ И НЕМАТЕРИАЛНИ АКТИВИ"</t>
  </si>
  <si>
    <t>НДА</t>
  </si>
  <si>
    <t xml:space="preserve">                      ОТЧЕТ ЗА ПРОМЕНИТЕ В СОБСТВЕНИЯ КАПИТАЛ </t>
  </si>
  <si>
    <t>Пояснителни приложения към годишния финансов отчет  представляват неразделна част от него.</t>
  </si>
  <si>
    <t xml:space="preserve">                   /Николай Генчев/</t>
  </si>
  <si>
    <t>Други изменения в собствения капитал</t>
  </si>
  <si>
    <t>Крайно салдо - балансова стойност</t>
  </si>
  <si>
    <t>Изп.директор: ........................</t>
  </si>
  <si>
    <t>в хил. лв</t>
  </si>
  <si>
    <t xml:space="preserve">   "ЕЛЕКТРОМЕТАЛ" АД , ЕИК: 822105225, ГР. ПАЗАРДЖИК, УЛ. "МИЛЬО ВОЙВОДА" 1</t>
  </si>
  <si>
    <t>III. Разходи за бъдещи периоди</t>
  </si>
  <si>
    <t>1. Разпределение на печалбата за:</t>
  </si>
  <si>
    <t>Към 31.12.2019 година</t>
  </si>
  <si>
    <t>ПАСИВ</t>
  </si>
  <si>
    <t>АКТИВ</t>
  </si>
  <si>
    <t>Текуща година</t>
  </si>
  <si>
    <t>Предходна година</t>
  </si>
  <si>
    <t>2. Нетна печалба за текущата година</t>
  </si>
  <si>
    <t>Машини и оборудване</t>
  </si>
  <si>
    <t>Съоръ жения</t>
  </si>
  <si>
    <t>Транспорнти средства</t>
  </si>
  <si>
    <t>Разходи за придо биване</t>
  </si>
  <si>
    <t>СЧЕТОВОДЕН БАЛАНС</t>
  </si>
  <si>
    <t>- Земи</t>
  </si>
  <si>
    <t>- Сгради</t>
  </si>
  <si>
    <t>1. Земи и сгради</t>
  </si>
  <si>
    <t>2. Машини, производствено оборудване и апаратура</t>
  </si>
  <si>
    <t>ОТЧЕТ ЗА ПРИХОДИТЕ И РАЗХОДИТЕ</t>
  </si>
  <si>
    <t>НАИМЕНОВАНИЕ НА РАЗХОДИТЕ</t>
  </si>
  <si>
    <t>Сума (в хил. лв.)</t>
  </si>
  <si>
    <t>НАИМЕНОВАНИЕ НА ПРИХОДИТЕ</t>
  </si>
  <si>
    <t xml:space="preserve">А. Разходи </t>
  </si>
  <si>
    <t>А. Приходи</t>
  </si>
  <si>
    <t xml:space="preserve">1. Намаление на запасите от продукция и 
незавършено производство </t>
  </si>
  <si>
    <t xml:space="preserve">1. Нетни приходи от продажби, в т.ч: </t>
  </si>
  <si>
    <t>1. Нетни приходи от продажби, в т.ч..</t>
  </si>
  <si>
    <t xml:space="preserve">а) суровини и материали </t>
  </si>
  <si>
    <t>а) продукция</t>
  </si>
  <si>
    <t xml:space="preserve">б) външни услуги </t>
  </si>
  <si>
    <t>2. Увеличение на запасите от продукция и незавършено производство</t>
  </si>
  <si>
    <t xml:space="preserve">а) разходи за възнаграждения </t>
  </si>
  <si>
    <t xml:space="preserve">б) разходи за осигуровки, в т.ч.: </t>
  </si>
  <si>
    <t xml:space="preserve">Общо приходи от оперативна дейност (1+ 2) </t>
  </si>
  <si>
    <t>а) разходи за амортизация и обезценка на
дълготрайни материални и нематериални активи, в т.ч.:</t>
  </si>
  <si>
    <t xml:space="preserve"> - разходи за амортизация</t>
  </si>
  <si>
    <t xml:space="preserve">Общо приходи </t>
  </si>
  <si>
    <t xml:space="preserve">Общо разходи за оперативна дейност </t>
  </si>
  <si>
    <t xml:space="preserve">Общо финансови разходи (6 + 7) </t>
  </si>
  <si>
    <t>9. Извънредни разходи</t>
  </si>
  <si>
    <t>Общо разходи (1 + 2 + 3 + 4 + 5 + 6 + 7 + 9)</t>
  </si>
  <si>
    <t>Всичко (Общо приходи + 11)</t>
  </si>
  <si>
    <t xml:space="preserve">Всичко (Общо разходи + 11 + 12 + 13) </t>
  </si>
  <si>
    <t>Сума - хил.лева</t>
  </si>
  <si>
    <t>А. Записан, но невнесен капитал</t>
  </si>
  <si>
    <t>Б. Дълготрайни активи</t>
  </si>
  <si>
    <t>I. Нематериални активи</t>
  </si>
  <si>
    <t>А. Собствен капитал</t>
  </si>
  <si>
    <t>1. Концесии, патенти, лицензии, търговски марки, програмни продукти и други подобни права и други подобни права и активи</t>
  </si>
  <si>
    <t>I. Записан капитал</t>
  </si>
  <si>
    <t>II. Резерви</t>
  </si>
  <si>
    <t>1. Законови резерви</t>
  </si>
  <si>
    <t>Общо за група I:</t>
  </si>
  <si>
    <t>2. Други резерви</t>
  </si>
  <si>
    <t>II. Дълготрайни материални активи</t>
  </si>
  <si>
    <t>Общо за група II</t>
  </si>
  <si>
    <t>Общо за раздел А:</t>
  </si>
  <si>
    <t>В. Задължения</t>
  </si>
  <si>
    <t>3. Съоръжения и други</t>
  </si>
  <si>
    <t>1. Задължения към доставчици,в т.ч.:</t>
  </si>
  <si>
    <t>до 1 година</t>
  </si>
  <si>
    <t>над 1 година</t>
  </si>
  <si>
    <t>2. Други задължения, в т.ч.</t>
  </si>
  <si>
    <t>В. Текущи (краткотрайни) активи</t>
  </si>
  <si>
    <t>I. Материални запаси</t>
  </si>
  <si>
    <t>1. Суровини и материали</t>
  </si>
  <si>
    <t>—към персонала, в т.ч.:</t>
  </si>
  <si>
    <t>3. Продукция и стоки, в т.ч.:</t>
  </si>
  <si>
    <t>- продукция</t>
  </si>
  <si>
    <t>—осигурителни задължения, в т.ч.:</t>
  </si>
  <si>
    <t>- стоки</t>
  </si>
  <si>
    <t>—данъчни задължения, в т.ч.:</t>
  </si>
  <si>
    <t>II. Вземания</t>
  </si>
  <si>
    <t>1 Вземания от клиенти и доставчици</t>
  </si>
  <si>
    <t>Общо за раздел В, в т.ч.:</t>
  </si>
  <si>
    <t>2 Други вземания</t>
  </si>
  <si>
    <t xml:space="preserve">СУМА НА ПАСИВА </t>
  </si>
  <si>
    <t>Общо за група II:</t>
  </si>
  <si>
    <t>III. Парични средства, в т.ч:</t>
  </si>
  <si>
    <t>- в брой</t>
  </si>
  <si>
    <t>- в безсрочни сметки (депозити)</t>
  </si>
  <si>
    <t>Общо за група III</t>
  </si>
  <si>
    <t xml:space="preserve">СУМА НА АКТИВА </t>
  </si>
  <si>
    <t xml:space="preserve">3. Други приходи, в т.ч: </t>
  </si>
  <si>
    <t>б) услуги</t>
  </si>
  <si>
    <t xml:space="preserve">    "БИТТЕЛ" EООД, ГР. ПЛОВДИВ, УЛ. НЕСТОР АБАДЖИЕВ № 13, </t>
  </si>
  <si>
    <t>Сума /хил.лева/</t>
  </si>
  <si>
    <t>Текущ период</t>
  </si>
  <si>
    <t xml:space="preserve"> Предходен период</t>
  </si>
  <si>
    <t>Наименование на паричните потоци</t>
  </si>
  <si>
    <t>постъп-</t>
  </si>
  <si>
    <t>плаща-</t>
  </si>
  <si>
    <t>Нетен</t>
  </si>
  <si>
    <t>ления</t>
  </si>
  <si>
    <t>ния</t>
  </si>
  <si>
    <t>поток</t>
  </si>
  <si>
    <t>А.</t>
  </si>
  <si>
    <t>Парични потоци от основна дейност</t>
  </si>
  <si>
    <t>Парични потоци св.с търг.контрагенти</t>
  </si>
  <si>
    <t>Парични потоци свързани с краткосрочни</t>
  </si>
  <si>
    <t>финансови активи държани за търговски цели</t>
  </si>
  <si>
    <t>Постъпления свърз.с трудови възнаграждения</t>
  </si>
  <si>
    <t>Пар.пот.св.с лихви комис,дивиденти и други</t>
  </si>
  <si>
    <t>Парични потоци от положителни и отрицат.курсови разлики</t>
  </si>
  <si>
    <t>Плащания при разпред.на печалбата</t>
  </si>
  <si>
    <t>Платени /възстановени данъци (без корпоративен данък върху печалбата)</t>
  </si>
  <si>
    <t>Други параични потоци от осн.дейност</t>
  </si>
  <si>
    <t>Всичко парични потоци от основна дейност./А/</t>
  </si>
  <si>
    <t>Б.</t>
  </si>
  <si>
    <t>Парични потоци от инвестиционна дейност</t>
  </si>
  <si>
    <t>Парични потоци свързани с дълготрайни активи</t>
  </si>
  <si>
    <t>финансови активи</t>
  </si>
  <si>
    <t>Парични потоци св.с лихви, комисионни,</t>
  </si>
  <si>
    <t>дивиденти и други подобни</t>
  </si>
  <si>
    <t>Парични потоци от бизнескомбинации-придобивания</t>
  </si>
  <si>
    <t>Други потоци от инвестиционна дейност</t>
  </si>
  <si>
    <t>Всичко парични потоци от инвест.дейност/Б/</t>
  </si>
  <si>
    <t>В.</t>
  </si>
  <si>
    <t>Парични потоци от финансова дейност</t>
  </si>
  <si>
    <t xml:space="preserve">Парични потоци от емитиране и обратно </t>
  </si>
  <si>
    <t>придобиване на ценни книжа</t>
  </si>
  <si>
    <t xml:space="preserve">Парични потоци от допърнителни вноски и връщането им на </t>
  </si>
  <si>
    <t>собствениците</t>
  </si>
  <si>
    <t>Парични потоци свързани с получени и предост.заеми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</si>
  <si>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</si>
  <si>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</si>
  <si>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фин.дейност /В/</t>
  </si>
  <si>
    <t>Г.</t>
  </si>
  <si>
    <t>Изменения на паричната наличност /А+Б+В/</t>
  </si>
  <si>
    <t>Д.</t>
  </si>
  <si>
    <t>Парични средства в началото</t>
  </si>
  <si>
    <t>Е.</t>
  </si>
  <si>
    <t>Парични средства в края на периода</t>
  </si>
  <si>
    <t>4. Разходи за придобиване и ликвидация на дълготрайни материални активи</t>
  </si>
  <si>
    <t xml:space="preserve">1. Разходи за суровини, материали и външни
услуги, в т.ч.:  </t>
  </si>
  <si>
    <t xml:space="preserve">2. Разходи за персонала, в т.ч.: </t>
  </si>
  <si>
    <t>3. Разходи за амортизация и обезценка, в т.ч.:</t>
  </si>
  <si>
    <t xml:space="preserve">4. Други разходи, в т..: </t>
  </si>
  <si>
    <t>5. Разходи за лихви и други финансови разходи, в т.ч.:</t>
  </si>
  <si>
    <t>6. Печалба от обичайна дейност</t>
  </si>
  <si>
    <t>7. Счетоводна печалба (общо приходи - общо разходи)</t>
  </si>
  <si>
    <t>8. Разходи за данъци от печалбата</t>
  </si>
  <si>
    <t>9. Печалба (10 - 11 - 12)</t>
  </si>
  <si>
    <t>IV.Текуща печалба (загуба)</t>
  </si>
  <si>
    <t xml:space="preserve">III.Натрупана печалба </t>
  </si>
  <si>
    <t xml:space="preserve"> "ЕЛЕКТРОМЕТАЛ" АД, ПАЗАРДЖИК, УЛ. "МИЛЬО ВОЙВОДА" 1, ЕИК:822105225</t>
  </si>
  <si>
    <t>А. Салдо на 1 януари 2020 г.</t>
  </si>
  <si>
    <t>"ЕЛЕКТРОМЕТАЛ" АД, ПАЗАРДЖИК, УЛ. "МИЛЬО ВОЙВОДА" 1, ЕИК:822105225</t>
  </si>
  <si>
    <t>Към 01.01.2019 година</t>
  </si>
  <si>
    <t>За предходната година - 2019г.</t>
  </si>
  <si>
    <t>За текущата година - 2020г.</t>
  </si>
  <si>
    <t>Платени и възст.данъци върху печалбата</t>
  </si>
  <si>
    <t>Управител на Скай Инвест ООД: Христо Синджирлиев</t>
  </si>
  <si>
    <t>Съставител: Скай Инвест ООД</t>
  </si>
  <si>
    <t xml:space="preserve">                              Управител на Скай Инвест ООД: Христо Синджирлиев</t>
  </si>
  <si>
    <t xml:space="preserve">                                      Съставител: Скай Инвест ООД</t>
  </si>
  <si>
    <t xml:space="preserve">                           Управител на Скай Инвест ООД: Христо Синджирлиев</t>
  </si>
  <si>
    <t>КЪМ 30.06.2020 година</t>
  </si>
  <si>
    <t>Б. Салдо към 30 юни 2020 г.</t>
  </si>
  <si>
    <t xml:space="preserve">       КЪМ 30.06.2020 година</t>
  </si>
  <si>
    <t xml:space="preserve">                                    ОТЧЕТ ЗА ПАРИЧНИТЕ ПОТОЦИ КЪМ 30.06.2020 година</t>
  </si>
  <si>
    <t>Към 30.06.2020 година</t>
  </si>
  <si>
    <t>IІ. Отсрочени данъци</t>
  </si>
  <si>
    <t>Дата: 23.07.2020 г.                       Съставител: Скай Инвест ООД</t>
  </si>
  <si>
    <t xml:space="preserve">Дата: 23.07.2020 г.      </t>
  </si>
  <si>
    <t xml:space="preserve">Дата: 23.07.2020 г.   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</si>
</sst>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4p"/>
      <family val="2"/>
    </font>
    <font>
      <sz val="12"/>
      <name val="Times New Roman"/>
      <family val="1"/>
    </font>
    <font>
      <sz val="10"/>
      <name val="A4p"/>
      <family val="2"/>
    </font>
    <font>
      <b/>
      <i/>
      <sz val="12"/>
      <name val="Times New Roman"/>
      <family val="1"/>
    </font>
    <font>
      <b/>
      <sz val="11"/>
      <name val="A4p"/>
      <family val="2"/>
    </font>
    <font>
      <sz val="10"/>
      <name val="Timok"/>
      <family val="0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7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179" fontId="3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25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1" fontId="12" fillId="0" borderId="10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12" fillId="0" borderId="10" xfId="0" applyFont="1" applyBorder="1" applyAlignment="1">
      <alignment wrapText="1"/>
    </xf>
    <xf numFmtId="1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49" fontId="12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/>
      <protection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1" fontId="6" fillId="0" borderId="13" xfId="0" applyNumberFormat="1" applyFont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49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4" fillId="0" borderId="26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1" fontId="6" fillId="0" borderId="10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3" fillId="0" borderId="28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1" fontId="7" fillId="33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right"/>
    </xf>
    <xf numFmtId="0" fontId="12" fillId="0" borderId="2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/>
      <protection locked="0"/>
    </xf>
    <xf numFmtId="179" fontId="12" fillId="0" borderId="10" xfId="0" applyNumberFormat="1" applyFont="1" applyBorder="1" applyAlignment="1" applyProtection="1">
      <alignment/>
      <protection/>
    </xf>
    <xf numFmtId="1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" fontId="12" fillId="0" borderId="10" xfId="0" applyNumberFormat="1" applyFont="1" applyBorder="1" applyAlignment="1" applyProtection="1">
      <alignment/>
      <protection/>
    </xf>
    <xf numFmtId="1" fontId="12" fillId="0" borderId="10" xfId="0" applyNumberFormat="1" applyFont="1" applyFill="1" applyBorder="1" applyAlignment="1" applyProtection="1">
      <alignment/>
      <protection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5" xfId="57" applyFont="1" applyBorder="1" applyAlignment="1" applyProtection="1">
      <alignment wrapText="1"/>
      <protection/>
    </xf>
    <xf numFmtId="0" fontId="7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/>
      <protection locked="0"/>
    </xf>
    <xf numFmtId="0" fontId="12" fillId="0" borderId="31" xfId="0" applyFont="1" applyFill="1" applyBorder="1" applyAlignment="1">
      <alignment/>
    </xf>
    <xf numFmtId="0" fontId="12" fillId="0" borderId="29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79" fontId="7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4" fillId="0" borderId="3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3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right" vertical="center" wrapText="1"/>
    </xf>
    <xf numFmtId="1" fontId="4" fillId="0" borderId="28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19" fillId="0" borderId="0" xfId="0" applyFont="1" applyAlignment="1">
      <alignment horizontal="left" wrapText="1"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0" fontId="6" fillId="0" borderId="27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center"/>
    </xf>
    <xf numFmtId="1" fontId="12" fillId="0" borderId="13" xfId="0" applyNumberFormat="1" applyFont="1" applyFill="1" applyBorder="1" applyAlignment="1" applyProtection="1">
      <alignment horizontal="right"/>
      <protection/>
    </xf>
    <xf numFmtId="1" fontId="12" fillId="0" borderId="11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7" fillId="0" borderId="2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Отч.парич.поток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gfot2019anal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"/>
      <sheetName val="o"/>
      <sheetName val="ba"/>
      <sheetName val="ballv"/>
      <sheetName val="opr"/>
      <sheetName val="ov"/>
      <sheetName val="amor"/>
      <sheetName val="da"/>
      <sheetName val="sk"/>
      <sheetName val="пп"/>
      <sheetName val="pokazateli"/>
      <sheetName val="пр-разх"/>
      <sheetName val="40"/>
      <sheetName val="мз"/>
      <sheetName val="41"/>
      <sheetName val="ska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zoomScalePageLayoutView="0" workbookViewId="0" topLeftCell="A1">
      <selection activeCell="B3" sqref="B3:G3"/>
    </sheetView>
  </sheetViews>
  <sheetFormatPr defaultColWidth="9.140625" defaultRowHeight="12.75"/>
  <cols>
    <col min="1" max="1" width="1.7109375" style="16" customWidth="1"/>
    <col min="2" max="2" width="47.421875" style="68" customWidth="1"/>
    <col min="3" max="3" width="12.00390625" style="69" customWidth="1"/>
    <col min="4" max="4" width="11.7109375" style="70" customWidth="1"/>
    <col min="5" max="5" width="40.421875" style="16" customWidth="1"/>
    <col min="6" max="6" width="11.421875" style="16" customWidth="1"/>
    <col min="7" max="7" width="12.28125" style="16" customWidth="1"/>
    <col min="8" max="16384" width="9.140625" style="16" customWidth="1"/>
  </cols>
  <sheetData>
    <row r="1" spans="2:7" s="75" customFormat="1" ht="21.75" customHeight="1">
      <c r="B1" s="180" t="s">
        <v>42</v>
      </c>
      <c r="C1" s="180"/>
      <c r="D1" s="180"/>
      <c r="E1" s="180"/>
      <c r="F1" s="180"/>
      <c r="G1" s="180"/>
    </row>
    <row r="2" spans="2:7" ht="15.75">
      <c r="B2" s="147"/>
      <c r="C2" s="156"/>
      <c r="D2" s="157"/>
      <c r="E2" s="115"/>
      <c r="F2" s="115"/>
      <c r="G2" s="115"/>
    </row>
    <row r="3" spans="2:7" s="75" customFormat="1" ht="15.75">
      <c r="B3" s="180" t="s">
        <v>55</v>
      </c>
      <c r="C3" s="180"/>
      <c r="D3" s="180"/>
      <c r="E3" s="180"/>
      <c r="F3" s="180"/>
      <c r="G3" s="180"/>
    </row>
    <row r="4" spans="2:7" s="75" customFormat="1" ht="18" customHeight="1">
      <c r="B4" s="181" t="s">
        <v>199</v>
      </c>
      <c r="C4" s="181"/>
      <c r="D4" s="181"/>
      <c r="E4" s="181"/>
      <c r="F4" s="181"/>
      <c r="G4" s="181"/>
    </row>
    <row r="5" spans="2:7" ht="21.75" customHeight="1">
      <c r="B5" s="175" t="s">
        <v>0</v>
      </c>
      <c r="C5" s="176" t="s">
        <v>85</v>
      </c>
      <c r="D5" s="177"/>
      <c r="E5" s="178" t="s">
        <v>0</v>
      </c>
      <c r="F5" s="191" t="s">
        <v>85</v>
      </c>
      <c r="G5" s="192"/>
    </row>
    <row r="6" spans="2:7" ht="28.5">
      <c r="B6" s="175"/>
      <c r="C6" s="76" t="s">
        <v>48</v>
      </c>
      <c r="D6" s="77" t="s">
        <v>49</v>
      </c>
      <c r="E6" s="178"/>
      <c r="F6" s="78" t="s">
        <v>48</v>
      </c>
      <c r="G6" s="79" t="s">
        <v>49</v>
      </c>
    </row>
    <row r="7" spans="2:7" ht="15">
      <c r="B7" s="193" t="s">
        <v>47</v>
      </c>
      <c r="C7" s="194"/>
      <c r="D7" s="195"/>
      <c r="E7" s="174" t="s">
        <v>46</v>
      </c>
      <c r="F7" s="174"/>
      <c r="G7" s="174"/>
    </row>
    <row r="8" spans="2:7" ht="15">
      <c r="B8" s="80" t="s">
        <v>86</v>
      </c>
      <c r="C8" s="81"/>
      <c r="D8" s="81"/>
      <c r="E8" s="174" t="s">
        <v>5</v>
      </c>
      <c r="F8" s="179"/>
      <c r="G8" s="179"/>
    </row>
    <row r="9" spans="2:7" ht="15">
      <c r="B9" s="82" t="s">
        <v>87</v>
      </c>
      <c r="C9" s="83"/>
      <c r="D9" s="83"/>
      <c r="E9" s="174"/>
      <c r="F9" s="179"/>
      <c r="G9" s="179"/>
    </row>
    <row r="10" spans="2:7" ht="18.75" customHeight="1">
      <c r="B10" s="82" t="s">
        <v>88</v>
      </c>
      <c r="C10" s="84"/>
      <c r="D10" s="83"/>
      <c r="E10" s="14" t="s">
        <v>89</v>
      </c>
      <c r="F10" s="85"/>
      <c r="G10" s="15"/>
    </row>
    <row r="11" spans="2:7" ht="15.75" customHeight="1">
      <c r="B11" s="182" t="s">
        <v>90</v>
      </c>
      <c r="C11" s="185">
        <v>1</v>
      </c>
      <c r="D11" s="188">
        <v>1</v>
      </c>
      <c r="E11" s="14" t="s">
        <v>91</v>
      </c>
      <c r="F11" s="85">
        <v>65</v>
      </c>
      <c r="G11" s="85">
        <v>65</v>
      </c>
    </row>
    <row r="12" spans="2:7" ht="15.75" customHeight="1">
      <c r="B12" s="183"/>
      <c r="C12" s="186"/>
      <c r="D12" s="189"/>
      <c r="E12" s="14" t="s">
        <v>92</v>
      </c>
      <c r="F12" s="85"/>
      <c r="G12" s="85"/>
    </row>
    <row r="13" spans="2:7" ht="15">
      <c r="B13" s="184"/>
      <c r="C13" s="187"/>
      <c r="D13" s="190"/>
      <c r="E13" s="10" t="s">
        <v>93</v>
      </c>
      <c r="F13" s="10">
        <v>50</v>
      </c>
      <c r="G13" s="10">
        <v>50</v>
      </c>
    </row>
    <row r="14" spans="2:7" ht="15">
      <c r="B14" s="86" t="s">
        <v>94</v>
      </c>
      <c r="C14" s="87">
        <f>SUM(C11)</f>
        <v>1</v>
      </c>
      <c r="D14" s="87">
        <f>SUM(D11)</f>
        <v>1</v>
      </c>
      <c r="E14" s="10" t="s">
        <v>95</v>
      </c>
      <c r="F14" s="85">
        <v>944</v>
      </c>
      <c r="G14" s="85">
        <v>944</v>
      </c>
    </row>
    <row r="15" spans="2:7" ht="15">
      <c r="B15" s="88" t="s">
        <v>96</v>
      </c>
      <c r="C15" s="83"/>
      <c r="D15" s="83"/>
      <c r="E15" s="14" t="s">
        <v>97</v>
      </c>
      <c r="F15" s="14">
        <f>SUM(F13:F14)</f>
        <v>994</v>
      </c>
      <c r="G15" s="14">
        <f>SUM(G13:G14)</f>
        <v>994</v>
      </c>
    </row>
    <row r="16" spans="2:7" ht="21" customHeight="1">
      <c r="B16" s="82" t="s">
        <v>58</v>
      </c>
      <c r="C16" s="83">
        <f>SUM(C18:C19)</f>
        <v>145</v>
      </c>
      <c r="D16" s="83">
        <f>SUM(D18:D19)</f>
        <v>151</v>
      </c>
      <c r="E16" s="10" t="s">
        <v>186</v>
      </c>
      <c r="F16" s="85">
        <v>19</v>
      </c>
      <c r="G16" s="85"/>
    </row>
    <row r="17" spans="2:7" ht="21" customHeight="1">
      <c r="B17" s="82"/>
      <c r="C17" s="83"/>
      <c r="D17" s="83"/>
      <c r="E17" s="10" t="s">
        <v>185</v>
      </c>
      <c r="F17" s="85">
        <v>3</v>
      </c>
      <c r="G17" s="85">
        <v>19</v>
      </c>
    </row>
    <row r="18" spans="2:7" ht="15" customHeight="1">
      <c r="B18" s="89" t="s">
        <v>56</v>
      </c>
      <c r="C18" s="83">
        <v>68</v>
      </c>
      <c r="D18" s="83">
        <v>68</v>
      </c>
      <c r="E18" s="174" t="s">
        <v>98</v>
      </c>
      <c r="F18" s="167">
        <f>SUM(F16,F15,F11)+F17</f>
        <v>1081</v>
      </c>
      <c r="G18" s="167">
        <f>SUM(G17,G15,G11)</f>
        <v>1078</v>
      </c>
    </row>
    <row r="19" spans="2:7" ht="15" customHeight="1">
      <c r="B19" s="89" t="s">
        <v>57</v>
      </c>
      <c r="C19" s="83">
        <v>77</v>
      </c>
      <c r="D19" s="83">
        <v>83</v>
      </c>
      <c r="E19" s="174"/>
      <c r="F19" s="167"/>
      <c r="G19" s="167"/>
    </row>
    <row r="20" spans="2:7" ht="14.25" customHeight="1">
      <c r="B20" s="91" t="s">
        <v>59</v>
      </c>
      <c r="C20" s="83"/>
      <c r="D20" s="83"/>
      <c r="E20" s="168" t="s">
        <v>99</v>
      </c>
      <c r="F20" s="167"/>
      <c r="G20" s="167"/>
    </row>
    <row r="21" spans="2:7" ht="15">
      <c r="B21" s="93" t="s">
        <v>100</v>
      </c>
      <c r="C21" s="83">
        <v>22</v>
      </c>
      <c r="D21" s="83">
        <v>26</v>
      </c>
      <c r="E21" s="168"/>
      <c r="F21" s="167"/>
      <c r="G21" s="167"/>
    </row>
    <row r="22" spans="2:7" ht="30.75" customHeight="1">
      <c r="B22" s="94" t="s">
        <v>175</v>
      </c>
      <c r="C22" s="83">
        <v>91</v>
      </c>
      <c r="D22" s="95">
        <v>91</v>
      </c>
      <c r="E22" s="96" t="s">
        <v>101</v>
      </c>
      <c r="F22" s="85">
        <v>0</v>
      </c>
      <c r="G22" s="15">
        <v>0</v>
      </c>
    </row>
    <row r="23" spans="2:7" ht="25.5" customHeight="1">
      <c r="B23" s="94"/>
      <c r="C23" s="97">
        <f>SUM(C22,C21,C20,C16)</f>
        <v>258</v>
      </c>
      <c r="D23" s="98">
        <f>SUM(D22,D21,D20,D16)</f>
        <v>268</v>
      </c>
      <c r="E23" s="10" t="s">
        <v>102</v>
      </c>
      <c r="F23" s="85">
        <v>0</v>
      </c>
      <c r="G23" s="15">
        <v>0</v>
      </c>
    </row>
    <row r="24" spans="2:7" ht="21.75" customHeight="1">
      <c r="B24" s="94" t="s">
        <v>204</v>
      </c>
      <c r="C24" s="83">
        <v>1</v>
      </c>
      <c r="D24" s="95">
        <v>1</v>
      </c>
      <c r="E24" s="10" t="s">
        <v>103</v>
      </c>
      <c r="F24" s="85">
        <v>0</v>
      </c>
      <c r="G24" s="15">
        <v>0</v>
      </c>
    </row>
    <row r="25" spans="2:7" ht="15" customHeight="1">
      <c r="B25" s="169" t="s">
        <v>3</v>
      </c>
      <c r="C25" s="173">
        <f>SUM(C23:C24,C14)</f>
        <v>260</v>
      </c>
      <c r="D25" s="173">
        <f>SUM(D23:D24,D14)</f>
        <v>270</v>
      </c>
      <c r="E25" s="168" t="s">
        <v>104</v>
      </c>
      <c r="F25" s="167">
        <f>SUM(F27:F28)</f>
        <v>9</v>
      </c>
      <c r="G25" s="167">
        <f>SUM(G27:G28)</f>
        <v>12</v>
      </c>
    </row>
    <row r="26" spans="2:7" ht="14.25" customHeight="1">
      <c r="B26" s="169"/>
      <c r="C26" s="173"/>
      <c r="D26" s="173"/>
      <c r="E26" s="168"/>
      <c r="F26" s="167"/>
      <c r="G26" s="167"/>
    </row>
    <row r="27" spans="2:7" ht="15">
      <c r="B27" s="86" t="s">
        <v>105</v>
      </c>
      <c r="C27" s="83"/>
      <c r="D27" s="95"/>
      <c r="E27" s="10" t="s">
        <v>102</v>
      </c>
      <c r="F27" s="85">
        <v>7</v>
      </c>
      <c r="G27" s="15">
        <v>11</v>
      </c>
    </row>
    <row r="28" spans="2:7" ht="15">
      <c r="B28" s="86" t="s">
        <v>106</v>
      </c>
      <c r="C28" s="83"/>
      <c r="D28" s="95"/>
      <c r="E28" s="10" t="s">
        <v>103</v>
      </c>
      <c r="F28" s="85">
        <v>2</v>
      </c>
      <c r="G28" s="15">
        <v>1</v>
      </c>
    </row>
    <row r="29" spans="2:7" ht="15">
      <c r="B29" s="99" t="s">
        <v>107</v>
      </c>
      <c r="C29" s="83">
        <v>22</v>
      </c>
      <c r="D29" s="95">
        <v>22</v>
      </c>
      <c r="E29" s="10" t="s">
        <v>108</v>
      </c>
      <c r="F29" s="85">
        <f>SUM(F30)</f>
        <v>3</v>
      </c>
      <c r="G29" s="85">
        <v>3</v>
      </c>
    </row>
    <row r="30" spans="2:7" ht="15">
      <c r="B30" s="100" t="s">
        <v>109</v>
      </c>
      <c r="C30" s="84">
        <f>SUM(C31:C32)</f>
        <v>53</v>
      </c>
      <c r="D30" s="84">
        <v>48</v>
      </c>
      <c r="E30" s="10" t="s">
        <v>102</v>
      </c>
      <c r="F30" s="85">
        <v>3</v>
      </c>
      <c r="G30" s="15">
        <v>3</v>
      </c>
    </row>
    <row r="31" spans="2:7" ht="15">
      <c r="B31" s="99" t="s">
        <v>110</v>
      </c>
      <c r="C31" s="83">
        <v>41</v>
      </c>
      <c r="D31" s="83">
        <v>36</v>
      </c>
      <c r="E31" s="10" t="s">
        <v>111</v>
      </c>
      <c r="F31" s="85">
        <f>SUM(F32)</f>
        <v>1</v>
      </c>
      <c r="G31" s="85">
        <f>SUM(G32)</f>
        <v>1</v>
      </c>
    </row>
    <row r="32" spans="2:7" s="75" customFormat="1" ht="15">
      <c r="B32" s="100" t="s">
        <v>112</v>
      </c>
      <c r="C32" s="83">
        <v>12</v>
      </c>
      <c r="D32" s="83">
        <v>12</v>
      </c>
      <c r="E32" s="10" t="s">
        <v>102</v>
      </c>
      <c r="F32" s="85">
        <v>1</v>
      </c>
      <c r="G32" s="15">
        <v>1</v>
      </c>
    </row>
    <row r="33" spans="2:7" s="75" customFormat="1" ht="15">
      <c r="B33" s="14" t="s">
        <v>94</v>
      </c>
      <c r="C33" s="97">
        <f>SUM(C29:C30)</f>
        <v>75</v>
      </c>
      <c r="D33" s="97">
        <f>SUM(D29:D30)</f>
        <v>70</v>
      </c>
      <c r="E33" s="10" t="s">
        <v>113</v>
      </c>
      <c r="F33" s="85">
        <v>3</v>
      </c>
      <c r="G33" s="85">
        <v>7</v>
      </c>
    </row>
    <row r="34" spans="2:7" ht="14.25" customHeight="1">
      <c r="B34" s="14" t="s">
        <v>114</v>
      </c>
      <c r="C34" s="84"/>
      <c r="D34" s="83"/>
      <c r="E34" s="10" t="s">
        <v>102</v>
      </c>
      <c r="F34" s="90">
        <v>3</v>
      </c>
      <c r="G34" s="90">
        <v>7</v>
      </c>
    </row>
    <row r="35" spans="2:7" ht="14.25" customHeight="1">
      <c r="B35" s="93" t="s">
        <v>115</v>
      </c>
      <c r="C35" s="83">
        <v>38</v>
      </c>
      <c r="D35" s="83">
        <v>46</v>
      </c>
      <c r="E35" s="92" t="s">
        <v>116</v>
      </c>
      <c r="F35" s="90">
        <f>SUM(F25,F22)</f>
        <v>9</v>
      </c>
      <c r="G35" s="90">
        <f>SUM(G25,G22)</f>
        <v>12</v>
      </c>
    </row>
    <row r="36" spans="2:7" ht="15">
      <c r="B36" s="93" t="s">
        <v>117</v>
      </c>
      <c r="C36" s="83">
        <v>38</v>
      </c>
      <c r="D36" s="83">
        <v>22</v>
      </c>
      <c r="E36" s="170" t="s">
        <v>118</v>
      </c>
      <c r="F36" s="162">
        <f>F35+F18</f>
        <v>1090</v>
      </c>
      <c r="G36" s="162">
        <f>G35+G18</f>
        <v>1090</v>
      </c>
    </row>
    <row r="37" spans="2:7" s="75" customFormat="1" ht="14.25">
      <c r="B37" s="14" t="s">
        <v>119</v>
      </c>
      <c r="C37" s="97">
        <f>SUM(C35:C36)</f>
        <v>76</v>
      </c>
      <c r="D37" s="97">
        <f>SUM(D35:D36)</f>
        <v>68</v>
      </c>
      <c r="E37" s="171"/>
      <c r="F37" s="163"/>
      <c r="G37" s="163"/>
    </row>
    <row r="38" spans="2:7" s="75" customFormat="1" ht="14.25">
      <c r="B38" s="14" t="s">
        <v>120</v>
      </c>
      <c r="C38" s="97">
        <f>SUM(C39:C40)</f>
        <v>679</v>
      </c>
      <c r="D38" s="97">
        <f>SUM(D39:D40)</f>
        <v>681</v>
      </c>
      <c r="E38" s="171"/>
      <c r="F38" s="163"/>
      <c r="G38" s="163"/>
    </row>
    <row r="39" spans="2:7" ht="15">
      <c r="B39" s="99" t="s">
        <v>121</v>
      </c>
      <c r="C39" s="83">
        <v>199</v>
      </c>
      <c r="D39" s="83">
        <v>206</v>
      </c>
      <c r="E39" s="171"/>
      <c r="F39" s="163"/>
      <c r="G39" s="163"/>
    </row>
    <row r="40" spans="2:7" ht="15">
      <c r="B40" s="99" t="s">
        <v>122</v>
      </c>
      <c r="C40" s="83">
        <v>480</v>
      </c>
      <c r="D40" s="83">
        <v>475</v>
      </c>
      <c r="E40" s="171"/>
      <c r="F40" s="163"/>
      <c r="G40" s="163"/>
    </row>
    <row r="41" spans="2:7" s="75" customFormat="1" ht="14.25">
      <c r="B41" s="14" t="s">
        <v>123</v>
      </c>
      <c r="C41" s="97">
        <f>SUM(C39:C40)</f>
        <v>679</v>
      </c>
      <c r="D41" s="97">
        <f>SUM(D39:D40)</f>
        <v>681</v>
      </c>
      <c r="E41" s="171"/>
      <c r="F41" s="163"/>
      <c r="G41" s="163"/>
    </row>
    <row r="42" spans="2:7" ht="12.75" customHeight="1" hidden="1">
      <c r="B42" s="93" t="s">
        <v>19</v>
      </c>
      <c r="C42" s="83"/>
      <c r="D42" s="83"/>
      <c r="E42" s="171"/>
      <c r="F42" s="163"/>
      <c r="G42" s="163"/>
    </row>
    <row r="43" spans="2:7" ht="12.75" customHeight="1" hidden="1">
      <c r="B43" s="93" t="s">
        <v>20</v>
      </c>
      <c r="C43" s="83"/>
      <c r="D43" s="83"/>
      <c r="E43" s="171"/>
      <c r="F43" s="163"/>
      <c r="G43" s="163"/>
    </row>
    <row r="44" spans="2:7" ht="15" customHeight="1">
      <c r="B44" s="101" t="s">
        <v>4</v>
      </c>
      <c r="C44" s="97">
        <f>SUM(C41,C37,C33)</f>
        <v>830</v>
      </c>
      <c r="D44" s="97">
        <f>SUM(D41,D37,D33)</f>
        <v>819</v>
      </c>
      <c r="E44" s="171"/>
      <c r="F44" s="163"/>
      <c r="G44" s="163"/>
    </row>
    <row r="45" spans="2:7" ht="15" customHeight="1">
      <c r="B45" s="101" t="s">
        <v>43</v>
      </c>
      <c r="C45" s="97"/>
      <c r="D45" s="97">
        <v>1</v>
      </c>
      <c r="E45" s="171"/>
      <c r="F45" s="163"/>
      <c r="G45" s="163"/>
    </row>
    <row r="46" spans="2:7" ht="15">
      <c r="B46" s="101" t="s">
        <v>124</v>
      </c>
      <c r="C46" s="97">
        <f>SUM(C44:C45,C25)</f>
        <v>1090</v>
      </c>
      <c r="D46" s="97">
        <f>SUM(D44:D45,D25)</f>
        <v>1090</v>
      </c>
      <c r="E46" s="172"/>
      <c r="F46" s="164"/>
      <c r="G46" s="164"/>
    </row>
    <row r="47" spans="2:7" ht="15" customHeight="1">
      <c r="B47" s="165" t="s">
        <v>36</v>
      </c>
      <c r="C47" s="165"/>
      <c r="D47" s="165"/>
      <c r="E47" s="165"/>
      <c r="F47" s="165"/>
      <c r="G47" s="165"/>
    </row>
    <row r="48" spans="2:7" ht="15" customHeight="1">
      <c r="B48" s="154"/>
      <c r="C48" s="154"/>
      <c r="D48" s="154"/>
      <c r="E48" s="154"/>
      <c r="F48" s="154"/>
      <c r="G48" s="154"/>
    </row>
    <row r="49" spans="2:7" ht="15" customHeight="1">
      <c r="B49" s="154"/>
      <c r="C49" s="154"/>
      <c r="D49" s="154"/>
      <c r="E49" s="154"/>
      <c r="F49" s="154"/>
      <c r="G49" s="154"/>
    </row>
    <row r="50" ht="12" customHeight="1"/>
    <row r="51" spans="2:6" ht="15">
      <c r="B51" s="68" t="s">
        <v>205</v>
      </c>
      <c r="E51" s="17" t="s">
        <v>40</v>
      </c>
      <c r="F51" s="71"/>
    </row>
    <row r="52" spans="2:6" ht="15">
      <c r="B52" s="166" t="s">
        <v>194</v>
      </c>
      <c r="C52" s="166"/>
      <c r="D52" s="166"/>
      <c r="E52" s="17" t="s">
        <v>37</v>
      </c>
      <c r="F52" s="71"/>
    </row>
    <row r="53" spans="2:6" ht="15">
      <c r="B53" s="150"/>
      <c r="C53" s="150"/>
      <c r="D53" s="150"/>
      <c r="E53" s="17"/>
      <c r="F53" s="71"/>
    </row>
    <row r="54" ht="17.25" customHeight="1"/>
    <row r="55" ht="15">
      <c r="B55" s="72"/>
    </row>
    <row r="58" ht="14.25" customHeight="1"/>
    <row r="59" ht="15">
      <c r="B59" s="72"/>
    </row>
  </sheetData>
  <sheetProtection/>
  <mergeCells count="32">
    <mergeCell ref="B3:G3"/>
    <mergeCell ref="B1:G1"/>
    <mergeCell ref="B4:G4"/>
    <mergeCell ref="B11:B13"/>
    <mergeCell ref="C11:C13"/>
    <mergeCell ref="D11:D13"/>
    <mergeCell ref="F5:G5"/>
    <mergeCell ref="B7:D7"/>
    <mergeCell ref="B5:B6"/>
    <mergeCell ref="C5:D5"/>
    <mergeCell ref="E5:E6"/>
    <mergeCell ref="E7:G7"/>
    <mergeCell ref="E8:E9"/>
    <mergeCell ref="F8:F9"/>
    <mergeCell ref="G8:G9"/>
    <mergeCell ref="E36:E46"/>
    <mergeCell ref="F36:F46"/>
    <mergeCell ref="C25:C26"/>
    <mergeCell ref="D25:D26"/>
    <mergeCell ref="E25:E26"/>
    <mergeCell ref="E18:E19"/>
    <mergeCell ref="F18:F19"/>
    <mergeCell ref="G36:G46"/>
    <mergeCell ref="B47:G47"/>
    <mergeCell ref="B52:D52"/>
    <mergeCell ref="G18:G19"/>
    <mergeCell ref="E20:E21"/>
    <mergeCell ref="F20:F21"/>
    <mergeCell ref="G20:G21"/>
    <mergeCell ref="B25:B26"/>
    <mergeCell ref="F25:F26"/>
    <mergeCell ref="G25:G26"/>
  </mergeCells>
  <printOptions/>
  <pageMargins left="0.5511811023622047" right="0.35433070866141736" top="0.6299212598425197" bottom="0.5118110236220472" header="0.1574803149606299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3" sqref="A3:F3"/>
    </sheetView>
  </sheetViews>
  <sheetFormatPr defaultColWidth="9.140625" defaultRowHeight="21" customHeight="1"/>
  <cols>
    <col min="1" max="1" width="53.140625" style="54" customWidth="1"/>
    <col min="2" max="2" width="10.8515625" style="54" customWidth="1"/>
    <col min="3" max="3" width="12.00390625" style="54" customWidth="1"/>
    <col min="4" max="4" width="40.8515625" style="74" customWidth="1"/>
    <col min="5" max="5" width="10.28125" style="54" customWidth="1"/>
    <col min="6" max="6" width="12.140625" style="54" customWidth="1"/>
    <col min="7" max="16384" width="9.140625" style="54" customWidth="1"/>
  </cols>
  <sheetData>
    <row r="1" spans="1:6" s="52" customFormat="1" ht="18">
      <c r="A1" s="207" t="s">
        <v>187</v>
      </c>
      <c r="B1" s="207"/>
      <c r="C1" s="207"/>
      <c r="D1" s="207"/>
      <c r="E1" s="207"/>
      <c r="F1" s="207"/>
    </row>
    <row r="2" spans="1:6" s="52" customFormat="1" ht="18">
      <c r="A2" s="153"/>
      <c r="B2" s="153"/>
      <c r="C2" s="153"/>
      <c r="D2" s="153"/>
      <c r="E2" s="153"/>
      <c r="F2" s="153"/>
    </row>
    <row r="3" spans="1:6" s="53" customFormat="1" ht="15.75" customHeight="1">
      <c r="A3" s="180" t="s">
        <v>60</v>
      </c>
      <c r="B3" s="180"/>
      <c r="C3" s="180"/>
      <c r="D3" s="180"/>
      <c r="E3" s="180"/>
      <c r="F3" s="180"/>
    </row>
    <row r="4" spans="1:6" s="53" customFormat="1" ht="16.5" customHeight="1">
      <c r="A4" s="181" t="s">
        <v>199</v>
      </c>
      <c r="B4" s="181"/>
      <c r="C4" s="181"/>
      <c r="D4" s="181"/>
      <c r="E4" s="181"/>
      <c r="F4" s="181"/>
    </row>
    <row r="5" spans="1:6" s="102" customFormat="1" ht="21" customHeight="1">
      <c r="A5" s="198" t="s">
        <v>61</v>
      </c>
      <c r="B5" s="200" t="s">
        <v>62</v>
      </c>
      <c r="C5" s="201"/>
      <c r="D5" s="202" t="s">
        <v>63</v>
      </c>
      <c r="E5" s="200" t="s">
        <v>62</v>
      </c>
      <c r="F5" s="201"/>
    </row>
    <row r="6" spans="1:6" s="102" customFormat="1" ht="27" customHeight="1">
      <c r="A6" s="199"/>
      <c r="B6" s="103" t="s">
        <v>48</v>
      </c>
      <c r="C6" s="103" t="s">
        <v>49</v>
      </c>
      <c r="D6" s="203"/>
      <c r="E6" s="103" t="s">
        <v>48</v>
      </c>
      <c r="F6" s="103" t="s">
        <v>49</v>
      </c>
    </row>
    <row r="7" spans="1:6" ht="17.25" customHeight="1">
      <c r="A7" s="55" t="s">
        <v>64</v>
      </c>
      <c r="B7" s="56"/>
      <c r="C7" s="56"/>
      <c r="D7" s="57" t="s">
        <v>65</v>
      </c>
      <c r="E7" s="58"/>
      <c r="F7" s="58"/>
    </row>
    <row r="8" spans="1:6" ht="21" customHeight="1" hidden="1">
      <c r="A8" s="59" t="s">
        <v>66</v>
      </c>
      <c r="B8" s="56"/>
      <c r="C8" s="56"/>
      <c r="D8" s="59" t="s">
        <v>67</v>
      </c>
      <c r="E8" s="60">
        <f>SUM(E10:E11)</f>
        <v>80</v>
      </c>
      <c r="F8" s="60">
        <f>SUM(F10:F11)</f>
        <v>83</v>
      </c>
    </row>
    <row r="9" spans="1:6" ht="33.75" customHeight="1">
      <c r="A9" s="59" t="s">
        <v>176</v>
      </c>
      <c r="B9" s="60">
        <f>SUM(B10:B11)</f>
        <v>30</v>
      </c>
      <c r="C9" s="60">
        <f>SUM(C10:C11)</f>
        <v>43</v>
      </c>
      <c r="D9" s="61" t="s">
        <v>68</v>
      </c>
      <c r="E9" s="62">
        <f>SUM(E10:E11)</f>
        <v>80</v>
      </c>
      <c r="F9" s="62">
        <f>SUM(F10:F11)</f>
        <v>83</v>
      </c>
    </row>
    <row r="10" spans="1:6" ht="21" customHeight="1">
      <c r="A10" s="63" t="s">
        <v>69</v>
      </c>
      <c r="B10" s="58">
        <v>6</v>
      </c>
      <c r="C10" s="58">
        <v>6</v>
      </c>
      <c r="D10" s="59" t="s">
        <v>70</v>
      </c>
      <c r="E10" s="58"/>
      <c r="F10" s="58"/>
    </row>
    <row r="11" spans="1:6" ht="21" customHeight="1">
      <c r="A11" s="63" t="s">
        <v>71</v>
      </c>
      <c r="B11" s="58">
        <v>24</v>
      </c>
      <c r="C11" s="58">
        <v>37</v>
      </c>
      <c r="D11" s="59" t="s">
        <v>126</v>
      </c>
      <c r="E11" s="58">
        <v>80</v>
      </c>
      <c r="F11" s="58">
        <v>83</v>
      </c>
    </row>
    <row r="12" spans="1:6" ht="18.75" customHeight="1">
      <c r="A12" s="63" t="s">
        <v>177</v>
      </c>
      <c r="B12" s="60">
        <f>SUM(B13:B14)</f>
        <v>43</v>
      </c>
      <c r="C12" s="60">
        <f>SUM(C13:C14)</f>
        <v>44</v>
      </c>
      <c r="D12" s="205" t="s">
        <v>72</v>
      </c>
      <c r="E12" s="208">
        <v>6</v>
      </c>
      <c r="F12" s="208">
        <v>20</v>
      </c>
    </row>
    <row r="13" spans="1:6" ht="18.75" customHeight="1">
      <c r="A13" s="63" t="s">
        <v>73</v>
      </c>
      <c r="B13" s="58">
        <v>40</v>
      </c>
      <c r="C13" s="58">
        <v>41</v>
      </c>
      <c r="D13" s="206"/>
      <c r="E13" s="209"/>
      <c r="F13" s="209"/>
    </row>
    <row r="14" spans="1:6" ht="21.75" customHeight="1">
      <c r="A14" s="64" t="s">
        <v>74</v>
      </c>
      <c r="B14" s="58">
        <v>3</v>
      </c>
      <c r="C14" s="58">
        <v>3</v>
      </c>
      <c r="D14" s="59" t="s">
        <v>125</v>
      </c>
      <c r="E14" s="58">
        <f>ROUND('[1]opr'!E14/1000,0)</f>
        <v>0</v>
      </c>
      <c r="F14" s="58"/>
    </row>
    <row r="15" spans="1:6" ht="21" customHeight="1">
      <c r="A15" s="64" t="s">
        <v>178</v>
      </c>
      <c r="B15" s="58">
        <f>B16</f>
        <v>10</v>
      </c>
      <c r="C15" s="58">
        <f>C16</f>
        <v>14</v>
      </c>
      <c r="D15" s="210" t="s">
        <v>75</v>
      </c>
      <c r="E15" s="197">
        <f>SUM(E14,E12,E8)</f>
        <v>86</v>
      </c>
      <c r="F15" s="197">
        <f>SUM(F14,F12,F8)</f>
        <v>103</v>
      </c>
    </row>
    <row r="16" spans="1:6" ht="30" customHeight="1">
      <c r="A16" s="59" t="s">
        <v>76</v>
      </c>
      <c r="B16" s="58">
        <f>SUM(B17:B17)</f>
        <v>10</v>
      </c>
      <c r="C16" s="58">
        <f>SUM(C17:C17)</f>
        <v>14</v>
      </c>
      <c r="D16" s="210"/>
      <c r="E16" s="197"/>
      <c r="F16" s="197"/>
    </row>
    <row r="17" spans="1:6" ht="21" customHeight="1">
      <c r="A17" s="59" t="s">
        <v>77</v>
      </c>
      <c r="B17" s="58">
        <v>10</v>
      </c>
      <c r="C17" s="58">
        <v>14</v>
      </c>
      <c r="D17" s="211" t="s">
        <v>78</v>
      </c>
      <c r="E17" s="197">
        <f>SUM(E15)</f>
        <v>86</v>
      </c>
      <c r="F17" s="197">
        <f>SUM(F15)</f>
        <v>103</v>
      </c>
    </row>
    <row r="18" spans="1:6" ht="21" customHeight="1">
      <c r="A18" s="59" t="s">
        <v>179</v>
      </c>
      <c r="B18" s="58"/>
      <c r="C18" s="58">
        <v>1</v>
      </c>
      <c r="D18" s="211"/>
      <c r="E18" s="197"/>
      <c r="F18" s="197"/>
    </row>
    <row r="19" spans="1:6" ht="19.5" customHeight="1">
      <c r="A19" s="65" t="s">
        <v>79</v>
      </c>
      <c r="B19" s="60">
        <f>SUM(B18,B15,B12,B9,B8)</f>
        <v>83</v>
      </c>
      <c r="C19" s="60">
        <f>SUM(C18,C15,C12,C9,C8)</f>
        <v>102</v>
      </c>
      <c r="D19" s="106"/>
      <c r="E19" s="106"/>
      <c r="F19" s="106"/>
    </row>
    <row r="20" spans="1:6" ht="21" customHeight="1">
      <c r="A20" s="64" t="s">
        <v>180</v>
      </c>
      <c r="B20" s="58"/>
      <c r="C20" s="58"/>
      <c r="D20" s="104"/>
      <c r="E20" s="104"/>
      <c r="F20" s="104"/>
    </row>
    <row r="21" spans="1:6" ht="21" customHeight="1">
      <c r="A21" s="66" t="s">
        <v>80</v>
      </c>
      <c r="B21" s="60">
        <f>SUM(B20)</f>
        <v>0</v>
      </c>
      <c r="C21" s="60">
        <f>SUM(C20)</f>
        <v>0</v>
      </c>
      <c r="D21" s="104"/>
      <c r="E21" s="104"/>
      <c r="F21" s="104"/>
    </row>
    <row r="22" spans="1:6" ht="21" customHeight="1">
      <c r="A22" s="59" t="s">
        <v>181</v>
      </c>
      <c r="B22" s="58">
        <v>3</v>
      </c>
      <c r="C22" s="58">
        <v>1</v>
      </c>
      <c r="D22" s="104"/>
      <c r="E22" s="104"/>
      <c r="F22" s="104"/>
    </row>
    <row r="23" spans="1:6" ht="21" customHeight="1" hidden="1">
      <c r="A23" s="64" t="s">
        <v>81</v>
      </c>
      <c r="B23" s="58"/>
      <c r="C23" s="58"/>
      <c r="D23" s="104"/>
      <c r="E23" s="104"/>
      <c r="F23" s="104"/>
    </row>
    <row r="24" spans="1:6" ht="23.25" customHeight="1">
      <c r="A24" s="66" t="s">
        <v>82</v>
      </c>
      <c r="B24" s="60">
        <f>B19+B21+B23</f>
        <v>83</v>
      </c>
      <c r="C24" s="60">
        <f>C19+C21+C23</f>
        <v>102</v>
      </c>
      <c r="D24" s="105"/>
      <c r="E24" s="105"/>
      <c r="F24" s="105"/>
    </row>
    <row r="25" spans="1:6" ht="21" customHeight="1">
      <c r="A25" s="63" t="s">
        <v>182</v>
      </c>
      <c r="B25" s="58">
        <f>E17-B24</f>
        <v>3</v>
      </c>
      <c r="C25" s="58">
        <f>F17-C24</f>
        <v>1</v>
      </c>
      <c r="D25" s="204" t="s">
        <v>83</v>
      </c>
      <c r="E25" s="197">
        <f>SUM(E17)</f>
        <v>86</v>
      </c>
      <c r="F25" s="197">
        <f>SUM(F17)</f>
        <v>103</v>
      </c>
    </row>
    <row r="26" spans="1:6" ht="21" customHeight="1">
      <c r="A26" s="63" t="s">
        <v>183</v>
      </c>
      <c r="B26" s="58"/>
      <c r="C26" s="58"/>
      <c r="D26" s="204"/>
      <c r="E26" s="197"/>
      <c r="F26" s="197"/>
    </row>
    <row r="27" spans="1:6" ht="21" customHeight="1">
      <c r="A27" s="55" t="s">
        <v>184</v>
      </c>
      <c r="B27" s="60">
        <f>B25-B26</f>
        <v>3</v>
      </c>
      <c r="C27" s="60">
        <f>C25-C26</f>
        <v>1</v>
      </c>
      <c r="D27" s="204"/>
      <c r="E27" s="197"/>
      <c r="F27" s="197"/>
    </row>
    <row r="28" spans="1:6" ht="21" customHeight="1">
      <c r="A28" s="67" t="s">
        <v>84</v>
      </c>
      <c r="B28" s="60">
        <f>SUM(B26:B27,B24)</f>
        <v>86</v>
      </c>
      <c r="C28" s="60">
        <f>SUM(C26:C27,C24)</f>
        <v>103</v>
      </c>
      <c r="D28" s="204"/>
      <c r="E28" s="197"/>
      <c r="F28" s="197"/>
    </row>
    <row r="29" spans="1:6" ht="21" customHeight="1">
      <c r="A29" s="165" t="s">
        <v>36</v>
      </c>
      <c r="B29" s="165"/>
      <c r="C29" s="165"/>
      <c r="D29" s="165"/>
      <c r="E29" s="165"/>
      <c r="F29" s="165"/>
    </row>
    <row r="30" spans="1:6" ht="15" customHeight="1">
      <c r="A30" s="151"/>
      <c r="B30" s="151"/>
      <c r="C30" s="151"/>
      <c r="D30" s="151"/>
      <c r="E30" s="151"/>
      <c r="F30" s="151"/>
    </row>
    <row r="31" spans="1:6" ht="15" customHeight="1">
      <c r="A31" s="151"/>
      <c r="B31" s="151"/>
      <c r="C31" s="151"/>
      <c r="D31" s="151"/>
      <c r="E31" s="151"/>
      <c r="F31" s="151"/>
    </row>
    <row r="32" spans="1:6" ht="14.25" customHeight="1">
      <c r="A32" s="151"/>
      <c r="B32" s="151"/>
      <c r="C32" s="151"/>
      <c r="D32" s="151"/>
      <c r="E32" s="151"/>
      <c r="F32" s="151"/>
    </row>
    <row r="33" spans="1:5" s="16" customFormat="1" ht="20.25" customHeight="1">
      <c r="A33" s="68" t="s">
        <v>205</v>
      </c>
      <c r="B33" s="69"/>
      <c r="C33" s="70"/>
      <c r="D33" s="17" t="s">
        <v>40</v>
      </c>
      <c r="E33" s="71"/>
    </row>
    <row r="34" spans="1:5" s="16" customFormat="1" ht="15" customHeight="1">
      <c r="A34" s="166" t="s">
        <v>194</v>
      </c>
      <c r="B34" s="166"/>
      <c r="C34" s="166"/>
      <c r="D34" s="17" t="s">
        <v>37</v>
      </c>
      <c r="E34" s="71"/>
    </row>
    <row r="35" spans="1:5" s="16" customFormat="1" ht="15" customHeight="1">
      <c r="A35" s="8"/>
      <c r="B35" s="8"/>
      <c r="C35" s="8"/>
      <c r="D35" s="17"/>
      <c r="E35" s="71"/>
    </row>
    <row r="36" spans="1:3" s="16" customFormat="1" ht="18.75" customHeight="1">
      <c r="A36" s="68"/>
      <c r="B36" s="69"/>
      <c r="C36" s="70"/>
    </row>
    <row r="37" spans="1:3" s="16" customFormat="1" ht="15">
      <c r="A37" s="72"/>
      <c r="B37" s="69"/>
      <c r="C37" s="70"/>
    </row>
    <row r="38" spans="2:3" ht="21" customHeight="1">
      <c r="B38" s="73"/>
      <c r="C38" s="73"/>
    </row>
    <row r="39" spans="2:3" ht="21" customHeight="1">
      <c r="B39" s="73"/>
      <c r="C39" s="73"/>
    </row>
    <row r="40" spans="2:3" ht="21" customHeight="1">
      <c r="B40" s="73"/>
      <c r="C40" s="73"/>
    </row>
    <row r="41" spans="2:3" ht="21" customHeight="1">
      <c r="B41" s="73"/>
      <c r="C41" s="73"/>
    </row>
    <row r="42" spans="2:12" ht="42.75" customHeight="1">
      <c r="B42" s="73"/>
      <c r="C42" s="73"/>
      <c r="D42" s="196"/>
      <c r="E42" s="196"/>
      <c r="F42" s="196"/>
      <c r="G42" s="196"/>
      <c r="H42" s="196"/>
      <c r="I42" s="196"/>
      <c r="J42" s="196"/>
      <c r="K42" s="196"/>
      <c r="L42" s="196"/>
    </row>
    <row r="43" spans="2:3" ht="21" customHeight="1">
      <c r="B43" s="73"/>
      <c r="C43" s="73"/>
    </row>
    <row r="44" spans="2:3" ht="21" customHeight="1">
      <c r="B44" s="73"/>
      <c r="C44" s="73"/>
    </row>
    <row r="45" spans="2:3" ht="21" customHeight="1">
      <c r="B45" s="73"/>
      <c r="C45" s="73"/>
    </row>
    <row r="46" spans="2:3" ht="21" customHeight="1">
      <c r="B46" s="73"/>
      <c r="C46" s="73"/>
    </row>
    <row r="47" spans="2:3" ht="21" customHeight="1">
      <c r="B47" s="73"/>
      <c r="C47" s="73"/>
    </row>
    <row r="48" spans="2:3" ht="21" customHeight="1">
      <c r="B48" s="73"/>
      <c r="C48" s="73"/>
    </row>
    <row r="49" spans="2:3" ht="21" customHeight="1">
      <c r="B49" s="73"/>
      <c r="C49" s="73"/>
    </row>
    <row r="50" spans="2:3" ht="21" customHeight="1">
      <c r="B50" s="73"/>
      <c r="C50" s="73"/>
    </row>
    <row r="51" spans="2:3" ht="21" customHeight="1">
      <c r="B51" s="73"/>
      <c r="C51" s="73"/>
    </row>
    <row r="52" spans="2:3" ht="21" customHeight="1">
      <c r="B52" s="73"/>
      <c r="C52" s="73"/>
    </row>
    <row r="53" spans="2:3" ht="21" customHeight="1">
      <c r="B53" s="73"/>
      <c r="C53" s="73"/>
    </row>
    <row r="54" spans="2:3" ht="21" customHeight="1">
      <c r="B54" s="73"/>
      <c r="C54" s="73"/>
    </row>
    <row r="55" spans="2:3" ht="21" customHeight="1">
      <c r="B55" s="73"/>
      <c r="C55" s="73"/>
    </row>
    <row r="56" spans="2:3" ht="21" customHeight="1">
      <c r="B56" s="73"/>
      <c r="C56" s="73"/>
    </row>
    <row r="57" spans="2:3" ht="21" customHeight="1">
      <c r="B57" s="73"/>
      <c r="C57" s="73"/>
    </row>
    <row r="58" spans="2:3" ht="21" customHeight="1">
      <c r="B58" s="73"/>
      <c r="C58" s="73"/>
    </row>
    <row r="59" spans="2:3" ht="21" customHeight="1">
      <c r="B59" s="73"/>
      <c r="C59" s="73"/>
    </row>
    <row r="60" spans="2:3" ht="21" customHeight="1">
      <c r="B60" s="73"/>
      <c r="C60" s="73"/>
    </row>
    <row r="61" spans="2:3" ht="21" customHeight="1">
      <c r="B61" s="73"/>
      <c r="C61" s="73"/>
    </row>
    <row r="62" spans="2:3" ht="21" customHeight="1">
      <c r="B62" s="73"/>
      <c r="C62" s="73"/>
    </row>
    <row r="63" spans="2:3" ht="21" customHeight="1">
      <c r="B63" s="73"/>
      <c r="C63" s="73"/>
    </row>
    <row r="64" spans="2:3" ht="21" customHeight="1">
      <c r="B64" s="73"/>
      <c r="C64" s="73"/>
    </row>
    <row r="65" spans="2:3" ht="21" customHeight="1">
      <c r="B65" s="73"/>
      <c r="C65" s="73"/>
    </row>
    <row r="66" spans="2:3" ht="21" customHeight="1">
      <c r="B66" s="73"/>
      <c r="C66" s="73"/>
    </row>
    <row r="67" spans="2:3" ht="21" customHeight="1">
      <c r="B67" s="73"/>
      <c r="C67" s="73"/>
    </row>
    <row r="68" spans="2:3" ht="21" customHeight="1">
      <c r="B68" s="73"/>
      <c r="C68" s="73"/>
    </row>
    <row r="69" spans="2:3" ht="21" customHeight="1">
      <c r="B69" s="73"/>
      <c r="C69" s="73"/>
    </row>
    <row r="70" spans="2:3" ht="21" customHeight="1">
      <c r="B70" s="73"/>
      <c r="C70" s="73"/>
    </row>
    <row r="71" spans="2:3" ht="21" customHeight="1">
      <c r="B71" s="73"/>
      <c r="C71" s="73"/>
    </row>
    <row r="72" spans="2:3" ht="21" customHeight="1">
      <c r="B72" s="73"/>
      <c r="C72" s="73"/>
    </row>
    <row r="73" spans="2:3" ht="21" customHeight="1">
      <c r="B73" s="73"/>
      <c r="C73" s="73"/>
    </row>
    <row r="74" spans="2:3" ht="21" customHeight="1">
      <c r="B74" s="73"/>
      <c r="C74" s="73"/>
    </row>
    <row r="75" spans="2:3" ht="21" customHeight="1">
      <c r="B75" s="73"/>
      <c r="C75" s="73"/>
    </row>
    <row r="76" spans="2:3" ht="21" customHeight="1">
      <c r="B76" s="73"/>
      <c r="C76" s="73"/>
    </row>
    <row r="77" spans="2:3" ht="21" customHeight="1">
      <c r="B77" s="73"/>
      <c r="C77" s="73"/>
    </row>
    <row r="78" spans="2:3" ht="21" customHeight="1">
      <c r="B78" s="73"/>
      <c r="C78" s="73"/>
    </row>
    <row r="79" spans="2:3" ht="21" customHeight="1">
      <c r="B79" s="73"/>
      <c r="C79" s="73"/>
    </row>
    <row r="80" spans="2:3" ht="21" customHeight="1">
      <c r="B80" s="73"/>
      <c r="C80" s="73"/>
    </row>
    <row r="81" spans="2:3" ht="21" customHeight="1">
      <c r="B81" s="73"/>
      <c r="C81" s="73"/>
    </row>
    <row r="82" spans="2:3" ht="21" customHeight="1">
      <c r="B82" s="73"/>
      <c r="C82" s="73"/>
    </row>
    <row r="83" spans="2:3" ht="21" customHeight="1">
      <c r="B83" s="73"/>
      <c r="C83" s="73"/>
    </row>
    <row r="84" spans="2:3" ht="21" customHeight="1">
      <c r="B84" s="73"/>
      <c r="C84" s="73"/>
    </row>
    <row r="85" spans="2:3" ht="21" customHeight="1">
      <c r="B85" s="73"/>
      <c r="C85" s="73"/>
    </row>
    <row r="86" spans="2:3" ht="21" customHeight="1">
      <c r="B86" s="73"/>
      <c r="C86" s="73"/>
    </row>
    <row r="87" spans="2:3" ht="21" customHeight="1">
      <c r="B87" s="73"/>
      <c r="C87" s="73"/>
    </row>
    <row r="88" spans="2:3" ht="21" customHeight="1">
      <c r="B88" s="73"/>
      <c r="C88" s="73"/>
    </row>
    <row r="89" spans="2:3" ht="21" customHeight="1">
      <c r="B89" s="73"/>
      <c r="C89" s="73"/>
    </row>
    <row r="90" spans="2:3" ht="21" customHeight="1">
      <c r="B90" s="73"/>
      <c r="C90" s="73"/>
    </row>
    <row r="91" spans="2:3" ht="21" customHeight="1">
      <c r="B91" s="73"/>
      <c r="C91" s="73"/>
    </row>
    <row r="92" spans="2:3" ht="21" customHeight="1">
      <c r="B92" s="73"/>
      <c r="C92" s="73"/>
    </row>
    <row r="93" spans="2:3" ht="21" customHeight="1">
      <c r="B93" s="73"/>
      <c r="C93" s="73"/>
    </row>
    <row r="94" spans="2:3" ht="21" customHeight="1">
      <c r="B94" s="73"/>
      <c r="C94" s="73"/>
    </row>
    <row r="95" spans="2:3" ht="21" customHeight="1">
      <c r="B95" s="73"/>
      <c r="C95" s="73"/>
    </row>
    <row r="96" spans="2:3" ht="21" customHeight="1">
      <c r="B96" s="73"/>
      <c r="C96" s="73"/>
    </row>
    <row r="97" spans="2:3" ht="21" customHeight="1">
      <c r="B97" s="73"/>
      <c r="C97" s="73"/>
    </row>
    <row r="98" spans="2:3" ht="21" customHeight="1">
      <c r="B98" s="73"/>
      <c r="C98" s="73"/>
    </row>
    <row r="99" spans="2:3" ht="21" customHeight="1">
      <c r="B99" s="73"/>
      <c r="C99" s="73"/>
    </row>
    <row r="100" spans="2:3" ht="21" customHeight="1">
      <c r="B100" s="73"/>
      <c r="C100" s="73"/>
    </row>
    <row r="101" spans="2:3" ht="21" customHeight="1">
      <c r="B101" s="73"/>
      <c r="C101" s="73"/>
    </row>
    <row r="102" spans="2:3" ht="21" customHeight="1">
      <c r="B102" s="73"/>
      <c r="C102" s="73"/>
    </row>
    <row r="103" spans="2:3" ht="21" customHeight="1">
      <c r="B103" s="73"/>
      <c r="C103" s="73"/>
    </row>
    <row r="104" spans="2:3" ht="21" customHeight="1">
      <c r="B104" s="73"/>
      <c r="C104" s="73"/>
    </row>
  </sheetData>
  <sheetProtection/>
  <mergeCells count="22">
    <mergeCell ref="E12:E13"/>
    <mergeCell ref="F17:F18"/>
    <mergeCell ref="A1:F1"/>
    <mergeCell ref="A3:F3"/>
    <mergeCell ref="A4:F4"/>
    <mergeCell ref="E17:E18"/>
    <mergeCell ref="A34:C34"/>
    <mergeCell ref="A29:F29"/>
    <mergeCell ref="F12:F13"/>
    <mergeCell ref="E15:E16"/>
    <mergeCell ref="D15:D16"/>
    <mergeCell ref="D17:D18"/>
    <mergeCell ref="D42:L42"/>
    <mergeCell ref="F15:F16"/>
    <mergeCell ref="A5:A6"/>
    <mergeCell ref="B5:C5"/>
    <mergeCell ref="D5:D6"/>
    <mergeCell ref="D25:D28"/>
    <mergeCell ref="E25:E28"/>
    <mergeCell ref="F25:F28"/>
    <mergeCell ref="D12:D13"/>
    <mergeCell ref="E5:F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4.7109375" style="0" customWidth="1"/>
    <col min="2" max="2" width="11.8515625" style="0" customWidth="1"/>
    <col min="3" max="3" width="12.7109375" style="0" customWidth="1"/>
    <col min="4" max="4" width="12.00390625" style="0" customWidth="1"/>
    <col min="5" max="5" width="14.7109375" style="0" customWidth="1"/>
    <col min="6" max="6" width="11.421875" style="0" customWidth="1"/>
    <col min="7" max="7" width="11.00390625" style="0" customWidth="1"/>
    <col min="8" max="8" width="10.57421875" style="0" customWidth="1"/>
  </cols>
  <sheetData>
    <row r="1" spans="1:8" ht="18" customHeight="1">
      <c r="A1" s="180" t="s">
        <v>42</v>
      </c>
      <c r="B1" s="180"/>
      <c r="C1" s="180"/>
      <c r="D1" s="180"/>
      <c r="E1" s="180"/>
      <c r="F1" s="180"/>
      <c r="G1" s="180"/>
      <c r="H1" s="180"/>
    </row>
    <row r="2" spans="1:8" ht="10.5" customHeight="1">
      <c r="A2" s="155"/>
      <c r="B2" s="155"/>
      <c r="C2" s="155"/>
      <c r="D2" s="155"/>
      <c r="E2" s="155"/>
      <c r="F2" s="155"/>
      <c r="G2" s="155"/>
      <c r="H2" s="155"/>
    </row>
    <row r="3" spans="1:8" ht="18.75" customHeight="1">
      <c r="A3" s="180" t="s">
        <v>35</v>
      </c>
      <c r="B3" s="180"/>
      <c r="C3" s="180"/>
      <c r="D3" s="180"/>
      <c r="E3" s="180"/>
      <c r="F3" s="180"/>
      <c r="G3" s="180"/>
      <c r="H3" s="180"/>
    </row>
    <row r="4" spans="1:8" s="4" customFormat="1" ht="15.75" customHeight="1">
      <c r="A4" s="181" t="s">
        <v>201</v>
      </c>
      <c r="B4" s="181"/>
      <c r="C4" s="181"/>
      <c r="D4" s="181"/>
      <c r="E4" s="181"/>
      <c r="F4" s="181"/>
      <c r="G4" s="181"/>
      <c r="H4" s="181"/>
    </row>
    <row r="5" ht="13.5" thickBot="1">
      <c r="H5" s="19" t="s">
        <v>41</v>
      </c>
    </row>
    <row r="6" spans="1:8" ht="12.75">
      <c r="A6" s="35" t="s">
        <v>6</v>
      </c>
      <c r="B6" s="37" t="s">
        <v>7</v>
      </c>
      <c r="C6" s="37" t="s">
        <v>9</v>
      </c>
      <c r="D6" s="37" t="s">
        <v>11</v>
      </c>
      <c r="E6" s="37" t="s">
        <v>13</v>
      </c>
      <c r="F6" s="37" t="s">
        <v>15</v>
      </c>
      <c r="G6" s="37" t="s">
        <v>18</v>
      </c>
      <c r="H6" s="38" t="s">
        <v>16</v>
      </c>
    </row>
    <row r="7" spans="1:8" ht="12.75">
      <c r="A7" s="36"/>
      <c r="B7" s="5" t="s">
        <v>8</v>
      </c>
      <c r="C7" s="5" t="s">
        <v>10</v>
      </c>
      <c r="D7" s="5" t="s">
        <v>12</v>
      </c>
      <c r="E7" s="5" t="s">
        <v>14</v>
      </c>
      <c r="F7" s="5" t="s">
        <v>14</v>
      </c>
      <c r="G7" s="5" t="s">
        <v>17</v>
      </c>
      <c r="H7" s="39"/>
    </row>
    <row r="8" spans="1:8" ht="18.75" customHeight="1">
      <c r="A8" s="23" t="s">
        <v>188</v>
      </c>
      <c r="B8" s="3">
        <v>65</v>
      </c>
      <c r="C8" s="3">
        <v>0</v>
      </c>
      <c r="D8" s="3">
        <v>0</v>
      </c>
      <c r="E8" s="3">
        <v>50</v>
      </c>
      <c r="F8" s="3">
        <v>944</v>
      </c>
      <c r="G8" s="6">
        <v>19</v>
      </c>
      <c r="H8" s="26">
        <f>SUM(B8:G8)</f>
        <v>1078</v>
      </c>
    </row>
    <row r="9" spans="1:8" ht="18" customHeight="1">
      <c r="A9" s="24" t="s">
        <v>44</v>
      </c>
      <c r="B9" s="1"/>
      <c r="C9" s="1"/>
      <c r="D9" s="1"/>
      <c r="E9" s="1"/>
      <c r="F9" s="1"/>
      <c r="G9" s="11"/>
      <c r="H9" s="40">
        <f>SUM(E9:G9)</f>
        <v>0</v>
      </c>
    </row>
    <row r="10" spans="1:8" ht="20.25" customHeight="1">
      <c r="A10" s="24" t="s">
        <v>32</v>
      </c>
      <c r="B10" s="1"/>
      <c r="C10" s="1"/>
      <c r="D10" s="1"/>
      <c r="E10" s="1"/>
      <c r="F10" s="1"/>
      <c r="G10" s="11"/>
      <c r="H10" s="40">
        <f>SUM(B10:G10)</f>
        <v>0</v>
      </c>
    </row>
    <row r="11" spans="1:8" ht="19.5" customHeight="1">
      <c r="A11" s="25" t="s">
        <v>50</v>
      </c>
      <c r="B11" s="1"/>
      <c r="C11" s="1"/>
      <c r="D11" s="1"/>
      <c r="E11" s="1"/>
      <c r="F11" s="1"/>
      <c r="G11" s="1">
        <v>3</v>
      </c>
      <c r="H11" s="26">
        <f>SUM(B11:G11)</f>
        <v>3</v>
      </c>
    </row>
    <row r="12" spans="1:8" ht="22.5" customHeight="1">
      <c r="A12" s="24" t="s">
        <v>38</v>
      </c>
      <c r="B12" s="1"/>
      <c r="C12" s="1"/>
      <c r="D12" s="1"/>
      <c r="E12" s="1"/>
      <c r="F12" s="1"/>
      <c r="G12" s="11"/>
      <c r="H12" s="40">
        <f>SUM(B12:G12)</f>
        <v>0</v>
      </c>
    </row>
    <row r="13" spans="1:8" ht="20.25" customHeight="1" thickBot="1">
      <c r="A13" s="7" t="s">
        <v>200</v>
      </c>
      <c r="B13" s="41">
        <f>SUM(B11:B12,B9,B8)</f>
        <v>65</v>
      </c>
      <c r="C13" s="41">
        <f>SUM(C11:C12,C9,C8)</f>
        <v>0</v>
      </c>
      <c r="D13" s="41">
        <f>SUM(D11:D12,D9,D8)</f>
        <v>0</v>
      </c>
      <c r="E13" s="41">
        <f>SUM(E11:E12,E9,E8)</f>
        <v>50</v>
      </c>
      <c r="F13" s="41">
        <f>SUM(F12,F9,F8)</f>
        <v>944</v>
      </c>
      <c r="G13" s="41">
        <f>SUM(G11:G12,G9,G8)</f>
        <v>22</v>
      </c>
      <c r="H13" s="27">
        <f>SUM(B13:G13)</f>
        <v>1081</v>
      </c>
    </row>
    <row r="14" spans="1:8" ht="15">
      <c r="A14" s="8" t="s">
        <v>36</v>
      </c>
      <c r="B14" s="8"/>
      <c r="C14" s="8"/>
      <c r="D14" s="9"/>
      <c r="E14" s="9"/>
      <c r="F14" s="9"/>
      <c r="G14" s="9"/>
      <c r="H14" s="9"/>
    </row>
    <row r="15" spans="1:8" ht="15">
      <c r="A15" s="8"/>
      <c r="B15" s="8"/>
      <c r="C15" s="8"/>
      <c r="D15" s="9"/>
      <c r="E15" s="9"/>
      <c r="F15" s="9"/>
      <c r="G15" s="9"/>
      <c r="H15" s="9"/>
    </row>
    <row r="16" spans="1:8" ht="15">
      <c r="A16" s="8"/>
      <c r="B16" s="8"/>
      <c r="C16" s="8"/>
      <c r="D16" s="9"/>
      <c r="E16" s="9"/>
      <c r="F16" s="9"/>
      <c r="G16" s="9"/>
      <c r="H16" s="9"/>
    </row>
    <row r="17" ht="12" customHeight="1"/>
    <row r="19" spans="1:7" ht="15.75" customHeight="1">
      <c r="A19" s="16" t="s">
        <v>206</v>
      </c>
      <c r="B19" s="16" t="s">
        <v>195</v>
      </c>
      <c r="C19" s="16"/>
      <c r="D19" s="13"/>
      <c r="E19" s="13"/>
      <c r="F19" s="13" t="s">
        <v>40</v>
      </c>
      <c r="G19" s="160"/>
    </row>
    <row r="20" spans="1:7" ht="15">
      <c r="A20" s="166" t="s">
        <v>196</v>
      </c>
      <c r="B20" s="166"/>
      <c r="C20" s="166"/>
      <c r="D20" s="166"/>
      <c r="E20" s="13"/>
      <c r="F20" s="13" t="s">
        <v>37</v>
      </c>
      <c r="G20" s="160"/>
    </row>
    <row r="21" spans="1:7" ht="12.75">
      <c r="A21" s="13"/>
      <c r="B21" s="13"/>
      <c r="C21" s="13"/>
      <c r="D21" s="13"/>
      <c r="E21" s="13"/>
      <c r="F21" s="13"/>
      <c r="G21" s="13"/>
    </row>
    <row r="22" s="13" customFormat="1" ht="18" customHeight="1">
      <c r="A22" s="68"/>
    </row>
    <row r="23" s="13" customFormat="1" ht="15">
      <c r="B23" s="17"/>
    </row>
  </sheetData>
  <sheetProtection/>
  <mergeCells count="4">
    <mergeCell ref="A3:H3"/>
    <mergeCell ref="A4:H4"/>
    <mergeCell ref="A1:H1"/>
    <mergeCell ref="A20:D2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421875" style="148" customWidth="1"/>
    <col min="2" max="2" width="56.7109375" style="111" customWidth="1"/>
    <col min="3" max="3" width="9.7109375" style="111" customWidth="1"/>
    <col min="4" max="5" width="11.28125" style="111" customWidth="1"/>
    <col min="6" max="8" width="11.28125" style="115" customWidth="1"/>
    <col min="9" max="16384" width="9.140625" style="115" customWidth="1"/>
  </cols>
  <sheetData>
    <row r="1" spans="1:8" s="108" customFormat="1" ht="21" customHeight="1">
      <c r="A1" s="107" t="s">
        <v>127</v>
      </c>
      <c r="B1" s="207" t="s">
        <v>189</v>
      </c>
      <c r="C1" s="207"/>
      <c r="D1" s="207"/>
      <c r="E1" s="207"/>
      <c r="F1" s="207"/>
      <c r="G1" s="207"/>
      <c r="H1" s="207"/>
    </row>
    <row r="2" spans="1:5" s="108" customFormat="1" ht="22.5" customHeight="1">
      <c r="A2" s="109"/>
      <c r="B2" s="110" t="s">
        <v>202</v>
      </c>
      <c r="C2" s="111"/>
      <c r="D2" s="111"/>
      <c r="E2" s="111"/>
    </row>
    <row r="3" spans="1:7" s="108" customFormat="1" ht="15.75" customHeight="1">
      <c r="A3" s="109"/>
      <c r="B3" s="112"/>
      <c r="C3" s="111"/>
      <c r="D3" s="111"/>
      <c r="E3" s="111"/>
      <c r="G3" s="108" t="s">
        <v>128</v>
      </c>
    </row>
    <row r="4" spans="1:8" ht="22.5" customHeight="1">
      <c r="A4" s="113"/>
      <c r="B4" s="114"/>
      <c r="C4" s="212" t="s">
        <v>129</v>
      </c>
      <c r="D4" s="213"/>
      <c r="E4" s="214"/>
      <c r="F4" s="215" t="s">
        <v>130</v>
      </c>
      <c r="G4" s="216"/>
      <c r="H4" s="217"/>
    </row>
    <row r="5" spans="1:8" ht="15.75">
      <c r="A5" s="116"/>
      <c r="B5" s="117" t="s">
        <v>131</v>
      </c>
      <c r="C5" s="114" t="s">
        <v>132</v>
      </c>
      <c r="D5" s="114" t="s">
        <v>133</v>
      </c>
      <c r="E5" s="114" t="s">
        <v>134</v>
      </c>
      <c r="F5" s="118" t="s">
        <v>132</v>
      </c>
      <c r="G5" s="118" t="s">
        <v>133</v>
      </c>
      <c r="H5" s="118" t="s">
        <v>134</v>
      </c>
    </row>
    <row r="6" spans="1:8" ht="15.75">
      <c r="A6" s="119"/>
      <c r="B6" s="120"/>
      <c r="C6" s="120" t="s">
        <v>135</v>
      </c>
      <c r="D6" s="120" t="s">
        <v>136</v>
      </c>
      <c r="E6" s="120" t="s">
        <v>137</v>
      </c>
      <c r="F6" s="121" t="s">
        <v>135</v>
      </c>
      <c r="G6" s="121" t="s">
        <v>136</v>
      </c>
      <c r="H6" s="121" t="s">
        <v>137</v>
      </c>
    </row>
    <row r="7" spans="1:8" ht="15.75" hidden="1">
      <c r="A7" s="122"/>
      <c r="B7" s="123" t="s">
        <v>2</v>
      </c>
      <c r="C7" s="124">
        <v>1</v>
      </c>
      <c r="D7" s="124">
        <v>2</v>
      </c>
      <c r="E7" s="124">
        <v>3</v>
      </c>
      <c r="F7" s="125">
        <v>4</v>
      </c>
      <c r="G7" s="125">
        <v>5</v>
      </c>
      <c r="H7" s="125">
        <v>6</v>
      </c>
    </row>
    <row r="8" spans="1:8" s="131" customFormat="1" ht="15.75">
      <c r="A8" s="126" t="s">
        <v>138</v>
      </c>
      <c r="B8" s="127" t="s">
        <v>139</v>
      </c>
      <c r="C8" s="128"/>
      <c r="D8" s="128"/>
      <c r="E8" s="129">
        <f aca="true" t="shared" si="0" ref="E8:E42">C8-D8</f>
        <v>0</v>
      </c>
      <c r="F8" s="130"/>
      <c r="G8" s="130"/>
      <c r="H8" s="130"/>
    </row>
    <row r="9" spans="1:8" ht="15.75">
      <c r="A9" s="122"/>
      <c r="B9" s="114" t="s">
        <v>140</v>
      </c>
      <c r="C9" s="132">
        <v>107</v>
      </c>
      <c r="D9" s="133">
        <v>34</v>
      </c>
      <c r="E9" s="129">
        <f t="shared" si="0"/>
        <v>73</v>
      </c>
      <c r="F9" s="132">
        <v>100</v>
      </c>
      <c r="G9" s="133">
        <v>79</v>
      </c>
      <c r="H9" s="129">
        <f aca="true" t="shared" si="1" ref="H9:H18">F9-G9</f>
        <v>21</v>
      </c>
    </row>
    <row r="10" spans="1:8" ht="15.75" hidden="1">
      <c r="A10" s="122"/>
      <c r="B10" s="134" t="s">
        <v>141</v>
      </c>
      <c r="C10" s="133"/>
      <c r="D10" s="133"/>
      <c r="E10" s="129">
        <f t="shared" si="0"/>
        <v>0</v>
      </c>
      <c r="F10" s="133"/>
      <c r="G10" s="133"/>
      <c r="H10" s="129">
        <f t="shared" si="1"/>
        <v>0</v>
      </c>
    </row>
    <row r="11" spans="1:8" ht="15.75" hidden="1">
      <c r="A11" s="122"/>
      <c r="B11" s="135" t="s">
        <v>142</v>
      </c>
      <c r="C11" s="133"/>
      <c r="D11" s="133"/>
      <c r="E11" s="129">
        <f t="shared" si="0"/>
        <v>0</v>
      </c>
      <c r="F11" s="133"/>
      <c r="G11" s="133"/>
      <c r="H11" s="129">
        <f t="shared" si="1"/>
        <v>0</v>
      </c>
    </row>
    <row r="12" spans="1:8" ht="15.75">
      <c r="A12" s="122"/>
      <c r="B12" s="120" t="s">
        <v>143</v>
      </c>
      <c r="C12" s="133"/>
      <c r="D12" s="133">
        <v>43</v>
      </c>
      <c r="E12" s="129">
        <f t="shared" si="0"/>
        <v>-43</v>
      </c>
      <c r="F12" s="133"/>
      <c r="G12" s="133">
        <v>44</v>
      </c>
      <c r="H12" s="129">
        <f>F12-G12</f>
        <v>-44</v>
      </c>
    </row>
    <row r="13" spans="1:8" ht="15.75" hidden="1">
      <c r="A13" s="122"/>
      <c r="B13" s="136" t="s">
        <v>144</v>
      </c>
      <c r="C13" s="133"/>
      <c r="D13" s="133"/>
      <c r="E13" s="129">
        <f t="shared" si="0"/>
        <v>0</v>
      </c>
      <c r="F13" s="133"/>
      <c r="G13" s="133"/>
      <c r="H13" s="129">
        <f>F13-G13</f>
        <v>0</v>
      </c>
    </row>
    <row r="14" spans="1:8" ht="15.75" hidden="1">
      <c r="A14" s="122"/>
      <c r="B14" s="136" t="s">
        <v>145</v>
      </c>
      <c r="C14" s="133"/>
      <c r="D14" s="133"/>
      <c r="E14" s="129">
        <f t="shared" si="0"/>
        <v>0</v>
      </c>
      <c r="F14" s="133"/>
      <c r="G14" s="133"/>
      <c r="H14" s="129">
        <f>F14-G14</f>
        <v>0</v>
      </c>
    </row>
    <row r="15" spans="1:8" ht="15.75">
      <c r="A15" s="122"/>
      <c r="B15" s="136" t="s">
        <v>193</v>
      </c>
      <c r="C15" s="133"/>
      <c r="D15" s="133">
        <v>3</v>
      </c>
      <c r="E15" s="129">
        <f t="shared" si="0"/>
        <v>-3</v>
      </c>
      <c r="F15" s="133"/>
      <c r="G15" s="133">
        <v>3</v>
      </c>
      <c r="H15" s="129">
        <f>F15-G15</f>
        <v>-3</v>
      </c>
    </row>
    <row r="16" spans="1:8" ht="15.75" hidden="1">
      <c r="A16" s="122"/>
      <c r="B16" s="136" t="s">
        <v>146</v>
      </c>
      <c r="C16" s="133"/>
      <c r="D16" s="133"/>
      <c r="E16" s="129">
        <f t="shared" si="0"/>
        <v>0</v>
      </c>
      <c r="F16" s="133"/>
      <c r="G16" s="133"/>
      <c r="H16" s="129">
        <f t="shared" si="1"/>
        <v>0</v>
      </c>
    </row>
    <row r="17" spans="1:8" ht="31.5" hidden="1">
      <c r="A17" s="122"/>
      <c r="B17" s="137" t="s">
        <v>147</v>
      </c>
      <c r="C17" s="133"/>
      <c r="D17" s="133"/>
      <c r="E17" s="129">
        <f t="shared" si="0"/>
        <v>0</v>
      </c>
      <c r="F17" s="133"/>
      <c r="G17" s="133"/>
      <c r="H17" s="129"/>
    </row>
    <row r="18" spans="1:8" ht="15.75">
      <c r="A18" s="122"/>
      <c r="B18" s="136" t="s">
        <v>148</v>
      </c>
      <c r="C18" s="133"/>
      <c r="D18" s="133">
        <v>29</v>
      </c>
      <c r="E18" s="129">
        <f t="shared" si="0"/>
        <v>-29</v>
      </c>
      <c r="F18" s="133"/>
      <c r="G18" s="133">
        <v>31</v>
      </c>
      <c r="H18" s="129">
        <f t="shared" si="1"/>
        <v>-31</v>
      </c>
    </row>
    <row r="19" spans="1:8" s="131" customFormat="1" ht="15.75">
      <c r="A19" s="126"/>
      <c r="B19" s="138" t="s">
        <v>149</v>
      </c>
      <c r="C19" s="128">
        <f>SUM(C9:C18)</f>
        <v>107</v>
      </c>
      <c r="D19" s="128">
        <f>SUM(D9:D18)</f>
        <v>109</v>
      </c>
      <c r="E19" s="149">
        <f>C19-D19</f>
        <v>-2</v>
      </c>
      <c r="F19" s="128">
        <f>SUM(F9:F18)</f>
        <v>100</v>
      </c>
      <c r="G19" s="128">
        <f>SUM(G9:G18)</f>
        <v>157</v>
      </c>
      <c r="H19" s="130">
        <f>(F19-G19)</f>
        <v>-57</v>
      </c>
    </row>
    <row r="20" spans="1:8" s="131" customFormat="1" ht="15.75">
      <c r="A20" s="126" t="s">
        <v>150</v>
      </c>
      <c r="B20" s="138" t="s">
        <v>151</v>
      </c>
      <c r="C20" s="128"/>
      <c r="D20" s="128"/>
      <c r="E20" s="129">
        <f t="shared" si="0"/>
        <v>0</v>
      </c>
      <c r="F20" s="130"/>
      <c r="G20" s="130"/>
      <c r="H20" s="130"/>
    </row>
    <row r="21" spans="1:8" ht="15.75">
      <c r="A21" s="122"/>
      <c r="B21" s="136" t="s">
        <v>152</v>
      </c>
      <c r="C21" s="133"/>
      <c r="D21" s="133"/>
      <c r="E21" s="129">
        <f t="shared" si="0"/>
        <v>0</v>
      </c>
      <c r="F21" s="132">
        <v>0</v>
      </c>
      <c r="G21" s="132"/>
      <c r="H21" s="129">
        <f>F21-G21</f>
        <v>0</v>
      </c>
    </row>
    <row r="22" spans="1:8" ht="15.75" hidden="1">
      <c r="A22" s="122"/>
      <c r="B22" s="134" t="s">
        <v>141</v>
      </c>
      <c r="C22" s="139"/>
      <c r="D22" s="139"/>
      <c r="E22" s="129">
        <f t="shared" si="0"/>
        <v>0</v>
      </c>
      <c r="F22" s="140"/>
      <c r="G22" s="140"/>
      <c r="H22" s="140"/>
    </row>
    <row r="23" spans="1:8" ht="15.75" hidden="1">
      <c r="A23" s="113"/>
      <c r="B23" s="141" t="s">
        <v>153</v>
      </c>
      <c r="C23" s="139"/>
      <c r="D23" s="139"/>
      <c r="E23" s="129">
        <f t="shared" si="0"/>
        <v>0</v>
      </c>
      <c r="F23" s="140"/>
      <c r="G23" s="140"/>
      <c r="H23" s="140"/>
    </row>
    <row r="24" spans="1:8" ht="15.75" hidden="1">
      <c r="A24" s="142"/>
      <c r="B24" s="114" t="s">
        <v>154</v>
      </c>
      <c r="C24" s="139"/>
      <c r="D24" s="139"/>
      <c r="E24" s="129">
        <f t="shared" si="0"/>
        <v>0</v>
      </c>
      <c r="F24" s="140"/>
      <c r="G24" s="140"/>
      <c r="H24" s="140"/>
    </row>
    <row r="25" spans="1:8" ht="15.75" hidden="1">
      <c r="A25" s="143"/>
      <c r="B25" s="120" t="s">
        <v>155</v>
      </c>
      <c r="C25" s="133">
        <v>0</v>
      </c>
      <c r="D25" s="133">
        <v>0</v>
      </c>
      <c r="E25" s="129">
        <f t="shared" si="0"/>
        <v>0</v>
      </c>
      <c r="F25" s="132">
        <v>0</v>
      </c>
      <c r="G25" s="132">
        <v>0</v>
      </c>
      <c r="H25" s="132">
        <v>0</v>
      </c>
    </row>
    <row r="26" spans="1:8" ht="15.75" hidden="1">
      <c r="A26" s="119"/>
      <c r="B26" s="120" t="s">
        <v>156</v>
      </c>
      <c r="C26" s="139"/>
      <c r="D26" s="139"/>
      <c r="E26" s="129">
        <f t="shared" si="0"/>
        <v>0</v>
      </c>
      <c r="F26" s="140"/>
      <c r="G26" s="140"/>
      <c r="H26" s="140"/>
    </row>
    <row r="27" spans="1:8" ht="15.75" hidden="1">
      <c r="A27" s="122"/>
      <c r="B27" s="136" t="s">
        <v>145</v>
      </c>
      <c r="C27" s="139"/>
      <c r="D27" s="139"/>
      <c r="E27" s="129">
        <f t="shared" si="0"/>
        <v>0</v>
      </c>
      <c r="F27" s="140"/>
      <c r="G27" s="140"/>
      <c r="H27" s="140"/>
    </row>
    <row r="28" spans="1:8" ht="15.75" hidden="1">
      <c r="A28" s="122"/>
      <c r="B28" s="136" t="s">
        <v>157</v>
      </c>
      <c r="C28" s="133">
        <v>0</v>
      </c>
      <c r="D28" s="133">
        <v>0</v>
      </c>
      <c r="E28" s="129">
        <f t="shared" si="0"/>
        <v>0</v>
      </c>
      <c r="F28" s="132">
        <v>0</v>
      </c>
      <c r="G28" s="132">
        <v>0</v>
      </c>
      <c r="H28" s="132">
        <v>0</v>
      </c>
    </row>
    <row r="29" spans="1:8" s="131" customFormat="1" ht="15.75">
      <c r="A29" s="126"/>
      <c r="B29" s="138" t="s">
        <v>158</v>
      </c>
      <c r="C29" s="128">
        <f>SUM(C21:C28)</f>
        <v>0</v>
      </c>
      <c r="D29" s="128">
        <f>SUM(D21:D28)</f>
        <v>0</v>
      </c>
      <c r="E29" s="129">
        <f t="shared" si="0"/>
        <v>0</v>
      </c>
      <c r="F29" s="128">
        <f>SUM(F21:F28)</f>
        <v>0</v>
      </c>
      <c r="G29" s="128">
        <f>SUM(G21:G28)</f>
        <v>0</v>
      </c>
      <c r="H29" s="129">
        <f>F29-G29</f>
        <v>0</v>
      </c>
    </row>
    <row r="30" spans="1:8" ht="15.75">
      <c r="A30" s="122" t="s">
        <v>159</v>
      </c>
      <c r="B30" s="138" t="s">
        <v>160</v>
      </c>
      <c r="C30" s="139"/>
      <c r="D30" s="139"/>
      <c r="E30" s="129">
        <f t="shared" si="0"/>
        <v>0</v>
      </c>
      <c r="F30" s="140"/>
      <c r="G30" s="140"/>
      <c r="H30" s="140"/>
    </row>
    <row r="31" spans="1:8" ht="15.75" hidden="1">
      <c r="A31" s="122"/>
      <c r="B31" s="134" t="s">
        <v>161</v>
      </c>
      <c r="C31" s="139"/>
      <c r="D31" s="139"/>
      <c r="E31" s="129">
        <f t="shared" si="0"/>
        <v>0</v>
      </c>
      <c r="F31" s="140"/>
      <c r="G31" s="140"/>
      <c r="H31" s="140"/>
    </row>
    <row r="32" spans="1:8" ht="15.75" hidden="1">
      <c r="A32" s="113"/>
      <c r="B32" s="141" t="s">
        <v>162</v>
      </c>
      <c r="C32" s="139"/>
      <c r="D32" s="139"/>
      <c r="E32" s="129">
        <f t="shared" si="0"/>
        <v>0</v>
      </c>
      <c r="F32" s="140"/>
      <c r="G32" s="140"/>
      <c r="H32" s="140"/>
    </row>
    <row r="33" spans="1:8" ht="15.75" hidden="1">
      <c r="A33" s="113"/>
      <c r="B33" s="144" t="s">
        <v>163</v>
      </c>
      <c r="C33" s="139"/>
      <c r="D33" s="139"/>
      <c r="E33" s="129">
        <f t="shared" si="0"/>
        <v>0</v>
      </c>
      <c r="F33" s="140"/>
      <c r="G33" s="140"/>
      <c r="H33" s="140"/>
    </row>
    <row r="34" spans="1:8" ht="15.75" hidden="1">
      <c r="A34" s="119"/>
      <c r="B34" s="145" t="s">
        <v>164</v>
      </c>
      <c r="C34" s="133">
        <v>0</v>
      </c>
      <c r="D34" s="133"/>
      <c r="E34" s="129">
        <f t="shared" si="0"/>
        <v>0</v>
      </c>
      <c r="F34" s="132"/>
      <c r="G34" s="132"/>
      <c r="H34" s="129">
        <f>F34-G34</f>
        <v>0</v>
      </c>
    </row>
    <row r="35" spans="1:8" ht="15.75" hidden="1">
      <c r="A35" s="119"/>
      <c r="B35" s="136" t="s">
        <v>165</v>
      </c>
      <c r="C35" s="128">
        <f>SUM(C27:C34)</f>
        <v>0</v>
      </c>
      <c r="D35" s="133"/>
      <c r="E35" s="129">
        <f t="shared" si="0"/>
        <v>0</v>
      </c>
      <c r="F35" s="132"/>
      <c r="G35" s="132"/>
      <c r="H35" s="129">
        <f>F35-G35</f>
        <v>0</v>
      </c>
    </row>
    <row r="36" spans="1:8" ht="15.75" hidden="1">
      <c r="A36" s="142"/>
      <c r="B36" s="114" t="s">
        <v>154</v>
      </c>
      <c r="C36" s="139"/>
      <c r="D36" s="139"/>
      <c r="E36" s="129">
        <f t="shared" si="0"/>
        <v>0</v>
      </c>
      <c r="F36" s="140"/>
      <c r="G36" s="140"/>
      <c r="H36" s="140"/>
    </row>
    <row r="37" spans="1:8" ht="15.75" hidden="1">
      <c r="A37" s="143"/>
      <c r="B37" s="120" t="s">
        <v>155</v>
      </c>
      <c r="C37" s="133"/>
      <c r="D37" s="133"/>
      <c r="E37" s="129">
        <f t="shared" si="0"/>
        <v>0</v>
      </c>
      <c r="F37" s="133"/>
      <c r="G37" s="132"/>
      <c r="H37" s="129">
        <f aca="true" t="shared" si="2" ref="H37:H42">F37-G37</f>
        <v>0</v>
      </c>
    </row>
    <row r="38" spans="1:8" ht="15.75" hidden="1">
      <c r="A38" s="122"/>
      <c r="B38" s="136" t="s">
        <v>166</v>
      </c>
      <c r="C38" s="133">
        <v>0</v>
      </c>
      <c r="D38" s="133"/>
      <c r="E38" s="129">
        <f t="shared" si="0"/>
        <v>0</v>
      </c>
      <c r="F38" s="132"/>
      <c r="G38" s="132"/>
      <c r="H38" s="129">
        <f t="shared" si="2"/>
        <v>0</v>
      </c>
    </row>
    <row r="39" spans="1:8" ht="15.75" hidden="1">
      <c r="A39" s="122"/>
      <c r="B39" s="136" t="s">
        <v>145</v>
      </c>
      <c r="C39" s="133">
        <v>0</v>
      </c>
      <c r="D39" s="133"/>
      <c r="E39" s="129">
        <f t="shared" si="0"/>
        <v>0</v>
      </c>
      <c r="F39" s="140"/>
      <c r="G39" s="140"/>
      <c r="H39" s="129">
        <f t="shared" si="2"/>
        <v>0</v>
      </c>
    </row>
    <row r="40" spans="1:8" ht="15.75">
      <c r="A40" s="122"/>
      <c r="B40" s="136" t="s">
        <v>167</v>
      </c>
      <c r="C40" s="133"/>
      <c r="D40" s="133"/>
      <c r="E40" s="129">
        <f t="shared" si="0"/>
        <v>0</v>
      </c>
      <c r="F40" s="132"/>
      <c r="G40" s="133"/>
      <c r="H40" s="129">
        <f t="shared" si="2"/>
        <v>0</v>
      </c>
    </row>
    <row r="41" spans="1:8" s="131" customFormat="1" ht="15.75">
      <c r="A41" s="126"/>
      <c r="B41" s="138" t="s">
        <v>168</v>
      </c>
      <c r="C41" s="128">
        <f>SUM(C31:C40)</f>
        <v>0</v>
      </c>
      <c r="D41" s="128">
        <f>SUM(D31:D40)</f>
        <v>0</v>
      </c>
      <c r="E41" s="129">
        <f t="shared" si="0"/>
        <v>0</v>
      </c>
      <c r="F41" s="128">
        <f>SUM(F31:F40)</f>
        <v>0</v>
      </c>
      <c r="G41" s="128">
        <f>SUM(G31:G40)</f>
        <v>0</v>
      </c>
      <c r="H41" s="129">
        <f t="shared" si="2"/>
        <v>0</v>
      </c>
    </row>
    <row r="42" spans="1:8" s="131" customFormat="1" ht="15.75">
      <c r="A42" s="126" t="s">
        <v>169</v>
      </c>
      <c r="B42" s="138" t="s">
        <v>170</v>
      </c>
      <c r="C42" s="128">
        <f>SUM(C41,C29,C19)</f>
        <v>107</v>
      </c>
      <c r="D42" s="128">
        <f>SUM(D41,D29,D19)</f>
        <v>109</v>
      </c>
      <c r="E42" s="149">
        <f t="shared" si="0"/>
        <v>-2</v>
      </c>
      <c r="F42" s="128">
        <f>SUM(F41,F29,F19)</f>
        <v>100</v>
      </c>
      <c r="G42" s="128">
        <f>SUM(G41,G29,G19)</f>
        <v>157</v>
      </c>
      <c r="H42" s="149">
        <f t="shared" si="2"/>
        <v>-57</v>
      </c>
    </row>
    <row r="43" spans="1:8" s="131" customFormat="1" ht="15.75">
      <c r="A43" s="126" t="s">
        <v>171</v>
      </c>
      <c r="B43" s="138" t="s">
        <v>172</v>
      </c>
      <c r="C43" s="133"/>
      <c r="D43" s="133"/>
      <c r="E43" s="158">
        <v>681</v>
      </c>
      <c r="F43" s="133"/>
      <c r="G43" s="132"/>
      <c r="H43" s="158">
        <v>726</v>
      </c>
    </row>
    <row r="44" spans="1:8" s="131" customFormat="1" ht="15.75">
      <c r="A44" s="126" t="s">
        <v>173</v>
      </c>
      <c r="B44" s="138" t="s">
        <v>174</v>
      </c>
      <c r="C44" s="132"/>
      <c r="D44" s="133"/>
      <c r="E44" s="158">
        <f>SUM(E42:E43)</f>
        <v>679</v>
      </c>
      <c r="F44" s="132"/>
      <c r="G44" s="132"/>
      <c r="H44" s="159">
        <f>SUM(H42:H43)</f>
        <v>669</v>
      </c>
    </row>
    <row r="45" spans="1:8" ht="15.75" hidden="1">
      <c r="A45" s="122"/>
      <c r="B45" s="136"/>
      <c r="C45" s="139"/>
      <c r="D45" s="139"/>
      <c r="E45" s="139"/>
      <c r="F45" s="140"/>
      <c r="G45" s="140"/>
      <c r="H45" s="140"/>
    </row>
    <row r="46" spans="1:5" ht="15.75">
      <c r="A46" s="115"/>
      <c r="B46" s="146" t="s">
        <v>36</v>
      </c>
      <c r="C46" s="115"/>
      <c r="D46" s="115"/>
      <c r="E46" s="115"/>
    </row>
    <row r="47" spans="1:5" ht="15.75">
      <c r="A47" s="115"/>
      <c r="B47" s="146"/>
      <c r="C47" s="115"/>
      <c r="D47" s="115"/>
      <c r="E47" s="115"/>
    </row>
    <row r="48" spans="1:5" ht="15.75">
      <c r="A48" s="115"/>
      <c r="B48" s="146"/>
      <c r="C48" s="115"/>
      <c r="D48" s="115"/>
      <c r="E48" s="115"/>
    </row>
    <row r="49" spans="1:5" ht="15.75">
      <c r="A49" s="115"/>
      <c r="B49" s="146"/>
      <c r="C49" s="115"/>
      <c r="D49" s="115"/>
      <c r="E49" s="115"/>
    </row>
    <row r="50" spans="1:6" ht="15.75" customHeight="1">
      <c r="A50" s="115"/>
      <c r="B50" s="16" t="s">
        <v>207</v>
      </c>
      <c r="C50" s="16"/>
      <c r="D50" s="16"/>
      <c r="E50" s="16"/>
      <c r="F50" s="16"/>
    </row>
    <row r="51" spans="1:6" ht="21.75" customHeight="1">
      <c r="A51" s="115"/>
      <c r="B51" s="16"/>
      <c r="C51" s="16"/>
      <c r="D51" s="16"/>
      <c r="E51" s="16"/>
      <c r="F51" s="16"/>
    </row>
    <row r="52" spans="1:6" ht="18" customHeight="1">
      <c r="A52" s="115"/>
      <c r="B52" s="161" t="s">
        <v>197</v>
      </c>
      <c r="C52" s="16"/>
      <c r="D52" s="16"/>
      <c r="E52" s="16" t="s">
        <v>40</v>
      </c>
      <c r="F52" s="71"/>
    </row>
    <row r="53" spans="1:6" ht="15.75">
      <c r="A53" s="115"/>
      <c r="B53" s="8" t="s">
        <v>194</v>
      </c>
      <c r="C53" s="16"/>
      <c r="D53" s="16"/>
      <c r="E53" s="16" t="s">
        <v>37</v>
      </c>
      <c r="F53" s="71"/>
    </row>
    <row r="54" spans="1:6" ht="15.75">
      <c r="A54" s="115"/>
      <c r="B54" s="8"/>
      <c r="C54" s="16"/>
      <c r="D54" s="16"/>
      <c r="E54" s="16"/>
      <c r="F54" s="71"/>
    </row>
    <row r="55" spans="1:5" ht="15.75" customHeight="1">
      <c r="A55" s="115"/>
      <c r="B55" s="147"/>
      <c r="C55" s="115"/>
      <c r="D55" s="115"/>
      <c r="E55" s="115"/>
    </row>
    <row r="56" spans="1:5" ht="15.75">
      <c r="A56" s="115"/>
      <c r="B56" s="17"/>
      <c r="C56" s="115"/>
      <c r="D56" s="115"/>
      <c r="E56" s="115"/>
    </row>
  </sheetData>
  <sheetProtection/>
  <mergeCells count="3">
    <mergeCell ref="B1:H1"/>
    <mergeCell ref="C4:E4"/>
    <mergeCell ref="F4:H4"/>
  </mergeCells>
  <printOptions/>
  <pageMargins left="0.7480314960629921" right="0.7480314960629921" top="1.023622047244094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4.421875" style="9" customWidth="1"/>
    <col min="2" max="5" width="10.421875" style="0" customWidth="1"/>
    <col min="6" max="6" width="11.421875" style="0" customWidth="1"/>
    <col min="7" max="11" width="10.421875" style="0" customWidth="1"/>
  </cols>
  <sheetData>
    <row r="1" spans="1:11" ht="18" customHeight="1">
      <c r="A1" s="180" t="s">
        <v>189</v>
      </c>
      <c r="B1" s="180"/>
      <c r="C1" s="180"/>
      <c r="D1" s="180"/>
      <c r="E1" s="180"/>
      <c r="F1" s="180"/>
      <c r="G1" s="180"/>
      <c r="H1" s="180"/>
      <c r="I1" s="180"/>
      <c r="J1" s="180"/>
      <c r="K1" s="42"/>
    </row>
    <row r="2" spans="1:11" ht="15" customHeight="1">
      <c r="A2" s="180" t="s">
        <v>33</v>
      </c>
      <c r="B2" s="180"/>
      <c r="C2" s="180"/>
      <c r="D2" s="180"/>
      <c r="E2" s="180"/>
      <c r="F2" s="180"/>
      <c r="G2" s="180"/>
      <c r="H2" s="180"/>
      <c r="I2" s="180"/>
      <c r="J2" s="180"/>
      <c r="K2" s="22"/>
    </row>
    <row r="3" spans="1:11" ht="14.25">
      <c r="A3" s="181" t="s">
        <v>199</v>
      </c>
      <c r="B3" s="181"/>
      <c r="C3" s="181"/>
      <c r="D3" s="181"/>
      <c r="E3" s="181"/>
      <c r="F3" s="181"/>
      <c r="G3" s="181"/>
      <c r="H3" s="181"/>
      <c r="I3" s="181"/>
      <c r="J3" s="181"/>
      <c r="K3" s="22"/>
    </row>
    <row r="4" spans="1:11" ht="13.5" thickBot="1">
      <c r="A4" s="47"/>
      <c r="B4" s="28"/>
      <c r="C4" s="28"/>
      <c r="D4" s="28"/>
      <c r="E4" s="28"/>
      <c r="F4" s="28"/>
      <c r="G4" s="28"/>
      <c r="H4" s="28"/>
      <c r="I4" s="18"/>
      <c r="J4" s="19" t="s">
        <v>1</v>
      </c>
      <c r="K4" s="19"/>
    </row>
    <row r="5" spans="1:11" s="21" customFormat="1" ht="16.5" customHeight="1">
      <c r="A5" s="223" t="s">
        <v>21</v>
      </c>
      <c r="B5" s="220" t="s">
        <v>22</v>
      </c>
      <c r="C5" s="220" t="s">
        <v>23</v>
      </c>
      <c r="D5" s="218" t="s">
        <v>51</v>
      </c>
      <c r="E5" s="218" t="s">
        <v>52</v>
      </c>
      <c r="F5" s="218" t="s">
        <v>53</v>
      </c>
      <c r="G5" s="220" t="s">
        <v>15</v>
      </c>
      <c r="H5" s="218" t="s">
        <v>54</v>
      </c>
      <c r="I5" s="45" t="s">
        <v>15</v>
      </c>
      <c r="J5" s="29" t="s">
        <v>16</v>
      </c>
      <c r="K5" s="43"/>
    </row>
    <row r="6" spans="1:11" s="21" customFormat="1" ht="19.5" customHeight="1">
      <c r="A6" s="224"/>
      <c r="B6" s="221"/>
      <c r="C6" s="221"/>
      <c r="D6" s="219"/>
      <c r="E6" s="219"/>
      <c r="F6" s="219"/>
      <c r="G6" s="221"/>
      <c r="H6" s="219"/>
      <c r="I6" s="46" t="s">
        <v>34</v>
      </c>
      <c r="J6" s="30"/>
      <c r="K6" s="43"/>
    </row>
    <row r="7" spans="1:11" ht="12.75">
      <c r="A7" s="48" t="s">
        <v>190</v>
      </c>
      <c r="B7" s="1"/>
      <c r="C7" s="1"/>
      <c r="D7" s="1"/>
      <c r="E7" s="1"/>
      <c r="F7" s="1"/>
      <c r="G7" s="1"/>
      <c r="H7" s="1"/>
      <c r="I7" s="1"/>
      <c r="J7" s="31"/>
      <c r="K7" s="2"/>
    </row>
    <row r="8" spans="1:11" ht="12.75">
      <c r="A8" s="49" t="s">
        <v>24</v>
      </c>
      <c r="B8" s="1">
        <v>68</v>
      </c>
      <c r="C8" s="1">
        <v>525</v>
      </c>
      <c r="D8" s="1">
        <v>179</v>
      </c>
      <c r="E8" s="1">
        <v>46</v>
      </c>
      <c r="F8" s="1">
        <v>41</v>
      </c>
      <c r="G8" s="1">
        <v>17</v>
      </c>
      <c r="H8" s="1">
        <v>88</v>
      </c>
      <c r="I8" s="1">
        <v>5</v>
      </c>
      <c r="J8" s="31">
        <f>SUM(B8:I8)</f>
        <v>969</v>
      </c>
      <c r="K8" s="2"/>
    </row>
    <row r="9" spans="1:11" ht="12.75">
      <c r="A9" s="49" t="s">
        <v>25</v>
      </c>
      <c r="B9" s="1"/>
      <c r="C9" s="1">
        <v>424</v>
      </c>
      <c r="D9" s="1">
        <v>178</v>
      </c>
      <c r="E9" s="1">
        <v>46</v>
      </c>
      <c r="F9" s="1">
        <v>29</v>
      </c>
      <c r="G9" s="1">
        <v>7</v>
      </c>
      <c r="H9" s="1">
        <v>0</v>
      </c>
      <c r="I9" s="1">
        <v>4</v>
      </c>
      <c r="J9" s="31">
        <f>SUM(B9:I9)</f>
        <v>688</v>
      </c>
      <c r="K9" s="2"/>
    </row>
    <row r="10" spans="1:11" ht="12" customHeight="1">
      <c r="A10" s="49" t="s">
        <v>26</v>
      </c>
      <c r="B10" s="1">
        <f>B8-B9</f>
        <v>68</v>
      </c>
      <c r="C10" s="1">
        <f aca="true" t="shared" si="0" ref="C10:I10">C8-C9</f>
        <v>101</v>
      </c>
      <c r="D10" s="1">
        <f t="shared" si="0"/>
        <v>1</v>
      </c>
      <c r="E10" s="1">
        <f t="shared" si="0"/>
        <v>0</v>
      </c>
      <c r="F10" s="1">
        <f t="shared" si="0"/>
        <v>12</v>
      </c>
      <c r="G10" s="1">
        <f t="shared" si="0"/>
        <v>10</v>
      </c>
      <c r="H10" s="1">
        <f t="shared" si="0"/>
        <v>88</v>
      </c>
      <c r="I10" s="1">
        <f t="shared" si="0"/>
        <v>1</v>
      </c>
      <c r="J10" s="31">
        <f>SUM(B10:I10)</f>
        <v>281</v>
      </c>
      <c r="K10" s="2"/>
    </row>
    <row r="11" spans="1:11" ht="15.75" customHeight="1">
      <c r="A11" s="48" t="s">
        <v>191</v>
      </c>
      <c r="B11" s="20"/>
      <c r="C11" s="20"/>
      <c r="D11" s="20"/>
      <c r="E11" s="20"/>
      <c r="F11" s="20"/>
      <c r="G11" s="20"/>
      <c r="H11" s="20"/>
      <c r="I11" s="20"/>
      <c r="J11" s="32"/>
      <c r="K11" s="44"/>
    </row>
    <row r="12" spans="1:11" ht="16.5" customHeight="1">
      <c r="A12" s="49" t="s">
        <v>27</v>
      </c>
      <c r="B12" s="20">
        <f>B10</f>
        <v>68</v>
      </c>
      <c r="C12" s="20">
        <v>101</v>
      </c>
      <c r="D12" s="20">
        <f aca="true" t="shared" si="1" ref="D12:I12">D10</f>
        <v>1</v>
      </c>
      <c r="E12" s="20">
        <v>0</v>
      </c>
      <c r="F12" s="20">
        <f t="shared" si="1"/>
        <v>12</v>
      </c>
      <c r="G12" s="20">
        <v>10</v>
      </c>
      <c r="H12" s="20">
        <f t="shared" si="1"/>
        <v>88</v>
      </c>
      <c r="I12" s="20">
        <f t="shared" si="1"/>
        <v>1</v>
      </c>
      <c r="J12" s="32">
        <f aca="true" t="shared" si="2" ref="J12:J17">SUM(B12:I12)</f>
        <v>281</v>
      </c>
      <c r="K12" s="44"/>
    </row>
    <row r="13" spans="1:11" ht="12.75" hidden="1">
      <c r="A13" s="49" t="s">
        <v>28</v>
      </c>
      <c r="B13" s="20"/>
      <c r="C13" s="20"/>
      <c r="D13" s="20"/>
      <c r="E13" s="20"/>
      <c r="F13" s="20"/>
      <c r="G13" s="20"/>
      <c r="H13" s="20"/>
      <c r="I13" s="20"/>
      <c r="J13" s="32">
        <f t="shared" si="2"/>
        <v>0</v>
      </c>
      <c r="K13" s="44"/>
    </row>
    <row r="14" spans="1:11" ht="12.75" hidden="1">
      <c r="A14" s="49" t="s">
        <v>29</v>
      </c>
      <c r="B14" s="20"/>
      <c r="C14" s="20"/>
      <c r="D14" s="20"/>
      <c r="E14" s="20"/>
      <c r="F14" s="20"/>
      <c r="G14" s="20"/>
      <c r="H14" s="20"/>
      <c r="I14" s="20"/>
      <c r="J14" s="32">
        <f t="shared" si="2"/>
        <v>0</v>
      </c>
      <c r="K14" s="44"/>
    </row>
    <row r="15" spans="1:11" ht="12.75" hidden="1">
      <c r="A15" s="49" t="s">
        <v>30</v>
      </c>
      <c r="B15" s="20"/>
      <c r="C15" s="20"/>
      <c r="D15" s="20"/>
      <c r="E15" s="20"/>
      <c r="F15" s="20"/>
      <c r="G15" s="20"/>
      <c r="H15" s="20"/>
      <c r="I15" s="20"/>
      <c r="J15" s="32">
        <f t="shared" si="2"/>
        <v>0</v>
      </c>
      <c r="K15" s="44"/>
    </row>
    <row r="16" spans="1:11" ht="12.75">
      <c r="A16" s="49" t="s">
        <v>29</v>
      </c>
      <c r="B16" s="20"/>
      <c r="C16" s="20"/>
      <c r="D16" s="20"/>
      <c r="E16" s="20"/>
      <c r="F16" s="20"/>
      <c r="G16" s="20">
        <v>11</v>
      </c>
      <c r="H16" s="20">
        <v>3</v>
      </c>
      <c r="I16" s="20"/>
      <c r="J16" s="32">
        <f t="shared" si="2"/>
        <v>14</v>
      </c>
      <c r="K16" s="44"/>
    </row>
    <row r="17" spans="1:11" ht="16.5" customHeight="1">
      <c r="A17" s="49" t="s">
        <v>31</v>
      </c>
      <c r="B17" s="20"/>
      <c r="C17" s="20">
        <v>18</v>
      </c>
      <c r="D17" s="20">
        <v>1</v>
      </c>
      <c r="E17" s="20"/>
      <c r="F17" s="20">
        <v>4</v>
      </c>
      <c r="G17" s="20">
        <v>3</v>
      </c>
      <c r="H17" s="20"/>
      <c r="I17" s="20"/>
      <c r="J17" s="32">
        <f t="shared" si="2"/>
        <v>26</v>
      </c>
      <c r="K17" s="44"/>
    </row>
    <row r="18" spans="1:11" ht="15.75" customHeight="1">
      <c r="A18" s="49" t="s">
        <v>39</v>
      </c>
      <c r="B18" s="20">
        <f>B12+B16-B17</f>
        <v>68</v>
      </c>
      <c r="C18" s="20">
        <f>C12+C16-C17</f>
        <v>83</v>
      </c>
      <c r="D18" s="20">
        <f aca="true" t="shared" si="3" ref="D18:I18">D12+D16-D17</f>
        <v>0</v>
      </c>
      <c r="E18" s="20">
        <f t="shared" si="3"/>
        <v>0</v>
      </c>
      <c r="F18" s="20">
        <f t="shared" si="3"/>
        <v>8</v>
      </c>
      <c r="G18" s="20">
        <f t="shared" si="3"/>
        <v>18</v>
      </c>
      <c r="H18" s="20">
        <f>H12+H16-H17</f>
        <v>91</v>
      </c>
      <c r="I18" s="20">
        <f t="shared" si="3"/>
        <v>1</v>
      </c>
      <c r="J18" s="32">
        <f>SUM(B18:I18)</f>
        <v>269</v>
      </c>
      <c r="K18" s="44"/>
    </row>
    <row r="19" spans="1:11" ht="12.75">
      <c r="A19" s="48" t="s">
        <v>45</v>
      </c>
      <c r="B19" s="20"/>
      <c r="C19" s="20"/>
      <c r="D19" s="20"/>
      <c r="E19" s="20"/>
      <c r="F19" s="20"/>
      <c r="G19" s="20"/>
      <c r="H19" s="20"/>
      <c r="I19" s="20"/>
      <c r="J19" s="32"/>
      <c r="K19" s="44"/>
    </row>
    <row r="20" spans="1:11" ht="12.75">
      <c r="A20" s="49" t="s">
        <v>24</v>
      </c>
      <c r="B20" s="20">
        <v>68</v>
      </c>
      <c r="C20" s="20">
        <v>525</v>
      </c>
      <c r="D20" s="20">
        <v>179</v>
      </c>
      <c r="E20" s="20">
        <v>46</v>
      </c>
      <c r="F20" s="20">
        <v>41</v>
      </c>
      <c r="G20" s="20">
        <v>28</v>
      </c>
      <c r="H20" s="20">
        <v>91</v>
      </c>
      <c r="I20" s="20">
        <v>5</v>
      </c>
      <c r="J20" s="32">
        <f>SUM(B20:I20)</f>
        <v>983</v>
      </c>
      <c r="K20" s="44"/>
    </row>
    <row r="21" spans="1:11" ht="12.75">
      <c r="A21" s="49" t="s">
        <v>25</v>
      </c>
      <c r="B21" s="20"/>
      <c r="C21" s="20">
        <v>442</v>
      </c>
      <c r="D21" s="20">
        <v>179</v>
      </c>
      <c r="E21" s="20">
        <v>46</v>
      </c>
      <c r="F21" s="20">
        <v>33</v>
      </c>
      <c r="G21" s="20">
        <v>10</v>
      </c>
      <c r="H21" s="20"/>
      <c r="I21" s="20">
        <v>4</v>
      </c>
      <c r="J21" s="32">
        <f>SUM(B21:I21)</f>
        <v>714</v>
      </c>
      <c r="K21" s="44"/>
    </row>
    <row r="22" spans="1:11" ht="12.75">
      <c r="A22" s="49" t="s">
        <v>26</v>
      </c>
      <c r="B22" s="20">
        <f>B20-B21</f>
        <v>68</v>
      </c>
      <c r="C22" s="20">
        <f>C20-C21</f>
        <v>83</v>
      </c>
      <c r="D22" s="20">
        <f aca="true" t="shared" si="4" ref="D22:I22">D20-D21</f>
        <v>0</v>
      </c>
      <c r="E22" s="20">
        <f t="shared" si="4"/>
        <v>0</v>
      </c>
      <c r="F22" s="20">
        <f t="shared" si="4"/>
        <v>8</v>
      </c>
      <c r="G22" s="20">
        <f t="shared" si="4"/>
        <v>18</v>
      </c>
      <c r="H22" s="20">
        <f t="shared" si="4"/>
        <v>91</v>
      </c>
      <c r="I22" s="20">
        <f t="shared" si="4"/>
        <v>1</v>
      </c>
      <c r="J22" s="32">
        <f>SUM(B22:I22)</f>
        <v>269</v>
      </c>
      <c r="K22" s="44"/>
    </row>
    <row r="23" spans="1:11" ht="12.75">
      <c r="A23" s="48" t="s">
        <v>192</v>
      </c>
      <c r="B23" s="1"/>
      <c r="C23" s="1"/>
      <c r="D23" s="1"/>
      <c r="E23" s="1"/>
      <c r="F23" s="1"/>
      <c r="G23" s="1"/>
      <c r="H23" s="1"/>
      <c r="I23" s="1"/>
      <c r="J23" s="31"/>
      <c r="K23" s="2"/>
    </row>
    <row r="24" spans="1:11" ht="12.75" customHeight="1">
      <c r="A24" s="49" t="s">
        <v>27</v>
      </c>
      <c r="B24" s="1">
        <f aca="true" t="shared" si="5" ref="B24:I24">B22</f>
        <v>68</v>
      </c>
      <c r="C24" s="1">
        <f t="shared" si="5"/>
        <v>83</v>
      </c>
      <c r="D24" s="1">
        <f t="shared" si="5"/>
        <v>0</v>
      </c>
      <c r="E24" s="1">
        <v>0</v>
      </c>
      <c r="F24" s="1">
        <f t="shared" si="5"/>
        <v>8</v>
      </c>
      <c r="G24" s="1">
        <v>18</v>
      </c>
      <c r="H24" s="1">
        <f t="shared" si="5"/>
        <v>91</v>
      </c>
      <c r="I24" s="1">
        <f t="shared" si="5"/>
        <v>1</v>
      </c>
      <c r="J24" s="31">
        <f aca="true" t="shared" si="6" ref="J24:J29">SUM(B24:I24)</f>
        <v>269</v>
      </c>
      <c r="K24" s="2"/>
    </row>
    <row r="25" spans="1:11" ht="15" customHeight="1" hidden="1">
      <c r="A25" s="49" t="s">
        <v>28</v>
      </c>
      <c r="B25" s="1"/>
      <c r="C25" s="1"/>
      <c r="D25" s="1"/>
      <c r="E25" s="1"/>
      <c r="F25" s="1"/>
      <c r="G25" s="1"/>
      <c r="H25" s="1"/>
      <c r="I25" s="1"/>
      <c r="J25" s="31">
        <f t="shared" si="6"/>
        <v>0</v>
      </c>
      <c r="K25" s="2"/>
    </row>
    <row r="26" spans="1:11" ht="12.75" customHeight="1">
      <c r="A26" s="49" t="s">
        <v>29</v>
      </c>
      <c r="B26" s="1"/>
      <c r="C26" s="1"/>
      <c r="D26" s="1"/>
      <c r="E26" s="1"/>
      <c r="F26" s="1"/>
      <c r="G26" s="1"/>
      <c r="H26" s="1"/>
      <c r="I26" s="1"/>
      <c r="J26" s="31">
        <f t="shared" si="6"/>
        <v>0</v>
      </c>
      <c r="K26" s="2"/>
    </row>
    <row r="27" spans="1:11" ht="13.5" customHeight="1">
      <c r="A27" s="49" t="s">
        <v>30</v>
      </c>
      <c r="B27" s="1"/>
      <c r="C27" s="1"/>
      <c r="D27" s="1"/>
      <c r="E27" s="1"/>
      <c r="F27" s="1"/>
      <c r="G27" s="1"/>
      <c r="H27" s="1"/>
      <c r="I27" s="1"/>
      <c r="J27" s="31">
        <f t="shared" si="6"/>
        <v>0</v>
      </c>
      <c r="K27" s="2"/>
    </row>
    <row r="28" spans="1:11" ht="14.25" customHeight="1">
      <c r="A28" s="49" t="s">
        <v>31</v>
      </c>
      <c r="B28" s="1"/>
      <c r="C28" s="1">
        <v>6</v>
      </c>
      <c r="D28" s="1"/>
      <c r="E28" s="1"/>
      <c r="F28" s="1">
        <v>2</v>
      </c>
      <c r="G28" s="1">
        <v>2</v>
      </c>
      <c r="H28" s="1"/>
      <c r="I28" s="1"/>
      <c r="J28" s="31">
        <f t="shared" si="6"/>
        <v>10</v>
      </c>
      <c r="K28" s="2"/>
    </row>
    <row r="29" spans="1:11" ht="14.25" customHeight="1">
      <c r="A29" s="49" t="s">
        <v>39</v>
      </c>
      <c r="B29" s="1">
        <f aca="true" t="shared" si="7" ref="B29:I29">B24+B25+B26-B27-B28</f>
        <v>68</v>
      </c>
      <c r="C29" s="1">
        <f t="shared" si="7"/>
        <v>77</v>
      </c>
      <c r="D29" s="1">
        <f t="shared" si="7"/>
        <v>0</v>
      </c>
      <c r="E29" s="1">
        <f t="shared" si="7"/>
        <v>0</v>
      </c>
      <c r="F29" s="1">
        <f t="shared" si="7"/>
        <v>6</v>
      </c>
      <c r="G29" s="1">
        <f t="shared" si="7"/>
        <v>16</v>
      </c>
      <c r="H29" s="1">
        <f t="shared" si="7"/>
        <v>91</v>
      </c>
      <c r="I29" s="1">
        <f t="shared" si="7"/>
        <v>1</v>
      </c>
      <c r="J29" s="31">
        <f t="shared" si="6"/>
        <v>259</v>
      </c>
      <c r="K29" s="2"/>
    </row>
    <row r="30" spans="1:11" ht="12.75">
      <c r="A30" s="48" t="s">
        <v>203</v>
      </c>
      <c r="B30" s="1"/>
      <c r="C30" s="1"/>
      <c r="D30" s="1"/>
      <c r="E30" s="1"/>
      <c r="F30" s="1"/>
      <c r="G30" s="1"/>
      <c r="H30" s="1"/>
      <c r="I30" s="1"/>
      <c r="J30" s="31"/>
      <c r="K30" s="2"/>
    </row>
    <row r="31" spans="1:11" ht="12.75">
      <c r="A31" s="49" t="s">
        <v>24</v>
      </c>
      <c r="B31" s="1">
        <v>68</v>
      </c>
      <c r="C31" s="1">
        <v>525</v>
      </c>
      <c r="D31" s="1">
        <v>179</v>
      </c>
      <c r="E31" s="1">
        <v>46</v>
      </c>
      <c r="F31" s="1">
        <v>41</v>
      </c>
      <c r="G31" s="1">
        <v>28</v>
      </c>
      <c r="H31" s="1">
        <v>91</v>
      </c>
      <c r="I31" s="1">
        <v>5</v>
      </c>
      <c r="J31" s="31">
        <f>SUM(B31:I31)</f>
        <v>983</v>
      </c>
      <c r="K31" s="2"/>
    </row>
    <row r="32" spans="1:11" ht="12.75">
      <c r="A32" s="49" t="s">
        <v>25</v>
      </c>
      <c r="B32" s="1"/>
      <c r="C32" s="1">
        <v>448</v>
      </c>
      <c r="D32" s="1">
        <v>179</v>
      </c>
      <c r="E32" s="1">
        <v>46</v>
      </c>
      <c r="F32" s="1">
        <v>35</v>
      </c>
      <c r="G32" s="1">
        <v>12</v>
      </c>
      <c r="H32" s="1">
        <v>0</v>
      </c>
      <c r="I32" s="1">
        <v>4</v>
      </c>
      <c r="J32" s="31">
        <f>SUM(B32:I32)</f>
        <v>724</v>
      </c>
      <c r="K32" s="2"/>
    </row>
    <row r="33" spans="1:11" ht="13.5" thickBot="1">
      <c r="A33" s="50" t="s">
        <v>26</v>
      </c>
      <c r="B33" s="33">
        <f>B31-B32</f>
        <v>68</v>
      </c>
      <c r="C33" s="33">
        <f aca="true" t="shared" si="8" ref="C33:I33">C31-C32</f>
        <v>77</v>
      </c>
      <c r="D33" s="33">
        <f t="shared" si="8"/>
        <v>0</v>
      </c>
      <c r="E33" s="33">
        <f t="shared" si="8"/>
        <v>0</v>
      </c>
      <c r="F33" s="33">
        <f>F31-F32</f>
        <v>6</v>
      </c>
      <c r="G33" s="33">
        <f>G31-G32</f>
        <v>16</v>
      </c>
      <c r="H33" s="33">
        <v>91</v>
      </c>
      <c r="I33" s="33">
        <f t="shared" si="8"/>
        <v>1</v>
      </c>
      <c r="J33" s="34">
        <f>SUM(B33:I33)</f>
        <v>259</v>
      </c>
      <c r="K33" s="2"/>
    </row>
    <row r="34" spans="1:11" ht="12.75">
      <c r="A34" s="15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15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15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15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6" s="16" customFormat="1" ht="18" customHeight="1">
      <c r="A38" s="16" t="s">
        <v>206</v>
      </c>
      <c r="B38" s="16" t="s">
        <v>195</v>
      </c>
      <c r="F38" t="s">
        <v>40</v>
      </c>
    </row>
    <row r="39" spans="1:8" s="16" customFormat="1" ht="14.25" customHeight="1">
      <c r="A39" s="8" t="s">
        <v>198</v>
      </c>
      <c r="C39" s="8"/>
      <c r="D39" s="8"/>
      <c r="F39" t="s">
        <v>37</v>
      </c>
      <c r="H39" s="12"/>
    </row>
    <row r="40" spans="1:8" s="16" customFormat="1" ht="14.25" customHeight="1">
      <c r="A40" s="8"/>
      <c r="C40" s="8"/>
      <c r="D40" s="8"/>
      <c r="F40"/>
      <c r="H40" s="12"/>
    </row>
    <row r="41" spans="1:2" s="16" customFormat="1" ht="15">
      <c r="A41" s="222"/>
      <c r="B41" s="222"/>
    </row>
    <row r="42" spans="1:2" s="16" customFormat="1" ht="15">
      <c r="A42" s="51"/>
      <c r="B42" s="17"/>
    </row>
  </sheetData>
  <sheetProtection/>
  <mergeCells count="12">
    <mergeCell ref="B5:B6"/>
    <mergeCell ref="C5:C6"/>
    <mergeCell ref="F5:F6"/>
    <mergeCell ref="G5:G6"/>
    <mergeCell ref="H5:H6"/>
    <mergeCell ref="A41:B41"/>
    <mergeCell ref="A1:J1"/>
    <mergeCell ref="A2:J2"/>
    <mergeCell ref="A3:J3"/>
    <mergeCell ref="E5:E6"/>
    <mergeCell ref="D5:D6"/>
    <mergeCell ref="A5:A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Daniela Merdzhanova-Sarakiros</cp:lastModifiedBy>
  <cp:lastPrinted>2020-04-22T12:23:09Z</cp:lastPrinted>
  <dcterms:created xsi:type="dcterms:W3CDTF">2004-01-23T07:54:44Z</dcterms:created>
  <dcterms:modified xsi:type="dcterms:W3CDTF">2020-07-23T11:41:11Z</dcterms:modified>
  <cp:category/>
  <cp:version/>
  <cp:contentType/>
  <cp:contentStatus/>
</cp:coreProperties>
</file>