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<sst xmlns="http://schemas.openxmlformats.org/spreadsheetml/2006/main" count="193" uniqueCount="152">
  <si>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</si>
  <si>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</si>
  <si>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</si>
  <si>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</si>
  <si>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</si>
  <si>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</si>
  <si>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</si>
  <si>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</si>
  <si>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</si>
  <si>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</si>
  <si>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</si>
  <si>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</si>
  <si>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</si>
  <si>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</si>
  <si>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</si>
  <si>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</si>
  <si>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</si>
  <si>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</si>
  <si>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</si>
  <si>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</si>
  <si>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</si>
  <si>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</si>
  <si>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</si>
  <si>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</si>
  <si>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</si>
  <si>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</si>
  <si>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</si>
  <si>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</si>
  <si>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</si>
  <si>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</si>
  <si>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</si>
  <si>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</si>
  <si>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</si>
  <si>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</si>
  <si>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</si>
  <si>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</si>
  <si>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</si>
  <si>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</si>
  <si>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</si>
  <si>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</si>
  <si>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</si>
  <si>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</si>
  <si>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</si>
  <si>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</si>
  <si>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</si>
  <si>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</si>
  <si>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</si>
  <si>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</si>
  <si>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</si>
  <si>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</si>
  <si>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</si>
  <si>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</si>
  <si>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</si>
  <si>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</si>
  <si>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</si>
  <si>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</si>
  <si>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</si>
  <si>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</si>
  <si>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</si>
  <si>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</si>
  <si>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</si>
  <si>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</si>
  <si>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</si>
  <si>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</si>
  <si>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</si>
  <si>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</si>
  <si>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</si>
  <si>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</si>
  <si>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</si>
  <si>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</si>
  <si>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</si>
  <si>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</si>
  <si>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</si>
  <si>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</si>
  <si>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</si>
  <si>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</si>
  <si>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</si>
  <si>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</si>
  <si>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</si>
  <si>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</si>
  <si>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</si>
  <si>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</si>
  <si>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</si>
  <si>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</si>
  <si>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</si>
  <si>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</si>
  <si>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</si>
  <si>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</si>
  <si>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</si>
  <si>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</si>
  <si>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</si>
  <si>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</si>
  <si>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</si>
  <si>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</si>
  <si>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</si>
  <si>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</si>
  <si>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</si>
  <si>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</si>
  <si>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</si>
  <si>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</si>
  <si>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</si>
  <si>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</si>
  <si>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</si>
  <si>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</si>
  <si>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</si>
  <si>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</si>
  <si>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</si>
  <si>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</si>
  <si>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</si>
  <si>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</si>
  <si>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</si>
  <si>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</si>
  <si>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</si>
  <si>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</si>
  <si>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</si>
  <si>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</si>
  <si>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</si>
  <si>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</si>
  <si>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</si>
  <si>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</si>
  <si>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</si>
  <si>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</si>
  <si>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</si>
  <si>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</si>
  <si>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</si>
  <si>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</si>
  <si>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</si>
  <si>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</si>
  <si>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</si>
  <si>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</si>
  <si>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</si>
  <si>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</si>
  <si>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</si>
  <si>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</si>
  <si>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</si>
  <si>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</si>
  <si>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</si>
  <si>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</si>
  <si>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</si>
  <si>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</si>
  <si>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</si>
  <si>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</si>
  <si>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</si>
  <si>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31.12.2012 г.</t>
  </si>
  <si>
    <t>за IV-то тримесечие на 2013 год.</t>
  </si>
  <si>
    <t>26 февруари  2014 г.</t>
  </si>
  <si>
    <t>за ІV- то  тримесечие на 2013 год.</t>
  </si>
  <si>
    <t>Дата: 26 февруари 2014 г.</t>
  </si>
  <si>
    <t>за ІV-то тримесечие на 2013 год.</t>
  </si>
  <si>
    <t xml:space="preserve">          Дата : 26февруари 2014 г.</t>
  </si>
  <si>
    <t>Салдо 31.12.2013 г.</t>
  </si>
  <si>
    <t>Дата:   26 февруари 2014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</si>
</sst>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6" t="s">
        <v>76</v>
      </c>
      <c r="B1" s="96"/>
      <c r="C1" s="96"/>
      <c r="D1" s="96"/>
      <c r="E1" s="96"/>
      <c r="F1" s="96"/>
    </row>
    <row r="2" spans="1:6" ht="15">
      <c r="A2" s="97" t="s">
        <v>96</v>
      </c>
      <c r="B2" s="97"/>
      <c r="C2" s="97"/>
      <c r="D2" s="97"/>
      <c r="E2" s="97"/>
      <c r="F2" s="97"/>
    </row>
    <row r="3" spans="1:6" ht="15">
      <c r="A3" s="97" t="s">
        <v>144</v>
      </c>
      <c r="B3" s="97"/>
      <c r="C3" s="97"/>
      <c r="D3" s="97"/>
      <c r="E3" s="97"/>
      <c r="F3" s="97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4">
        <v>2013</v>
      </c>
      <c r="D5" s="89"/>
      <c r="E5" s="94">
        <v>2012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33096</v>
      </c>
      <c r="D7" s="3"/>
      <c r="E7" s="16">
        <v>32753</v>
      </c>
      <c r="F7" s="3"/>
    </row>
    <row r="8" spans="1:6" ht="15">
      <c r="A8" s="13" t="s">
        <v>110</v>
      </c>
      <c r="B8" s="17"/>
      <c r="C8" s="16">
        <v>171</v>
      </c>
      <c r="D8" s="3"/>
      <c r="E8" s="16">
        <v>185</v>
      </c>
      <c r="F8" s="3"/>
    </row>
    <row r="9" spans="1:6" ht="15">
      <c r="A9" s="13" t="s">
        <v>24</v>
      </c>
      <c r="B9" s="17"/>
      <c r="C9" s="16">
        <v>704</v>
      </c>
      <c r="D9" s="3"/>
      <c r="E9" s="16">
        <v>601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2370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4313</v>
      </c>
      <c r="D12" s="3"/>
      <c r="E12" s="16">
        <v>4119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37</v>
      </c>
      <c r="D14" s="3"/>
      <c r="E14" s="16">
        <v>37</v>
      </c>
      <c r="F14" s="3"/>
    </row>
    <row r="15" spans="1:6" ht="15">
      <c r="A15" s="24" t="s">
        <v>17</v>
      </c>
      <c r="B15" s="18"/>
      <c r="C15" s="3"/>
      <c r="D15" s="21">
        <f>SUM(C7:C14)</f>
        <v>42049</v>
      </c>
      <c r="E15" s="3"/>
      <c r="F15" s="21">
        <f>SUM(E7:E14)</f>
        <v>41423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13759</v>
      </c>
      <c r="D17" s="3"/>
      <c r="E17" s="16">
        <v>13347</v>
      </c>
      <c r="F17" s="3"/>
    </row>
    <row r="18" spans="1:6" ht="15">
      <c r="A18" s="13" t="s">
        <v>20</v>
      </c>
      <c r="B18" s="20"/>
      <c r="C18" s="16">
        <v>3488</v>
      </c>
      <c r="D18" s="3"/>
      <c r="E18" s="16">
        <v>4416</v>
      </c>
      <c r="F18" s="3"/>
    </row>
    <row r="19" spans="1:6" ht="15">
      <c r="A19" s="13" t="s">
        <v>22</v>
      </c>
      <c r="B19" s="20"/>
      <c r="C19" s="16">
        <v>1593</v>
      </c>
      <c r="D19" s="3"/>
      <c r="E19" s="16">
        <v>1175</v>
      </c>
      <c r="F19" s="3"/>
    </row>
    <row r="20" spans="1:6" ht="15">
      <c r="A20" s="13" t="s">
        <v>116</v>
      </c>
      <c r="B20" s="17"/>
      <c r="C20" s="16">
        <v>54</v>
      </c>
      <c r="D20" s="3"/>
      <c r="E20" s="16">
        <v>137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18894</v>
      </c>
      <c r="E22" s="3"/>
      <c r="F22" s="19">
        <f>E17+E18+E19+E20+E21</f>
        <v>19075</v>
      </c>
      <c r="I22" s="7"/>
    </row>
    <row r="23" spans="1:6" ht="15">
      <c r="A23" s="26" t="s">
        <v>39</v>
      </c>
      <c r="B23" s="3"/>
      <c r="C23" s="3"/>
      <c r="D23" s="21">
        <f>D15+D22</f>
        <v>60943</v>
      </c>
      <c r="E23" s="3"/>
      <c r="F23" s="21">
        <f>F15+F22</f>
        <v>60498</v>
      </c>
    </row>
    <row r="24" spans="1:6" ht="15">
      <c r="A24" s="26" t="s">
        <v>7</v>
      </c>
      <c r="B24" s="20"/>
      <c r="C24" s="3"/>
      <c r="D24" s="12">
        <v>563</v>
      </c>
      <c r="E24" s="3"/>
      <c r="F24" s="12">
        <v>345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15587</v>
      </c>
      <c r="D26" s="3"/>
      <c r="E26" s="16">
        <v>14960</v>
      </c>
      <c r="F26" s="3"/>
    </row>
    <row r="27" spans="1:6" ht="15">
      <c r="A27" s="13" t="s">
        <v>30</v>
      </c>
      <c r="B27" s="20"/>
      <c r="C27" s="16">
        <v>21</v>
      </c>
      <c r="D27" s="3"/>
      <c r="E27" s="16">
        <v>277</v>
      </c>
      <c r="F27" s="3"/>
    </row>
    <row r="28" spans="1:6" ht="15">
      <c r="A28" s="24" t="s">
        <v>6</v>
      </c>
      <c r="B28" s="18"/>
      <c r="C28" s="3"/>
      <c r="D28" s="19">
        <f>C26+C27</f>
        <v>15608</v>
      </c>
      <c r="E28" s="3"/>
      <c r="F28" s="19">
        <f>E26+E27</f>
        <v>15237</v>
      </c>
    </row>
    <row r="30" spans="1:17" ht="15">
      <c r="A30" s="26" t="s">
        <v>9</v>
      </c>
      <c r="B30" s="20"/>
      <c r="C30" s="3"/>
      <c r="D30" s="12">
        <f>D22-D28</f>
        <v>3286</v>
      </c>
      <c r="E30" s="3"/>
      <c r="F30" s="12">
        <f>F22-F28</f>
        <v>3838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44772</v>
      </c>
      <c r="E31" s="3"/>
      <c r="F31" s="12">
        <f>F23-F28-F24</f>
        <v>44916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47699</v>
      </c>
      <c r="D34" s="3"/>
      <c r="E34" s="16">
        <v>47153</v>
      </c>
      <c r="F34" s="3"/>
    </row>
    <row r="35" spans="1:6" ht="15">
      <c r="A35" s="13" t="s">
        <v>79</v>
      </c>
      <c r="B35" s="20"/>
      <c r="C35" s="16">
        <v>-6316</v>
      </c>
      <c r="D35" s="3"/>
      <c r="E35" s="16">
        <v>-5650</v>
      </c>
      <c r="F35" s="3"/>
    </row>
    <row r="36" spans="1:6" ht="15">
      <c r="A36" s="13" t="s">
        <v>102</v>
      </c>
      <c r="B36" s="20"/>
      <c r="C36" s="16">
        <v>91</v>
      </c>
      <c r="D36" s="3"/>
      <c r="E36" s="16">
        <v>115</v>
      </c>
      <c r="F36" s="3"/>
    </row>
    <row r="37" spans="1:6" ht="15">
      <c r="A37" s="24" t="s">
        <v>18</v>
      </c>
      <c r="B37" s="19"/>
      <c r="C37" s="3"/>
      <c r="D37" s="19">
        <f>SUM(C33:C36)</f>
        <v>44772</v>
      </c>
      <c r="E37" s="3"/>
      <c r="F37" s="19">
        <f>SUM(E33:E36)</f>
        <v>44916</v>
      </c>
    </row>
    <row r="38" spans="1:6" ht="15">
      <c r="A38" s="39" t="s">
        <v>80</v>
      </c>
      <c r="B38" s="3"/>
      <c r="C38" s="3"/>
      <c r="D38" s="3">
        <v>12256</v>
      </c>
      <c r="E38" s="3"/>
      <c r="F38" s="3">
        <v>12415</v>
      </c>
    </row>
    <row r="39" spans="1:6" ht="15">
      <c r="A39" s="39" t="s">
        <v>81</v>
      </c>
      <c r="B39" s="3"/>
      <c r="C39" s="3"/>
      <c r="D39" s="3">
        <v>32516</v>
      </c>
      <c r="E39" s="3"/>
      <c r="F39" s="3">
        <v>32501</v>
      </c>
    </row>
    <row r="40" spans="1:6" ht="15.75" thickBot="1">
      <c r="A40" s="28" t="s">
        <v>40</v>
      </c>
      <c r="B40" s="29"/>
      <c r="C40" s="14"/>
      <c r="D40" s="30">
        <f>D28+D24+D37</f>
        <v>60943</v>
      </c>
      <c r="E40" s="14"/>
      <c r="F40" s="30">
        <f>F28+F24+F37</f>
        <v>60498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111</v>
      </c>
      <c r="B44" s="5"/>
      <c r="C44" s="5"/>
      <c r="D44" s="5"/>
    </row>
    <row r="45" spans="1:4" ht="15">
      <c r="A45" s="1" t="s">
        <v>140</v>
      </c>
      <c r="B45" s="5"/>
      <c r="C45" s="5"/>
      <c r="D45" s="5"/>
    </row>
    <row r="46" spans="1:4" ht="15.75" customHeight="1">
      <c r="A46" s="1" t="s">
        <v>112</v>
      </c>
      <c r="B46" s="5"/>
      <c r="C46" s="5"/>
      <c r="D46" s="5"/>
    </row>
    <row r="47" spans="1:6" ht="15.75" customHeight="1">
      <c r="A47" s="95" t="s">
        <v>113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145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  <mergeCell ref="A52:F52"/>
    <mergeCell ref="A53:F53"/>
    <mergeCell ref="A47:F47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7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7" t="s">
        <v>146</v>
      </c>
      <c r="B3" s="97"/>
      <c r="C3" s="97"/>
      <c r="D3" s="97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2013</v>
      </c>
      <c r="D5" s="87">
        <v>2012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35724</v>
      </c>
      <c r="D6" s="9">
        <v>37418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3147</v>
      </c>
      <c r="D8" s="9">
        <v>3610</v>
      </c>
      <c r="E8" s="4"/>
      <c r="F8" s="4"/>
    </row>
    <row r="9" spans="1:6" ht="12.75">
      <c r="A9" s="40" t="s">
        <v>34</v>
      </c>
      <c r="B9" s="9"/>
      <c r="C9" s="9">
        <v>17748</v>
      </c>
      <c r="D9" s="9">
        <v>18786</v>
      </c>
      <c r="E9" s="4"/>
      <c r="F9" s="4"/>
    </row>
    <row r="10" spans="1:6" ht="12.75">
      <c r="A10" s="40" t="s">
        <v>41</v>
      </c>
      <c r="B10" s="9"/>
      <c r="C10" s="9">
        <v>2633</v>
      </c>
      <c r="D10" s="9">
        <v>3042</v>
      </c>
      <c r="F10" s="4"/>
    </row>
    <row r="11" spans="1:6" ht="12.75">
      <c r="A11" s="40" t="s">
        <v>35</v>
      </c>
      <c r="B11" s="9"/>
      <c r="C11" s="9">
        <v>9451</v>
      </c>
      <c r="D11" s="9">
        <v>9673</v>
      </c>
      <c r="E11" s="4"/>
      <c r="F11" s="4"/>
    </row>
    <row r="12" spans="1:6" ht="12.75">
      <c r="A12" s="40" t="s">
        <v>36</v>
      </c>
      <c r="B12" s="9"/>
      <c r="C12" s="9">
        <v>1783</v>
      </c>
      <c r="D12" s="9">
        <v>1894</v>
      </c>
      <c r="E12" s="4"/>
      <c r="F12" s="4"/>
    </row>
    <row r="13" spans="1:6" ht="12.75">
      <c r="A13" s="40" t="s">
        <v>37</v>
      </c>
      <c r="B13" s="9"/>
      <c r="C13" s="9">
        <v>659</v>
      </c>
      <c r="D13" s="9">
        <v>625</v>
      </c>
      <c r="E13" s="4"/>
      <c r="F13" s="4"/>
    </row>
    <row r="14" spans="1:6" ht="12.75">
      <c r="A14" s="40" t="s">
        <v>38</v>
      </c>
      <c r="B14" s="9"/>
      <c r="C14" s="9">
        <f>C8+C9+C10+C12+C11+C13</f>
        <v>35421</v>
      </c>
      <c r="D14" s="9">
        <f>D8+D9+D10+D12+D11+D13</f>
        <v>37630</v>
      </c>
      <c r="E14" s="4"/>
      <c r="F14" s="4"/>
    </row>
    <row r="15" spans="1:6" ht="12.75">
      <c r="A15" s="40" t="s">
        <v>52</v>
      </c>
      <c r="B15" s="9"/>
      <c r="C15" s="9">
        <f>C6-C14</f>
        <v>303</v>
      </c>
      <c r="D15" s="9">
        <f>D6-D14</f>
        <v>-212</v>
      </c>
      <c r="E15" s="4"/>
      <c r="F15" s="4"/>
    </row>
    <row r="16" spans="1:6" ht="12.75">
      <c r="A16" s="40" t="s">
        <v>51</v>
      </c>
      <c r="B16" s="9"/>
      <c r="C16" s="9">
        <v>-50</v>
      </c>
      <c r="D16" s="9">
        <v>295</v>
      </c>
      <c r="E16" s="4"/>
      <c r="F16" s="4"/>
    </row>
    <row r="17" spans="1:6" ht="12.75">
      <c r="A17" s="40" t="s">
        <v>54</v>
      </c>
      <c r="B17" s="9"/>
      <c r="C17" s="9">
        <v>52</v>
      </c>
      <c r="D17" s="9">
        <v>57</v>
      </c>
      <c r="E17" s="4"/>
      <c r="F17" s="4"/>
    </row>
    <row r="18" spans="1:6" ht="12.75">
      <c r="A18" s="40" t="s">
        <v>103</v>
      </c>
      <c r="B18" s="9"/>
      <c r="C18" s="9">
        <f>C15-C17+C16</f>
        <v>201</v>
      </c>
      <c r="D18" s="9">
        <f>D15-D17+D16</f>
        <v>26</v>
      </c>
      <c r="E18" s="4"/>
      <c r="F18" s="4"/>
    </row>
    <row r="19" spans="1:6" ht="12.75">
      <c r="A19" s="50" t="s">
        <v>108</v>
      </c>
      <c r="B19" s="9"/>
      <c r="C19" s="9"/>
      <c r="D19" s="9">
        <v>14</v>
      </c>
      <c r="E19" s="4"/>
      <c r="F19" s="4"/>
    </row>
    <row r="20" spans="1:6" ht="12.75">
      <c r="A20" s="50" t="s">
        <v>115</v>
      </c>
      <c r="B20" s="9"/>
      <c r="C20" s="9">
        <v>110</v>
      </c>
      <c r="D20" s="9"/>
      <c r="E20" s="4"/>
      <c r="F20" s="4"/>
    </row>
    <row r="21" spans="1:6" ht="12.75">
      <c r="A21" s="8" t="s">
        <v>53</v>
      </c>
      <c r="B21" s="9"/>
      <c r="C21" s="9">
        <f>C18+C19-C20</f>
        <v>91</v>
      </c>
      <c r="D21" s="9">
        <f>D18+D19-D20</f>
        <v>40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166</v>
      </c>
      <c r="D23" s="20">
        <v>267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-75</v>
      </c>
      <c r="D24" s="20">
        <v>-227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141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135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136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148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118</v>
      </c>
      <c r="C8" s="101"/>
      <c r="D8" s="101"/>
      <c r="E8" s="101"/>
      <c r="F8" s="101"/>
      <c r="G8" s="101"/>
      <c r="H8" s="102"/>
      <c r="I8" s="103" t="s">
        <v>119</v>
      </c>
      <c r="J8" s="74"/>
    </row>
    <row r="9" spans="1:10" ht="14.25" thickBot="1">
      <c r="A9" s="59"/>
      <c r="B9" s="106" t="s">
        <v>120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121</v>
      </c>
      <c r="E10" s="61"/>
      <c r="F10" s="61"/>
      <c r="G10" s="61"/>
      <c r="H10" s="58"/>
      <c r="I10" s="104"/>
      <c r="J10" s="76" t="s">
        <v>122</v>
      </c>
    </row>
    <row r="11" spans="1:10" ht="13.5">
      <c r="A11" s="59" t="s">
        <v>42</v>
      </c>
      <c r="B11" s="62" t="s">
        <v>123</v>
      </c>
      <c r="C11" s="62" t="s">
        <v>124</v>
      </c>
      <c r="D11" s="63" t="s">
        <v>43</v>
      </c>
      <c r="E11" s="63" t="s">
        <v>125</v>
      </c>
      <c r="F11" s="63" t="s">
        <v>31</v>
      </c>
      <c r="G11" s="63" t="s">
        <v>126</v>
      </c>
      <c r="H11" s="64"/>
      <c r="I11" s="104"/>
      <c r="J11" s="76" t="s">
        <v>127</v>
      </c>
    </row>
    <row r="12" spans="1:10" ht="13.5">
      <c r="A12" s="59"/>
      <c r="B12" s="62" t="s">
        <v>128</v>
      </c>
      <c r="C12" s="62" t="s">
        <v>129</v>
      </c>
      <c r="D12" s="63" t="s">
        <v>44</v>
      </c>
      <c r="E12" s="63" t="s">
        <v>47</v>
      </c>
      <c r="F12" s="63" t="s">
        <v>47</v>
      </c>
      <c r="G12" s="63" t="s">
        <v>130</v>
      </c>
      <c r="H12" s="64" t="s">
        <v>32</v>
      </c>
      <c r="I12" s="104"/>
      <c r="J12" s="76" t="s">
        <v>128</v>
      </c>
    </row>
    <row r="13" spans="1:10" ht="13.5">
      <c r="A13" s="59"/>
      <c r="B13" s="62"/>
      <c r="C13" s="62" t="s">
        <v>131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143</v>
      </c>
      <c r="B15" s="70">
        <v>2357</v>
      </c>
      <c r="C15" s="70">
        <v>14</v>
      </c>
      <c r="D15" s="70">
        <v>13196</v>
      </c>
      <c r="E15" s="70">
        <v>696</v>
      </c>
      <c r="F15" s="70">
        <v>18787</v>
      </c>
      <c r="G15" s="70">
        <v>-2549</v>
      </c>
      <c r="H15" s="70">
        <v>32501</v>
      </c>
      <c r="I15" s="70">
        <v>12415</v>
      </c>
      <c r="J15" s="70">
        <v>44916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166</v>
      </c>
      <c r="H16" s="71">
        <v>166</v>
      </c>
      <c r="I16" s="71">
        <v>-75</v>
      </c>
      <c r="J16" s="71">
        <v>91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-475</v>
      </c>
      <c r="H17" s="71">
        <v>-124</v>
      </c>
      <c r="I17" s="71">
        <v>-260</v>
      </c>
      <c r="J17" s="71">
        <v>-384</v>
      </c>
    </row>
    <row r="18" spans="1:10" ht="14.25" thickBot="1">
      <c r="A18" s="72" t="s">
        <v>132</v>
      </c>
      <c r="B18" s="71"/>
      <c r="C18" s="71"/>
      <c r="D18" s="71"/>
      <c r="E18" s="71"/>
      <c r="F18" s="71"/>
      <c r="G18" s="71">
        <v>-124</v>
      </c>
      <c r="H18" s="71">
        <v>-124</v>
      </c>
      <c r="I18" s="71">
        <v>-69</v>
      </c>
      <c r="J18" s="71">
        <v>-193</v>
      </c>
    </row>
    <row r="19" spans="1:10" ht="14.25" thickBot="1">
      <c r="A19" s="73" t="s">
        <v>133</v>
      </c>
      <c r="B19" s="78"/>
      <c r="C19" s="71"/>
      <c r="D19" s="71"/>
      <c r="E19" s="71"/>
      <c r="F19" s="71">
        <v>351</v>
      </c>
      <c r="G19" s="71">
        <v>-351</v>
      </c>
      <c r="H19" s="71"/>
      <c r="I19" s="71">
        <v>-191</v>
      </c>
      <c r="J19" s="71">
        <v>-191</v>
      </c>
    </row>
    <row r="20" spans="1:10" ht="14.25" thickBot="1">
      <c r="A20" s="73" t="s">
        <v>138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117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134</v>
      </c>
      <c r="B22" s="71"/>
      <c r="C22" s="71"/>
      <c r="D22" s="71"/>
      <c r="E22" s="71"/>
      <c r="F22" s="71">
        <v>3</v>
      </c>
      <c r="G22" s="71">
        <v>-30</v>
      </c>
      <c r="H22" s="71">
        <v>-27</v>
      </c>
      <c r="I22" s="71">
        <v>176</v>
      </c>
      <c r="J22" s="71">
        <v>149</v>
      </c>
    </row>
    <row r="23" spans="1:10" ht="14.25" thickBot="1">
      <c r="A23" s="82" t="s">
        <v>150</v>
      </c>
      <c r="B23" s="70">
        <v>2357</v>
      </c>
      <c r="C23" s="70">
        <v>14</v>
      </c>
      <c r="D23" s="70">
        <v>13196</v>
      </c>
      <c r="E23" s="70">
        <v>696</v>
      </c>
      <c r="F23" s="70">
        <v>19141</v>
      </c>
      <c r="G23" s="70">
        <v>-2888</v>
      </c>
      <c r="H23" s="70">
        <v>32516</v>
      </c>
      <c r="I23" s="70">
        <v>12256</v>
      </c>
      <c r="J23" s="70">
        <v>44772</v>
      </c>
    </row>
    <row r="26" ht="15">
      <c r="A26" s="55" t="s">
        <v>149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137</v>
      </c>
      <c r="D29" s="84"/>
      <c r="F29" s="84"/>
      <c r="G29" s="84"/>
      <c r="H29" s="84" t="s">
        <v>142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4">
      <selection activeCell="C43" sqref="C43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7" t="s">
        <v>84</v>
      </c>
      <c r="B1" s="97"/>
      <c r="C1" s="97"/>
    </row>
    <row r="2" spans="1:3" ht="15">
      <c r="A2" s="97" t="s">
        <v>71</v>
      </c>
      <c r="B2" s="97"/>
      <c r="C2" s="97"/>
    </row>
    <row r="3" spans="1:3" ht="15">
      <c r="A3" s="92" t="s">
        <v>99</v>
      </c>
      <c r="B3" s="92"/>
      <c r="C3" s="92"/>
    </row>
    <row r="4" spans="1:3" ht="15">
      <c r="A4" s="97" t="s">
        <v>144</v>
      </c>
      <c r="B4" s="97"/>
      <c r="C4" s="97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2013</v>
      </c>
      <c r="C6" s="37">
        <v>2012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38878</v>
      </c>
      <c r="C10" s="16">
        <v>41526</v>
      </c>
    </row>
    <row r="11" spans="1:3" ht="15">
      <c r="A11" s="13" t="s">
        <v>109</v>
      </c>
      <c r="B11" s="16"/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38878</v>
      </c>
      <c r="C13" s="19">
        <f>SUM(C10:C12)</f>
        <v>41526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28630</v>
      </c>
      <c r="C15" s="16">
        <v>30440</v>
      </c>
    </row>
    <row r="16" spans="1:3" ht="15">
      <c r="A16" s="13" t="s">
        <v>59</v>
      </c>
      <c r="B16" s="16">
        <v>9657</v>
      </c>
      <c r="C16" s="16">
        <v>9789</v>
      </c>
    </row>
    <row r="17" spans="1:3" ht="15">
      <c r="A17" s="13" t="s">
        <v>63</v>
      </c>
      <c r="B17" s="16">
        <v>13</v>
      </c>
      <c r="C17" s="16">
        <v>15</v>
      </c>
    </row>
    <row r="18" spans="1:3" ht="15">
      <c r="A18" s="13" t="s">
        <v>56</v>
      </c>
      <c r="B18" s="16">
        <v>212</v>
      </c>
      <c r="C18" s="16">
        <v>11</v>
      </c>
    </row>
    <row r="19" spans="1:3" ht="15">
      <c r="A19" s="13"/>
      <c r="B19" s="19">
        <f>SUM(B15:B18)</f>
        <v>38512</v>
      </c>
      <c r="C19" s="19">
        <f>SUM(C15:C18)</f>
        <v>40255</v>
      </c>
    </row>
    <row r="20" spans="1:3" ht="15">
      <c r="A20" s="47" t="s">
        <v>60</v>
      </c>
      <c r="B20" s="16">
        <f>B13-B19</f>
        <v>366</v>
      </c>
      <c r="C20" s="16">
        <v>1271</v>
      </c>
    </row>
    <row r="21" spans="1:3" ht="15">
      <c r="A21" s="13" t="s">
        <v>139</v>
      </c>
      <c r="B21" s="16">
        <v>411</v>
      </c>
      <c r="C21" s="16">
        <v>188</v>
      </c>
    </row>
    <row r="22" spans="1:3" ht="15">
      <c r="A22" s="13" t="s">
        <v>114</v>
      </c>
      <c r="B22" s="16">
        <v>60</v>
      </c>
      <c r="C22" s="16">
        <v>262</v>
      </c>
    </row>
    <row r="23" spans="1:3" ht="15">
      <c r="A23" s="47" t="s">
        <v>61</v>
      </c>
      <c r="B23" s="19">
        <f>B20-B21-B22</f>
        <v>-105</v>
      </c>
      <c r="C23" s="19">
        <f>C20-C21-C22</f>
        <v>821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50</v>
      </c>
      <c r="C26" s="16">
        <v>15</v>
      </c>
    </row>
    <row r="27" spans="1:3" ht="15">
      <c r="A27" s="13" t="s">
        <v>97</v>
      </c>
      <c r="B27" s="16">
        <v>415</v>
      </c>
      <c r="C27" s="16">
        <v>817</v>
      </c>
    </row>
    <row r="28" spans="1:3" ht="15">
      <c r="A28" s="44" t="s">
        <v>107</v>
      </c>
      <c r="B28" s="23"/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803</v>
      </c>
      <c r="C30" s="16">
        <v>597</v>
      </c>
    </row>
    <row r="31" spans="1:3" ht="15">
      <c r="A31" s="13" t="s">
        <v>93</v>
      </c>
      <c r="B31" s="16">
        <v>48</v>
      </c>
      <c r="C31" s="16">
        <v>20</v>
      </c>
    </row>
    <row r="32" spans="1:3" ht="15">
      <c r="A32" s="47" t="s">
        <v>62</v>
      </c>
      <c r="B32" s="19">
        <f>B26+B27+B28-B30-B31</f>
        <v>-386</v>
      </c>
      <c r="C32" s="19">
        <f>C26+C27+C28-C30-C31</f>
        <v>215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580</v>
      </c>
      <c r="C34" s="16">
        <v>-395</v>
      </c>
    </row>
    <row r="35" spans="1:3" ht="15">
      <c r="A35" s="13" t="s">
        <v>65</v>
      </c>
      <c r="B35" s="16">
        <v>47</v>
      </c>
      <c r="C35" s="16">
        <v>50</v>
      </c>
    </row>
    <row r="36" spans="1:3" ht="15">
      <c r="A36" s="13" t="s">
        <v>66</v>
      </c>
      <c r="B36" s="16">
        <v>378</v>
      </c>
      <c r="C36" s="16">
        <v>-284</v>
      </c>
    </row>
    <row r="37" spans="1:3" ht="15">
      <c r="A37" s="47" t="s">
        <v>67</v>
      </c>
      <c r="B37" s="19">
        <f>B34-B35+B36</f>
        <v>911</v>
      </c>
      <c r="C37" s="19">
        <f>C34-C35+C36</f>
        <v>-729</v>
      </c>
    </row>
    <row r="38" spans="1:3" ht="15">
      <c r="A38" s="48" t="s">
        <v>68</v>
      </c>
      <c r="B38" s="16">
        <f>B23+B32+B37</f>
        <v>420</v>
      </c>
      <c r="C38" s="16">
        <f>C23+C32+C37</f>
        <v>307</v>
      </c>
    </row>
    <row r="39" spans="1:3" ht="15">
      <c r="A39" s="48" t="s">
        <v>69</v>
      </c>
      <c r="B39" s="16">
        <v>1175</v>
      </c>
      <c r="C39" s="16">
        <v>868</v>
      </c>
    </row>
    <row r="40" spans="1:3" ht="15.75" thickBot="1">
      <c r="A40" s="49" t="s">
        <v>70</v>
      </c>
      <c r="B40" s="29">
        <v>1593</v>
      </c>
      <c r="C40" s="29">
        <v>1175</v>
      </c>
    </row>
    <row r="41" spans="1:3" ht="15">
      <c r="A41" s="5"/>
      <c r="B41" s="5"/>
      <c r="C41" s="5"/>
    </row>
    <row r="42" spans="1:3" ht="15">
      <c r="A42" s="1" t="s">
        <v>151</v>
      </c>
      <c r="B42" s="5"/>
      <c r="C42" s="5"/>
    </row>
    <row r="43" spans="1:3" ht="15">
      <c r="A43" s="1"/>
      <c r="B43" s="5"/>
      <c r="C43" s="5">
        <v>0</v>
      </c>
    </row>
    <row r="44" spans="1:3" ht="15">
      <c r="A44" s="1" t="s">
        <v>27</v>
      </c>
      <c r="B44" s="5"/>
      <c r="C44" s="5"/>
    </row>
    <row r="45" spans="1:3" ht="15">
      <c r="A45" s="1" t="s">
        <v>141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2014-02-25T13:27:06Z</cp:lastPrinted>
  <dcterms:created xsi:type="dcterms:W3CDTF">2003-12-01T09:31:43Z</dcterms:created>
  <dcterms:modified xsi:type="dcterms:W3CDTF">2014-02-25T14:24:10Z</dcterms:modified>
  <cp:category/>
  <cp:version/>
  <cp:contentType/>
  <cp:contentStatus/>
</cp:coreProperties>
</file>