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8835" tabRatio="846" activeTab="1"/>
  </bookViews>
  <sheets>
    <sheet name="Cover " sheetId="1" r:id="rId1"/>
    <sheet name="IS_by function" sheetId="2" r:id="rId2"/>
    <sheet name="IS_by nature" sheetId="3" state="hidden" r:id="rId3"/>
    <sheet name="SFP" sheetId="4" r:id="rId4"/>
    <sheet name="SCFs" sheetId="5" r:id="rId5"/>
    <sheet name="EQS" sheetId="6" r:id="rId6"/>
  </sheets>
  <externalReferences>
    <externalReference r:id="rId9"/>
  </externalReferences>
  <definedNames>
    <definedName name="AS2DocOpenMode" hidden="1">"AS2DocumentEdit"</definedName>
    <definedName name="_xlnm.Print_Area" localSheetId="0">'Cover '!$A$1:$H$49</definedName>
    <definedName name="_xlnm.Print_Area" localSheetId="5">'EQS'!$A$1:$AI$69</definedName>
    <definedName name="_xlnm.Print_Area" localSheetId="1">'IS_by function'!$A$1:$G$61</definedName>
    <definedName name="_xlnm.Print_Area" localSheetId="2">'IS_by nature'!$A$1:$G$77</definedName>
    <definedName name="_xlnm.Print_Area" localSheetId="3">'SFP'!$A$1:$H$96</definedName>
    <definedName name="_xlnm.Print_Titles" localSheetId="1">'IS_by function'!$1:$2</definedName>
    <definedName name="_xlnm.Print_Titles" localSheetId="2">'IS_by nature'!$1:$2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5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5" hidden="1">'EQS'!#REF!</definedName>
    <definedName name="Z_0C92A18C_82C1_43C8_B8D2_6F7E21DEB0D9_.wvu.Cols" localSheetId="4" hidden="1">'SCFs'!$G:$IV</definedName>
    <definedName name="Z_0C92A18C_82C1_43C8_B8D2_6F7E21DEB0D9_.wvu.Rows" localSheetId="4" hidden="1">'SCFs'!$81:$65536</definedName>
    <definedName name="Z_2BD2C2C3_AF9C_11D6_9CEF_00D009775214_.wvu.Cols" localSheetId="5" hidden="1">'EQS'!#REF!</definedName>
    <definedName name="Z_2BD2C2C3_AF9C_11D6_9CEF_00D009775214_.wvu.Cols" localSheetId="4" hidden="1">'SCFs'!$G:$IV</definedName>
    <definedName name="Z_2BD2C2C3_AF9C_11D6_9CEF_00D009775214_.wvu.PrintArea" localSheetId="4" hidden="1">'SCFs'!$A$1:$E$47</definedName>
    <definedName name="Z_2BD2C2C3_AF9C_11D6_9CEF_00D009775214_.wvu.Rows" localSheetId="4" hidden="1">'SCFs'!$79:$65536</definedName>
    <definedName name="Z_3DF3D3DF_0C20_498D_AC7F_CE0D39724717_.wvu.Cols" localSheetId="5" hidden="1">'EQS'!#REF!</definedName>
    <definedName name="Z_3DF3D3DF_0C20_498D_AC7F_CE0D39724717_.wvu.Cols" localSheetId="4" hidden="1">'SCFs'!$G:$IV</definedName>
    <definedName name="Z_3DF3D3DF_0C20_498D_AC7F_CE0D39724717_.wvu.Rows" localSheetId="4" hidden="1">'SCFs'!$81:$65536,'SCFs'!$56:$60</definedName>
    <definedName name="Z_92AC9888_5B7E_11D6_9CEE_00D009757B57_.wvu.Cols" localSheetId="4" hidden="1">'SCFs'!#REF!</definedName>
    <definedName name="Z_9656BBF7_C4A3_41EC_B0C6_A21B380E3C2F_.wvu.Cols" localSheetId="5" hidden="1">'EQS'!#REF!</definedName>
    <definedName name="Z_9656BBF7_C4A3_41EC_B0C6_A21B380E3C2F_.wvu.Cols" localSheetId="4" hidden="1">'SCFs'!#REF!</definedName>
    <definedName name="Z_9656BBF7_C4A3_41EC_B0C6_A21B380E3C2F_.wvu.PrintArea" localSheetId="5" hidden="1">'EQS'!$A$1:$AG$37</definedName>
    <definedName name="Z_9656BBF7_C4A3_41EC_B0C6_A21B380E3C2F_.wvu.Rows" localSheetId="4" hidden="1">'SCFs'!$81:$65536,'SCFs'!$56:$60</definedName>
  </definedNames>
  <calcPr fullCalcOnLoad="1"/>
</workbook>
</file>

<file path=xl/sharedStrings.xml><?xml version="1.0" encoding="utf-8"?>
<sst xmlns="http://schemas.openxmlformats.org/spreadsheetml/2006/main" count="344" uniqueCount="248">
  <si>
    <t>Име на дружеството:</t>
  </si>
  <si>
    <t>Адрес на управление:</t>
  </si>
  <si>
    <t>Обслужващи банки:</t>
  </si>
  <si>
    <t>Приложения</t>
  </si>
  <si>
    <t>Юристи:</t>
  </si>
  <si>
    <t>Одитори:</t>
  </si>
  <si>
    <t xml:space="preserve">Главен счетоводител: </t>
  </si>
  <si>
    <t xml:space="preserve">Приходи </t>
  </si>
  <si>
    <t>Гл. счетоводител (съставител):</t>
  </si>
  <si>
    <t xml:space="preserve">Финансов директор: </t>
  </si>
  <si>
    <t>Административни разходи</t>
  </si>
  <si>
    <t>Дял от печалбата на асоциирани предприятия</t>
  </si>
  <si>
    <t>Печалба / (загуба) за годината от продължаващи дейности</t>
  </si>
  <si>
    <t>Промени в запасите от готова продукция и незавършено производство</t>
  </si>
  <si>
    <t>Разходи за външни услуги</t>
  </si>
  <si>
    <t>Разходи за персонала</t>
  </si>
  <si>
    <t>Разходи за амортизация</t>
  </si>
  <si>
    <t>АКТИВИ</t>
  </si>
  <si>
    <t>Нетекущи активи</t>
  </si>
  <si>
    <t>Имоти, машини и оборудване</t>
  </si>
  <si>
    <t>Инвестиционни имоти</t>
  </si>
  <si>
    <t>Инвестиции в дъщерни дружества</t>
  </si>
  <si>
    <t>Инвестиции в асоциирани дружества</t>
  </si>
  <si>
    <t>.......................</t>
  </si>
  <si>
    <t>............................</t>
  </si>
  <si>
    <t>Други нетекущи активи</t>
  </si>
  <si>
    <t>Текущи активи</t>
  </si>
  <si>
    <t>Материални запаси</t>
  </si>
  <si>
    <t>Вземания от свързани предприятия</t>
  </si>
  <si>
    <t>Търговски вземания и заеми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</si>
  <si>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</si>
  <si>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</si>
  <si>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</si>
  <si>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</si>
  <si>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ПАСИВИ</t>
  </si>
  <si>
    <t>Нетекущи задължения</t>
  </si>
  <si>
    <t>Дългосрочни банкови заеми</t>
  </si>
  <si>
    <t>Задължения към свързани предприятия</t>
  </si>
  <si>
    <t>Задължения по финансов лизинг</t>
  </si>
  <si>
    <t>Пасиви по отсрочени данъци</t>
  </si>
  <si>
    <t>Задължения към персонала при пенсиониране</t>
  </si>
  <si>
    <t>Текущи задължения</t>
  </si>
  <si>
    <t>Краткосрочни банкови заеми</t>
  </si>
  <si>
    <t>Краткосрочна част на дългосрочни банкови заеми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</si>
  <si>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</si>
  <si>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</si>
  <si>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</si>
  <si>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</si>
  <si>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</si>
  <si>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</si>
  <si>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</si>
  <si>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Платени данъци (без данъци върху печалбата)</t>
  </si>
  <si>
    <t>Възстановени данъци (без данъци върху печалбата)</t>
  </si>
  <si>
    <t>Платени лихви и банкови такси по заеми за оборотни средства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</si>
  <si>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</si>
  <si>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</si>
  <si>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</si>
  <si>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</si>
  <si>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>Постъпления от продажби на имоти, машини и оборудване</t>
  </si>
  <si>
    <t>Покупки на нематериални активи</t>
  </si>
  <si>
    <t>Покупки на инвестиции на разположение и за продажба</t>
  </si>
  <si>
    <t>Постъпления от продажба на инвестиции на разположение и за продажба</t>
  </si>
  <si>
    <t>Постъпления от дивиденти</t>
  </si>
  <si>
    <t xml:space="preserve">Предоставени заеми на свързани лица </t>
  </si>
  <si>
    <t>Предоставени заеми на други дружества</t>
  </si>
  <si>
    <t>Възстановени заеми предоставени на свързани предприятия</t>
  </si>
  <si>
    <t>Възстановени заеми предоставени на други дружества</t>
  </si>
  <si>
    <t xml:space="preserve"> </t>
  </si>
  <si>
    <t>Парични потоци от финансова дейност</t>
  </si>
  <si>
    <t>Постъпления от краткосрочни банкови  заеми</t>
  </si>
  <si>
    <t>Изплащане на краткосрочни банкови заеми</t>
  </si>
  <si>
    <t>Постъпления от дългосрочни банкови заеми</t>
  </si>
  <si>
    <t>Изплащане на дългосрочни банкови заеми</t>
  </si>
  <si>
    <t>Плащания по финансов лизинг</t>
  </si>
  <si>
    <t>Платени лихви и такси по заеми с инвестиционно предназначение</t>
  </si>
  <si>
    <t>Парични средства и парични еквиваленти на 1 януари</t>
  </si>
  <si>
    <t>Финансови активи на разположение и за продажба</t>
  </si>
  <si>
    <t>Общо собствен капитал</t>
  </si>
  <si>
    <t>ОБЩО СОБСТВЕН КАПИТАЛ</t>
  </si>
  <si>
    <t>for the year ended 31 December 2009</t>
  </si>
  <si>
    <t>Share capital</t>
  </si>
  <si>
    <t xml:space="preserve">STATEMENT OF CHANGES IN EQUITY </t>
  </si>
  <si>
    <t>Balance as at 1 January 2008</t>
  </si>
  <si>
    <t>Changes in equity for 2008</t>
  </si>
  <si>
    <t>Total comprehensive income for the year</t>
  </si>
  <si>
    <t>Issue of share capital</t>
  </si>
  <si>
    <t>Transfer to retained earnings</t>
  </si>
  <si>
    <t>Statutory reseve</t>
  </si>
  <si>
    <t>Retained
earnings</t>
  </si>
  <si>
    <t>Revaluation surplus</t>
  </si>
  <si>
    <t>Translatin of foreign operations</t>
  </si>
  <si>
    <t>Cash flow hedges</t>
  </si>
  <si>
    <t>Available-for-sale financial assets</t>
  </si>
  <si>
    <t>Total equity</t>
  </si>
  <si>
    <t>Печалба/ (загуба) от оперативна дейност</t>
  </si>
  <si>
    <t>Печалба / (загуба) от преоценка на имоти, машини и оборудване</t>
  </si>
  <si>
    <t>Финансови приходи / (разходи), нетно</t>
  </si>
  <si>
    <t>Финансови активи държани до падеж</t>
  </si>
  <si>
    <t>Активи по отсрочени данъци</t>
  </si>
  <si>
    <t>Платени / Възстановени данъци върху печалбата</t>
  </si>
  <si>
    <t>Премиен резерв</t>
  </si>
  <si>
    <t>Premium reserve</t>
  </si>
  <si>
    <t>Other Reserves</t>
  </si>
  <si>
    <t>Distribution of the profit for:</t>
  </si>
  <si>
    <t>*Dividents</t>
  </si>
  <si>
    <t>*Reserves</t>
  </si>
  <si>
    <t>Balance as of 31 December 2009</t>
  </si>
  <si>
    <t>Нетна печалба/ (загуба) за годината</t>
  </si>
  <si>
    <t xml:space="preserve">Покупки на акции/дялове в дъщерни дружества </t>
  </si>
  <si>
    <t>Постъпления от продажба на акции/дялове в дъщерни дружества</t>
  </si>
  <si>
    <t xml:space="preserve">Други  доходи/(загуби) от дейността, нетно </t>
  </si>
  <si>
    <t>Други разходи за дейността</t>
  </si>
  <si>
    <t>Финансови приходи</t>
  </si>
  <si>
    <t>Финансови разходи</t>
  </si>
  <si>
    <t>Печалба / (загуба) за годината от прекратени дейности</t>
  </si>
  <si>
    <t>Печалба/ (загуба) преди данък върху печалбата</t>
  </si>
  <si>
    <t>Разход за данък върху печалбата</t>
  </si>
  <si>
    <t>Неконтролиращо участие</t>
  </si>
  <si>
    <t xml:space="preserve">Печалба, отнасяща се към: </t>
  </si>
  <si>
    <t xml:space="preserve">              Собствениците на дружеството-майка</t>
  </si>
  <si>
    <t xml:space="preserve">               Неконтролиращото участие</t>
  </si>
  <si>
    <t>Доход на акция</t>
  </si>
  <si>
    <t>BGN</t>
  </si>
  <si>
    <t>Разходи за суровини и материали</t>
  </si>
  <si>
    <t>Предоставени дългосрочни заеми</t>
  </si>
  <si>
    <t>Предоставени дългосрочни заеми на свързани предприятия</t>
  </si>
  <si>
    <t>Дългосрочни провизии</t>
  </si>
  <si>
    <t xml:space="preserve">Изпълнителен директор/ Управител: </t>
  </si>
  <si>
    <t>Краткосрочни провизии</t>
  </si>
  <si>
    <t>Плащания на персонала и за социално осигуряване</t>
  </si>
  <si>
    <t>Изпълнителен директор/Управител:</t>
  </si>
  <si>
    <t xml:space="preserve">Други доходи/(загуби) от дейността, нетно </t>
  </si>
  <si>
    <t>Приложенията на страници от ... до ... са неразделна част от (консолидирания) финансовия отчет.</t>
  </si>
  <si>
    <t>Основен акционерен  капитал</t>
  </si>
  <si>
    <t>Получени лихви по предоставени заеми на .........</t>
  </si>
  <si>
    <t>...........................</t>
  </si>
  <si>
    <t>Постъпления от емисия на акции/ от увеличение на основен капитал с парични вноски</t>
  </si>
  <si>
    <t>Отчетна стойност на продадените стоки</t>
  </si>
  <si>
    <r>
      <t xml:space="preserve">ОБЩО ВСЕОБХВАТЕН </t>
    </r>
    <r>
      <rPr>
        <b/>
        <sz val="11"/>
        <color indexed="8"/>
        <rFont val="Times New Roman"/>
        <family val="1"/>
      </rPr>
      <t>ДОХОД ЗА ГОДИНАТА</t>
    </r>
  </si>
  <si>
    <r>
      <t xml:space="preserve">Общ всеобхватен </t>
    </r>
    <r>
      <rPr>
        <b/>
        <sz val="11"/>
        <color indexed="8"/>
        <rFont val="Times New Roman"/>
        <family val="1"/>
      </rPr>
      <t xml:space="preserve"> доход, отнасящ се към:</t>
    </r>
  </si>
  <si>
    <t>ОБЩО ВСЕОБХВАТЕН ДОХОД ЗА ГОДИНАТА</t>
  </si>
  <si>
    <r>
      <t xml:space="preserve">Общ всеобхватен </t>
    </r>
    <r>
      <rPr>
        <b/>
        <sz val="11"/>
        <color indexed="8"/>
        <rFont val="Times New Roman"/>
        <family val="1"/>
      </rPr>
      <t>доход, отнасящ се към:</t>
    </r>
  </si>
  <si>
    <t>Нетна промяна в справедливата стойност на хедж на парични потоци</t>
  </si>
  <si>
    <t>Задължения свързани с нетекущи активи (група активи) класифицирани като държани за продажба</t>
  </si>
  <si>
    <t>Нетекущи активи (група активи) класифицирани като държани за продажба</t>
  </si>
  <si>
    <t xml:space="preserve">Капитализирани разходи за нетекущи (ДМА) активи придобити по стопански начин </t>
  </si>
  <si>
    <t>Финансови активи по справедлива стойност през печалбата или загубата</t>
  </si>
  <si>
    <t>Постъпления от продажби на нематериални активи</t>
  </si>
  <si>
    <t>Резерв от преизчисления на чуждестранни дейности</t>
  </si>
  <si>
    <t>Резерв по финансови активи на разположение и за продажба</t>
  </si>
  <si>
    <t>Курсови разлики от преизчисляване на чуждестранни дейности</t>
  </si>
  <si>
    <t xml:space="preserve">               Собствениците на дружеството-майка</t>
  </si>
  <si>
    <t>2013   BGN'000</t>
  </si>
  <si>
    <t xml:space="preserve">Компоненти, които няма да бъдат рекласифицирани в печалбата или загубата  </t>
  </si>
  <si>
    <t>Други компоненти на всеобхватния доход:</t>
  </si>
  <si>
    <t>Последващи оценки на пенсионни планове с дефинирани доходи</t>
  </si>
  <si>
    <t xml:space="preserve">Компоненти, които могат да бъдат рекласифицирани в печалбата или загубата  </t>
  </si>
  <si>
    <t>Нетна промяна в справедливата стойност на финансови активи на разположение за продажба</t>
  </si>
  <si>
    <t>Данък върху дохода, свързан с компонентите на другия всеобхватен доход, които няма да бъдат рекласифицирани</t>
  </si>
  <si>
    <t>Данък върху дохода, свързан с компонентите на другия всеобхватен доход, които могат да бъдат рекласифицирани</t>
  </si>
  <si>
    <t xml:space="preserve">Друг всеобхватен доход за годината, нетно от данъци  </t>
  </si>
  <si>
    <t>Преоценъчен резерв на ИМО</t>
  </si>
  <si>
    <r>
      <t xml:space="preserve">Резерв от </t>
    </r>
    <r>
      <rPr>
        <b/>
        <sz val="10"/>
        <color indexed="10"/>
        <rFont val="Times New Roman"/>
        <family val="1"/>
      </rPr>
      <t>хеджиране на парични потоци</t>
    </r>
  </si>
  <si>
    <t xml:space="preserve">Дял от печалбата/(загубата) от преоценка на имоти, машини и оборудване на асоциирани предприятия </t>
  </si>
  <si>
    <t>Изкупени собствени акции</t>
  </si>
  <si>
    <t>Продадени собствени акции</t>
  </si>
  <si>
    <t>Разпределение на печалбата за:</t>
  </si>
  <si>
    <t xml:space="preserve">      * дивиденти</t>
  </si>
  <si>
    <t xml:space="preserve">      * резерви</t>
  </si>
  <si>
    <t xml:space="preserve">      * други компоненти на всеобхватния доход, нетно от данъци</t>
  </si>
  <si>
    <t>Прехвърляне към неразпределената печалба</t>
  </si>
  <si>
    <t>Общ всеобхватен доход за годината, в т.ч.:</t>
  </si>
  <si>
    <t>2014   BGN'000</t>
  </si>
  <si>
    <r>
      <t xml:space="preserve">ОТЧЕТ ЗА ВСЕОБХВАТНИЯ </t>
    </r>
    <r>
      <rPr>
        <b/>
        <sz val="11"/>
        <rFont val="Times New Roman"/>
        <family val="1"/>
      </rPr>
      <t>ДОХОД</t>
    </r>
  </si>
  <si>
    <t>Нематериални активи</t>
  </si>
  <si>
    <t>Съвет на директорите:</t>
  </si>
  <si>
    <t>Пуи Сзе Джози Лок</t>
  </si>
  <si>
    <t>гр.София 1407</t>
  </si>
  <si>
    <t>Адвокатско дружество</t>
  </si>
  <si>
    <t>Гугушев и Партньори</t>
  </si>
  <si>
    <t>за годината, завършваща на 31 декември 2014 година</t>
  </si>
  <si>
    <t>Финансови активи</t>
  </si>
  <si>
    <t>Други парични потоци от финансова дейност</t>
  </si>
  <si>
    <t>Инвестбанк АД</t>
  </si>
  <si>
    <t>този ред се маха</t>
  </si>
  <si>
    <t>тези редове се махат. Това е само за консолидирани отчети</t>
  </si>
  <si>
    <t>Нетни парични потоци използвани в оперативна дейност</t>
  </si>
  <si>
    <t>Нетни парични потоци от финансова дейност</t>
  </si>
  <si>
    <t>Непокрита загуба</t>
  </si>
  <si>
    <t>Брутна печалба</t>
  </si>
  <si>
    <t>този ред също се маха</t>
  </si>
  <si>
    <t>Търговски задължения</t>
  </si>
  <si>
    <t xml:space="preserve">Други вземания </t>
  </si>
  <si>
    <t>Основен акционерен капитал</t>
  </si>
  <si>
    <t>Изпълнителен директор:</t>
  </si>
  <si>
    <t xml:space="preserve">Изпълнителен директор: </t>
  </si>
  <si>
    <t>"КЕПИТЪЛ КОНСЕПТ ЛИМИТЕД" АД</t>
  </si>
  <si>
    <t>Хо Йее Юнис Чан</t>
  </si>
  <si>
    <t>р-н Младост</t>
  </si>
  <si>
    <t>Бизнес сграда Мегапарк ет.5, офис В</t>
  </si>
  <si>
    <t>бул. „Цариградско шосе“ 115 Г</t>
  </si>
  <si>
    <t>Уникредит Булбанк АД</t>
  </si>
  <si>
    <t>Нетни парични потоци от/ (използвани в) инвестиционната  дейност</t>
  </si>
  <si>
    <t>Платени лихви по краткосрочни заеми от свързани предприятия</t>
  </si>
  <si>
    <t>Емисия на варанти</t>
  </si>
  <si>
    <t>Еxecutive Director/General Manager:</t>
  </si>
  <si>
    <t>Гл. счетоводител (Съставител):</t>
  </si>
  <si>
    <t>Chief Accountant (Preparer):</t>
  </si>
  <si>
    <t>(Загуба)/печалба от оперативна дейност</t>
  </si>
  <si>
    <t>(Загуба)/печалба преди данък върху печалбата</t>
  </si>
  <si>
    <t>Нетна (загуба)/ печалба за годината</t>
  </si>
  <si>
    <t>Нетно увеличение на паричните средства и паричните еквиваленти</t>
  </si>
  <si>
    <t>Други капиталови компоненти</t>
  </si>
  <si>
    <t>(Загуба) / Доход на акция</t>
  </si>
  <si>
    <t>Постъпления от емисия на варанти</t>
  </si>
  <si>
    <t>"БЪЛГАРСКА ОДИТОРСКА КОМПАНИЯ" ЕООД</t>
  </si>
  <si>
    <t>Емисия на акции</t>
  </si>
  <si>
    <t>"ОГИС" ЕООД</t>
  </si>
  <si>
    <t>Огнян Илиев Стефанов</t>
  </si>
  <si>
    <t>Постъпления от заеми от свързани предприятия</t>
  </si>
  <si>
    <t>Изплащане на заеми от свързани предприятия</t>
  </si>
  <si>
    <t>Предоставени заеми на свързани предприятия</t>
  </si>
  <si>
    <t>Промени в собствения капитал за 2017 година</t>
  </si>
  <si>
    <t>Емисия на акции с непарична вноска</t>
  </si>
  <si>
    <t>Минг Ю Чинг</t>
  </si>
  <si>
    <t>Неразпределена печалба</t>
  </si>
  <si>
    <t xml:space="preserve">      * нетна загуба за годината</t>
  </si>
  <si>
    <t>Салдо към 31 декември 2017 година</t>
  </si>
  <si>
    <t>Данъчни и осигурителни задължения</t>
  </si>
  <si>
    <t>Мая Начкова, д.е.с., регистриран одитор, управител на</t>
  </si>
  <si>
    <t>31.03.2018   BGN'000</t>
  </si>
  <si>
    <t>31.03.2017  BGN'000</t>
  </si>
  <si>
    <t xml:space="preserve">към 31 март 2018 година </t>
  </si>
  <si>
    <t>31 март           2018             BGN'000</t>
  </si>
  <si>
    <t>31 декември 2017           BGN'000</t>
  </si>
  <si>
    <t>Парични средства и парични еквиваленти на 31 март</t>
  </si>
  <si>
    <t xml:space="preserve">Салдо към 01 януари 2017 година </t>
  </si>
  <si>
    <t>Промени в собствения капитал за 2018 година</t>
  </si>
  <si>
    <t>Салдо към 31 март 2018 година</t>
  </si>
  <si>
    <t xml:space="preserve">      * загуба за периода 01.01.2018-31.03.2018</t>
  </si>
  <si>
    <t xml:space="preserve">Задължения към персонала </t>
  </si>
  <si>
    <t>за периода 01.01.2018г.-31.03.2018г.</t>
  </si>
  <si>
    <t xml:space="preserve">ИНДИВИДУАЛЕН МЕЖДИНЕН ОТЧЕТ ЗА ФИНАНСОВОТО СЪСТОЯНИЕ </t>
  </si>
  <si>
    <t>ИНДИВИДУАЛЕН МЕЖДИНЕН ОТЧЕТ ЗА ВСЕОБХВАТНИЯ ДОХОД</t>
  </si>
  <si>
    <t xml:space="preserve">ИНДИВИДУАЛЕН МЕЖДИНЕН ОТЧЕТ ЗА ПАРИЧНИТЕ ПОТОЦИ </t>
  </si>
  <si>
    <t>ИНДИВИДУАЛЕН МЕЖДИНЕН ОТЧЕТ ЗА ПРОМЕНИТЕ В СОБСТВЕНИЯ КАПИТАЛ</t>
  </si>
  <si>
    <t>Приложенията на страници от 5 до 23 са неразделна част от  финансовия отчет.</t>
  </si>
  <si>
    <r>
      <t>Годишният финансов отчет на страници от 1 до 23 е одобрен за издаване и е подписан от негово име на 20.04.2018</t>
    </r>
    <r>
      <rPr>
        <b/>
        <i/>
        <sz val="10"/>
        <color indexed="8"/>
        <rFont val="Times New Roman"/>
        <family val="1"/>
      </rPr>
      <t>г.</t>
    </r>
    <r>
      <rPr>
        <b/>
        <i/>
        <sz val="10"/>
        <color indexed="8"/>
        <rFont val="Times New Roman"/>
        <family val="1"/>
      </rPr>
      <t xml:space="preserve"> от :</t>
    </r>
  </si>
</sst>
</file>

<file path=xl/styles.xml><?xml version="1.0" encoding="utf-8"?>
<styleSheet xmlns="http://schemas.openxmlformats.org/spreadsheetml/2006/main">
  <numFmts count="6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&quot;лв&quot;#,##0_);\(&quot;лв&quot;#,##0\)"/>
    <numFmt numFmtId="187" formatCode="&quot;лв&quot;#,##0_);[Red]\(&quot;лв&quot;#,##0\)"/>
    <numFmt numFmtId="188" formatCode="&quot;лв&quot;#,##0.00_);\(&quot;лв&quot;#,##0.00\)"/>
    <numFmt numFmtId="189" formatCode="&quot;лв&quot;#,##0.00_);[Red]\(&quot;лв&quot;#,##0.00\)"/>
    <numFmt numFmtId="190" formatCode="_(&quot;лв&quot;* #,##0_);_(&quot;лв&quot;* \(#,##0\);_(&quot;лв&quot;* &quot;-&quot;_);_(@_)"/>
    <numFmt numFmtId="191" formatCode="_(&quot;лв&quot;* #,##0.00_);_(&quot;лв&quot;* \(#,##0.00\);_(&quot;лв&quot;* &quot;-&quot;??_);_(@_)"/>
    <numFmt numFmtId="192" formatCode="0_);\(0\)"/>
    <numFmt numFmtId="193" formatCode="_(* #,##0_);_(* \(#,##0\);_(* &quot;-&quot;??_);_(@_)"/>
    <numFmt numFmtId="194" formatCode="_(* #,##0.0_);_(* \(#,##0.0\);_(* &quot;-&quot;_);_(@_)"/>
    <numFmt numFmtId="195" formatCode="0.0"/>
    <numFmt numFmtId="196" formatCode="_(* #,##0.00_);_(* \(#,##0.00\);_(* &quot;-&quot;_);_(@_)"/>
    <numFmt numFmtId="197" formatCode="_(* #,##0.000_);_(* \(#,##0.000\);_(* &quot;-&quot;???_);_(@_)"/>
    <numFmt numFmtId="198" formatCode="_(* #,##0.0_);_(* \(#,##0.0\);_(* &quot;-&quot;??_);_(@_)"/>
    <numFmt numFmtId="199" formatCode="#,##0;\(#,##0\)"/>
    <numFmt numFmtId="200" formatCode="0.000"/>
    <numFmt numFmtId="201" formatCode="#,##0.0"/>
    <numFmt numFmtId="202" formatCode="#,##0.000"/>
    <numFmt numFmtId="203" formatCode="#,##0\ &quot;$&quot;;\-#,##0\ &quot;$&quot;"/>
    <numFmt numFmtId="204" formatCode="#,##0\ &quot;$&quot;;[Red]\-#,##0\ &quot;$&quot;"/>
    <numFmt numFmtId="205" formatCode="#,##0.00\ &quot;$&quot;;\-#,##0.00\ &quot;$&quot;"/>
    <numFmt numFmtId="206" formatCode="#,##0.00\ &quot;$&quot;;[Red]\-#,##0.00\ &quot;$&quot;"/>
    <numFmt numFmtId="207" formatCode="_-* #,##0\ &quot;$&quot;_-;\-* #,##0\ &quot;$&quot;_-;_-* &quot;-&quot;\ &quot;$&quot;_-;_-@_-"/>
    <numFmt numFmtId="208" formatCode="_-* #,##0\ _$_-;\-* #,##0\ _$_-;_-* &quot;-&quot;\ _$_-;_-@_-"/>
    <numFmt numFmtId="209" formatCode="_-* #,##0.00\ &quot;$&quot;_-;\-* #,##0.00\ &quot;$&quot;_-;_-* &quot;-&quot;??\ &quot;$&quot;_-;_-@_-"/>
    <numFmt numFmtId="210" formatCode="_-* #,##0.00\ _$_-;\-* #,##0.00\ _$_-;_-* &quot;-&quot;??\ _$_-;_-@_-"/>
    <numFmt numFmtId="211" formatCode="0.0000"/>
    <numFmt numFmtId="212" formatCode="_(* #,##0.00000_);_(* \(#,##0.00000\);_(* &quot;-&quot;?????_);_(@_)"/>
    <numFmt numFmtId="213" formatCode="0.0%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[$-402]dd\ mmmm\ yyyy\ &quot;г.&quot;"/>
    <numFmt numFmtId="219" formatCode="[$-402]dd\ mmmm\ yyyy"/>
  </numFmts>
  <fonts count="67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1"/>
      <color indexed="8"/>
      <name val="Times New Roman"/>
      <family val="1"/>
    </font>
    <font>
      <sz val="10"/>
      <name val="Hebar"/>
      <family val="2"/>
    </font>
    <font>
      <sz val="12"/>
      <name val="Hebar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 Cyr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 CYR"/>
      <family val="1"/>
    </font>
    <font>
      <b/>
      <i/>
      <sz val="11"/>
      <color indexed="8"/>
      <name val="Times New Roman Cyr"/>
      <family val="0"/>
    </font>
    <font>
      <b/>
      <i/>
      <sz val="10"/>
      <color indexed="8"/>
      <name val="Times New Roman Cyr"/>
      <family val="1"/>
    </font>
    <font>
      <sz val="11"/>
      <color indexed="8"/>
      <name val="Times New Roman Cyr"/>
      <family val="0"/>
    </font>
    <font>
      <b/>
      <sz val="10"/>
      <color indexed="8"/>
      <name val="Times New Roman Cyr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7" fillId="0" borderId="0" xfId="66" applyFont="1" applyFill="1" applyAlignment="1">
      <alignment vertical="center"/>
      <protection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1" fillId="0" borderId="0" xfId="61" applyFont="1" applyFill="1" applyBorder="1" applyAlignment="1">
      <alignment horizontal="left"/>
      <protection/>
    </xf>
    <xf numFmtId="0" fontId="8" fillId="0" borderId="0" xfId="61" applyFont="1" applyFill="1" applyBorder="1" applyAlignment="1">
      <alignment horizontal="right"/>
      <protection/>
    </xf>
    <xf numFmtId="0" fontId="8" fillId="0" borderId="0" xfId="61" applyFont="1" applyFill="1" applyBorder="1" applyAlignment="1">
      <alignment vertical="center"/>
      <protection/>
    </xf>
    <xf numFmtId="0" fontId="9" fillId="0" borderId="0" xfId="61" applyFont="1" applyFill="1" applyBorder="1" applyAlignment="1">
      <alignment horizontal="right"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left"/>
      <protection/>
    </xf>
    <xf numFmtId="0" fontId="9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171" fontId="4" fillId="0" borderId="10" xfId="42" applyFont="1" applyFill="1" applyBorder="1" applyAlignment="1">
      <alignment horizontal="left"/>
    </xf>
    <xf numFmtId="171" fontId="4" fillId="0" borderId="0" xfId="42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93" fontId="4" fillId="0" borderId="0" xfId="42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193" fontId="4" fillId="0" borderId="0" xfId="42" applyNumberFormat="1" applyFont="1" applyFill="1" applyBorder="1" applyAlignment="1">
      <alignment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9" fontId="4" fillId="0" borderId="0" xfId="0" applyNumberFormat="1" applyFont="1" applyFill="1" applyBorder="1" applyAlignment="1">
      <alignment/>
    </xf>
    <xf numFmtId="193" fontId="7" fillId="0" borderId="0" xfId="42" applyNumberFormat="1" applyFont="1" applyFill="1" applyBorder="1" applyAlignment="1">
      <alignment/>
    </xf>
    <xf numFmtId="169" fontId="7" fillId="0" borderId="0" xfId="0" applyNumberFormat="1" applyFont="1" applyFill="1" applyBorder="1" applyAlignment="1">
      <alignment horizontal="center"/>
    </xf>
    <xf numFmtId="169" fontId="7" fillId="0" borderId="0" xfId="42" applyNumberFormat="1" applyFont="1" applyFill="1" applyBorder="1" applyAlignment="1">
      <alignment/>
    </xf>
    <xf numFmtId="169" fontId="4" fillId="0" borderId="0" xfId="0" applyNumberFormat="1" applyFont="1" applyFill="1" applyBorder="1" applyAlignment="1">
      <alignment horizontal="center"/>
    </xf>
    <xf numFmtId="169" fontId="4" fillId="0" borderId="0" xfId="42" applyNumberFormat="1" applyFont="1" applyFill="1" applyBorder="1" applyAlignment="1">
      <alignment/>
    </xf>
    <xf numFmtId="0" fontId="14" fillId="0" borderId="0" xfId="66" applyFont="1" applyFill="1" applyAlignment="1">
      <alignment horizontal="center" vertical="center"/>
      <protection/>
    </xf>
    <xf numFmtId="169" fontId="7" fillId="33" borderId="11" xfId="0" applyNumberFormat="1" applyFont="1" applyFill="1" applyBorder="1" applyAlignment="1">
      <alignment horizontal="right"/>
    </xf>
    <xf numFmtId="169" fontId="7" fillId="33" borderId="12" xfId="0" applyNumberFormat="1" applyFont="1" applyFill="1" applyBorder="1" applyAlignment="1">
      <alignment horizontal="right"/>
    </xf>
    <xf numFmtId="169" fontId="4" fillId="0" borderId="0" xfId="42" applyNumberFormat="1" applyFont="1" applyFill="1" applyBorder="1" applyAlignment="1">
      <alignment/>
    </xf>
    <xf numFmtId="169" fontId="4" fillId="0" borderId="0" xfId="0" applyNumberFormat="1" applyFont="1" applyFill="1" applyBorder="1" applyAlignment="1">
      <alignment horizontal="center"/>
    </xf>
    <xf numFmtId="169" fontId="7" fillId="33" borderId="12" xfId="0" applyNumberFormat="1" applyFont="1" applyFill="1" applyBorder="1" applyAlignment="1">
      <alignment horizontal="right"/>
    </xf>
    <xf numFmtId="169" fontId="7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93" fontId="13" fillId="0" borderId="0" xfId="42" applyNumberFormat="1" applyFont="1" applyFill="1" applyBorder="1" applyAlignment="1">
      <alignment/>
    </xf>
    <xf numFmtId="193" fontId="8" fillId="0" borderId="0" xfId="42" applyNumberFormat="1" applyFont="1" applyFill="1" applyBorder="1" applyAlignment="1">
      <alignment vertical="center" wrapText="1"/>
    </xf>
    <xf numFmtId="0" fontId="15" fillId="0" borderId="10" xfId="61" applyFont="1" applyBorder="1" applyAlignment="1">
      <alignment vertical="center"/>
      <protection/>
    </xf>
    <xf numFmtId="0" fontId="14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61" applyFont="1" applyAlignment="1">
      <alignment vertical="center"/>
      <protection/>
    </xf>
    <xf numFmtId="0" fontId="16" fillId="0" borderId="0" xfId="0" applyFont="1" applyFill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20" fillId="0" borderId="0" xfId="0" applyFont="1" applyFill="1" applyAlignment="1">
      <alignment/>
    </xf>
    <xf numFmtId="0" fontId="13" fillId="0" borderId="0" xfId="0" applyFont="1" applyAlignment="1">
      <alignment/>
    </xf>
    <xf numFmtId="193" fontId="13" fillId="0" borderId="0" xfId="42" applyNumberFormat="1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193" fontId="13" fillId="0" borderId="0" xfId="0" applyNumberFormat="1" applyFont="1" applyBorder="1" applyAlignment="1">
      <alignment/>
    </xf>
    <xf numFmtId="193" fontId="14" fillId="0" borderId="0" xfId="0" applyNumberFormat="1" applyFont="1" applyBorder="1" applyAlignment="1">
      <alignment/>
    </xf>
    <xf numFmtId="171" fontId="14" fillId="0" borderId="0" xfId="0" applyNumberFormat="1" applyFont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21" fillId="0" borderId="10" xfId="59" applyFont="1" applyFill="1" applyBorder="1" applyAlignment="1">
      <alignment horizontal="left" vertical="center" wrapText="1"/>
      <protection/>
    </xf>
    <xf numFmtId="0" fontId="22" fillId="0" borderId="0" xfId="59" applyFont="1" applyFill="1">
      <alignment/>
      <protection/>
    </xf>
    <xf numFmtId="0" fontId="23" fillId="0" borderId="0" xfId="59" applyFont="1" applyFill="1" applyAlignment="1">
      <alignment horizontal="left"/>
      <protection/>
    </xf>
    <xf numFmtId="0" fontId="21" fillId="0" borderId="0" xfId="59" applyFont="1" applyFill="1" applyBorder="1" applyAlignment="1">
      <alignment horizontal="left" vertical="center"/>
      <protection/>
    </xf>
    <xf numFmtId="0" fontId="7" fillId="0" borderId="0" xfId="59" applyFont="1" applyFill="1" applyBorder="1" applyAlignment="1">
      <alignment horizontal="left" vertical="center"/>
      <protection/>
    </xf>
    <xf numFmtId="0" fontId="21" fillId="0" borderId="0" xfId="59" applyFont="1" applyFill="1" applyBorder="1" applyAlignment="1">
      <alignment horizontal="left" vertical="center" wrapText="1"/>
      <protection/>
    </xf>
    <xf numFmtId="0" fontId="4" fillId="0" borderId="0" xfId="59" applyFont="1" applyFill="1" applyBorder="1" applyAlignment="1">
      <alignment horizontal="left" vertical="center"/>
      <protection/>
    </xf>
    <xf numFmtId="0" fontId="24" fillId="0" borderId="0" xfId="59" applyFont="1" applyFill="1" applyBorder="1" applyAlignment="1">
      <alignment horizontal="left" vertical="center" wrapText="1"/>
      <protection/>
    </xf>
    <xf numFmtId="0" fontId="24" fillId="0" borderId="0" xfId="59" applyFont="1" applyFill="1" applyBorder="1" applyAlignment="1">
      <alignment horizontal="left" vertical="center"/>
      <protection/>
    </xf>
    <xf numFmtId="0" fontId="24" fillId="0" borderId="0" xfId="59" applyFont="1" applyFill="1" applyBorder="1" applyAlignment="1">
      <alignment vertical="center"/>
      <protection/>
    </xf>
    <xf numFmtId="0" fontId="7" fillId="0" borderId="0" xfId="59" applyFont="1" applyFill="1" applyBorder="1" applyAlignment="1">
      <alignment horizontal="center" vertical="center"/>
      <protection/>
    </xf>
    <xf numFmtId="0" fontId="14" fillId="0" borderId="0" xfId="59" applyFont="1" applyFill="1" applyBorder="1" applyAlignment="1">
      <alignment horizontal="center" vertical="center"/>
      <protection/>
    </xf>
    <xf numFmtId="0" fontId="7" fillId="0" borderId="0" xfId="59" applyFont="1" applyFill="1" applyBorder="1" applyAlignment="1">
      <alignment horizontal="left" vertical="center"/>
      <protection/>
    </xf>
    <xf numFmtId="0" fontId="4" fillId="0" borderId="0" xfId="59" applyFont="1" applyFill="1" applyBorder="1" applyAlignment="1">
      <alignment horizontal="center" vertical="center"/>
      <protection/>
    </xf>
    <xf numFmtId="0" fontId="4" fillId="0" borderId="0" xfId="59" applyFont="1" applyFill="1">
      <alignment/>
      <protection/>
    </xf>
    <xf numFmtId="0" fontId="7" fillId="0" borderId="0" xfId="59" applyFont="1" applyFill="1" applyBorder="1" applyAlignment="1">
      <alignment horizontal="center" wrapText="1"/>
      <protection/>
    </xf>
    <xf numFmtId="0" fontId="4" fillId="0" borderId="0" xfId="59" applyFont="1" applyFill="1" applyBorder="1" applyAlignment="1">
      <alignment horizontal="left" vertical="center"/>
      <protection/>
    </xf>
    <xf numFmtId="0" fontId="4" fillId="0" borderId="0" xfId="59" applyFont="1" applyFill="1" applyBorder="1" applyAlignment="1">
      <alignment horizontal="center" wrapText="1"/>
      <protection/>
    </xf>
    <xf numFmtId="169" fontId="4" fillId="0" borderId="0" xfId="59" applyNumberFormat="1" applyFont="1" applyFill="1" applyBorder="1" applyAlignment="1">
      <alignment horizontal="right"/>
      <protection/>
    </xf>
    <xf numFmtId="169" fontId="4" fillId="0" borderId="0" xfId="59" applyNumberFormat="1" applyFont="1" applyFill="1" applyBorder="1" applyAlignment="1">
      <alignment horizontal="center" wrapText="1"/>
      <protection/>
    </xf>
    <xf numFmtId="0" fontId="4" fillId="0" borderId="0" xfId="61" applyFont="1" applyFill="1" applyAlignment="1">
      <alignment vertical="center"/>
      <protection/>
    </xf>
    <xf numFmtId="0" fontId="4" fillId="0" borderId="0" xfId="61" applyFont="1" applyFill="1" applyAlignment="1">
      <alignment vertical="center" wrapText="1"/>
      <protection/>
    </xf>
    <xf numFmtId="169" fontId="4" fillId="0" borderId="0" xfId="59" applyNumberFormat="1" applyFont="1" applyFill="1" applyBorder="1" applyAlignment="1" quotePrefix="1">
      <alignment horizontal="right" vertical="center"/>
      <protection/>
    </xf>
    <xf numFmtId="169" fontId="7" fillId="33" borderId="13" xfId="66" applyNumberFormat="1" applyFont="1" applyFill="1" applyBorder="1" applyAlignment="1">
      <alignment horizontal="right" vertical="center"/>
      <protection/>
    </xf>
    <xf numFmtId="169" fontId="7" fillId="0" borderId="0" xfId="59" applyNumberFormat="1" applyFont="1" applyFill="1" applyBorder="1" applyAlignment="1">
      <alignment horizontal="center" wrapText="1"/>
      <protection/>
    </xf>
    <xf numFmtId="169" fontId="7" fillId="0" borderId="0" xfId="66" applyNumberFormat="1" applyFont="1" applyFill="1" applyBorder="1" applyAlignment="1">
      <alignment horizontal="right" vertical="center"/>
      <protection/>
    </xf>
    <xf numFmtId="0" fontId="4" fillId="0" borderId="0" xfId="59" applyFont="1" applyFill="1" applyBorder="1">
      <alignment/>
      <protection/>
    </xf>
    <xf numFmtId="169" fontId="7" fillId="33" borderId="14" xfId="66" applyNumberFormat="1" applyFont="1" applyFill="1" applyBorder="1" applyAlignment="1">
      <alignment horizontal="right" vertical="center"/>
      <protection/>
    </xf>
    <xf numFmtId="169" fontId="4" fillId="0" borderId="0" xfId="59" applyNumberFormat="1" applyFont="1" applyFill="1" applyBorder="1" applyAlignment="1">
      <alignment horizontal="right" vertical="center"/>
      <protection/>
    </xf>
    <xf numFmtId="169" fontId="4" fillId="0" borderId="0" xfId="59" applyNumberFormat="1" applyFont="1" applyFill="1" applyBorder="1" applyAlignment="1">
      <alignment horizontal="center" vertical="center"/>
      <protection/>
    </xf>
    <xf numFmtId="169" fontId="7" fillId="0" borderId="0" xfId="66" applyNumberFormat="1" applyFont="1" applyFill="1" applyBorder="1" applyAlignment="1">
      <alignment vertical="center"/>
      <protection/>
    </xf>
    <xf numFmtId="0" fontId="4" fillId="0" borderId="0" xfId="61" applyFont="1" applyFill="1" applyAlignment="1">
      <alignment horizontal="left" vertical="center"/>
      <protection/>
    </xf>
    <xf numFmtId="169" fontId="4" fillId="0" borderId="0" xfId="59" applyNumberFormat="1" applyFont="1" applyFill="1">
      <alignment/>
      <protection/>
    </xf>
    <xf numFmtId="0" fontId="9" fillId="0" borderId="0" xfId="59" applyFont="1" applyFill="1" applyBorder="1" applyAlignment="1">
      <alignment horizontal="center" wrapText="1"/>
      <protection/>
    </xf>
    <xf numFmtId="169" fontId="9" fillId="0" borderId="0" xfId="59" applyNumberFormat="1" applyFont="1" applyFill="1" applyBorder="1" applyAlignment="1">
      <alignment horizontal="right"/>
      <protection/>
    </xf>
    <xf numFmtId="169" fontId="9" fillId="0" borderId="0" xfId="59" applyNumberFormat="1" applyFont="1" applyFill="1" applyBorder="1" applyAlignment="1">
      <alignment horizontal="center" wrapText="1"/>
      <protection/>
    </xf>
    <xf numFmtId="169" fontId="4" fillId="0" borderId="0" xfId="45" applyNumberFormat="1" applyFont="1" applyFill="1" applyBorder="1" applyAlignment="1">
      <alignment horizontal="right"/>
    </xf>
    <xf numFmtId="0" fontId="4" fillId="0" borderId="0" xfId="61" applyFont="1" applyFill="1" applyAlignment="1">
      <alignment horizontal="left" vertical="center" wrapText="1"/>
      <protection/>
    </xf>
    <xf numFmtId="0" fontId="21" fillId="0" borderId="0" xfId="59" applyFont="1" applyFill="1" applyBorder="1" applyAlignment="1">
      <alignment horizontal="center" wrapText="1"/>
      <protection/>
    </xf>
    <xf numFmtId="169" fontId="21" fillId="0" borderId="0" xfId="66" applyNumberFormat="1" applyFont="1" applyFill="1" applyBorder="1" applyAlignment="1">
      <alignment vertical="center"/>
      <protection/>
    </xf>
    <xf numFmtId="169" fontId="21" fillId="0" borderId="0" xfId="59" applyNumberFormat="1" applyFont="1" applyFill="1" applyBorder="1" applyAlignment="1">
      <alignment horizontal="center" wrapText="1"/>
      <protection/>
    </xf>
    <xf numFmtId="169" fontId="21" fillId="33" borderId="10" xfId="66" applyNumberFormat="1" applyFont="1" applyFill="1" applyBorder="1" applyAlignment="1">
      <alignment vertical="center"/>
      <protection/>
    </xf>
    <xf numFmtId="0" fontId="25" fillId="0" borderId="0" xfId="59" applyFont="1" applyFill="1" applyBorder="1" applyAlignment="1">
      <alignment horizontal="left" vertical="center"/>
      <protection/>
    </xf>
    <xf numFmtId="169" fontId="21" fillId="33" borderId="14" xfId="66" applyNumberFormat="1" applyFont="1" applyFill="1" applyBorder="1" applyAlignment="1">
      <alignment vertical="center"/>
      <protection/>
    </xf>
    <xf numFmtId="0" fontId="24" fillId="0" borderId="0" xfId="59" applyFont="1" applyFill="1" applyBorder="1" applyAlignment="1">
      <alignment horizontal="center" wrapText="1"/>
      <protection/>
    </xf>
    <xf numFmtId="0" fontId="26" fillId="0" borderId="0" xfId="69" applyFont="1" applyFill="1" applyBorder="1" applyAlignment="1">
      <alignment horizontal="left" vertical="center"/>
      <protection/>
    </xf>
    <xf numFmtId="0" fontId="25" fillId="0" borderId="0" xfId="59" applyFont="1" applyFill="1" applyBorder="1" applyAlignment="1">
      <alignment horizontal="left" vertical="center"/>
      <protection/>
    </xf>
    <xf numFmtId="0" fontId="24" fillId="0" borderId="0" xfId="59" applyFont="1" applyFill="1" applyBorder="1" applyAlignment="1">
      <alignment horizontal="center"/>
      <protection/>
    </xf>
    <xf numFmtId="0" fontId="11" fillId="0" borderId="0" xfId="59" applyFont="1" applyFill="1">
      <alignment/>
      <protection/>
    </xf>
    <xf numFmtId="0" fontId="11" fillId="0" borderId="0" xfId="59" applyFont="1" applyFill="1" applyBorder="1" applyAlignment="1">
      <alignment horizontal="left" vertical="center" wrapText="1"/>
      <protection/>
    </xf>
    <xf numFmtId="0" fontId="11" fillId="0" borderId="0" xfId="61" applyFont="1" applyFill="1" applyBorder="1" applyAlignment="1">
      <alignment vertical="center"/>
      <protection/>
    </xf>
    <xf numFmtId="0" fontId="13" fillId="0" borderId="0" xfId="59" applyFont="1" applyFill="1" applyBorder="1" applyAlignment="1">
      <alignment horizontal="center"/>
      <protection/>
    </xf>
    <xf numFmtId="0" fontId="4" fillId="0" borderId="0" xfId="59" applyFont="1" applyFill="1" applyBorder="1">
      <alignment/>
      <protection/>
    </xf>
    <xf numFmtId="0" fontId="11" fillId="0" borderId="0" xfId="59" applyFont="1" applyFill="1" applyBorder="1" applyAlignment="1">
      <alignment horizontal="right" vertical="center" wrapText="1"/>
      <protection/>
    </xf>
    <xf numFmtId="0" fontId="4" fillId="0" borderId="0" xfId="59" applyFont="1" applyFill="1" applyBorder="1" applyAlignment="1">
      <alignment horizontal="center"/>
      <protection/>
    </xf>
    <xf numFmtId="3" fontId="27" fillId="0" borderId="0" xfId="59" applyNumberFormat="1" applyFont="1" applyFill="1" applyBorder="1" applyAlignment="1">
      <alignment horizontal="right"/>
      <protection/>
    </xf>
    <xf numFmtId="171" fontId="7" fillId="34" borderId="10" xfId="42" applyFont="1" applyFill="1" applyBorder="1" applyAlignment="1">
      <alignment horizontal="left" vertical="center"/>
    </xf>
    <xf numFmtId="0" fontId="22" fillId="0" borderId="10" xfId="68" applyFont="1" applyFill="1" applyBorder="1" applyAlignment="1">
      <alignment horizontal="left" vertical="center"/>
      <protection/>
    </xf>
    <xf numFmtId="0" fontId="4" fillId="0" borderId="0" xfId="67" applyFont="1" applyFill="1" applyAlignment="1">
      <alignment vertical="center"/>
      <protection/>
    </xf>
    <xf numFmtId="0" fontId="4" fillId="0" borderId="0" xfId="67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horizontal="left" vertical="center"/>
      <protection/>
    </xf>
    <xf numFmtId="0" fontId="22" fillId="0" borderId="0" xfId="68" applyFont="1" applyFill="1" applyBorder="1" applyAlignment="1">
      <alignment horizontal="left" vertical="center"/>
      <protection/>
    </xf>
    <xf numFmtId="0" fontId="4" fillId="0" borderId="0" xfId="62" applyFont="1" applyFill="1" applyBorder="1" applyAlignment="1">
      <alignment vertical="center"/>
      <protection/>
    </xf>
    <xf numFmtId="0" fontId="14" fillId="0" borderId="0" xfId="59" applyFont="1" applyFill="1" applyBorder="1" applyAlignment="1">
      <alignment horizontal="left" vertical="center"/>
      <protection/>
    </xf>
    <xf numFmtId="0" fontId="4" fillId="0" borderId="0" xfId="62" applyFont="1" applyFill="1" applyBorder="1" applyAlignment="1">
      <alignment vertical="center"/>
      <protection/>
    </xf>
    <xf numFmtId="0" fontId="4" fillId="0" borderId="0" xfId="67" applyFont="1" applyFill="1" applyBorder="1" applyAlignment="1" quotePrefix="1">
      <alignment horizontal="left" vertical="center"/>
      <protection/>
    </xf>
    <xf numFmtId="15" fontId="14" fillId="0" borderId="0" xfId="61" applyNumberFormat="1" applyFont="1" applyFill="1" applyBorder="1" applyAlignment="1">
      <alignment horizontal="center" vertical="center" wrapText="1"/>
      <protection/>
    </xf>
    <xf numFmtId="0" fontId="4" fillId="0" borderId="0" xfId="62" applyFont="1" applyFill="1">
      <alignment/>
      <protection/>
    </xf>
    <xf numFmtId="15" fontId="14" fillId="0" borderId="0" xfId="61" applyNumberFormat="1" applyFont="1" applyFill="1" applyBorder="1" applyAlignment="1">
      <alignment horizontal="center" vertical="center" wrapText="1"/>
      <protection/>
    </xf>
    <xf numFmtId="15" fontId="7" fillId="0" borderId="0" xfId="61" applyNumberFormat="1" applyFont="1" applyFill="1" applyBorder="1" applyAlignment="1">
      <alignment horizontal="center" vertical="center" wrapText="1"/>
      <protection/>
    </xf>
    <xf numFmtId="169" fontId="7" fillId="0" borderId="0" xfId="63" applyNumberFormat="1" applyFont="1" applyFill="1" applyBorder="1" applyAlignment="1">
      <alignment horizontal="right" vertical="center" wrapText="1"/>
      <protection/>
    </xf>
    <xf numFmtId="0" fontId="7" fillId="0" borderId="0" xfId="62" applyFont="1" applyFill="1" applyBorder="1" applyAlignment="1">
      <alignment vertical="top" wrapText="1"/>
      <protection/>
    </xf>
    <xf numFmtId="0" fontId="4" fillId="0" borderId="0" xfId="62" applyFont="1" applyFill="1" applyBorder="1" applyAlignment="1">
      <alignment horizontal="center"/>
      <protection/>
    </xf>
    <xf numFmtId="169" fontId="4" fillId="0" borderId="0" xfId="62" applyNumberFormat="1" applyFont="1" applyFill="1" applyBorder="1" applyAlignment="1">
      <alignment horizontal="right"/>
      <protection/>
    </xf>
    <xf numFmtId="0" fontId="4" fillId="0" borderId="0" xfId="62" applyFont="1" applyFill="1" applyBorder="1" applyAlignment="1">
      <alignment vertical="top" wrapText="1"/>
      <protection/>
    </xf>
    <xf numFmtId="169" fontId="4" fillId="0" borderId="0" xfId="65" applyNumberFormat="1" applyFont="1" applyFill="1" applyBorder="1" applyAlignment="1">
      <alignment horizontal="right"/>
      <protection/>
    </xf>
    <xf numFmtId="0" fontId="7" fillId="0" borderId="0" xfId="62" applyFont="1" applyFill="1">
      <alignment/>
      <protection/>
    </xf>
    <xf numFmtId="169" fontId="7" fillId="33" borderId="13" xfId="65" applyNumberFormat="1" applyFont="1" applyFill="1" applyBorder="1" applyAlignment="1">
      <alignment horizontal="right"/>
      <protection/>
    </xf>
    <xf numFmtId="0" fontId="7" fillId="0" borderId="0" xfId="62" applyFont="1" applyFill="1" applyBorder="1" applyAlignment="1">
      <alignment vertical="top"/>
      <protection/>
    </xf>
    <xf numFmtId="0" fontId="4" fillId="0" borderId="0" xfId="62" applyFont="1" applyFill="1" applyBorder="1" applyAlignment="1">
      <alignment vertical="top"/>
      <protection/>
    </xf>
    <xf numFmtId="169" fontId="7" fillId="0" borderId="0" xfId="62" applyNumberFormat="1" applyFont="1" applyFill="1" applyBorder="1" applyAlignment="1">
      <alignment horizontal="right"/>
      <protection/>
    </xf>
    <xf numFmtId="0" fontId="4" fillId="0" borderId="0" xfId="62" applyFont="1" applyFill="1" applyBorder="1">
      <alignment/>
      <protection/>
    </xf>
    <xf numFmtId="0" fontId="7" fillId="0" borderId="0" xfId="62" applyFont="1" applyFill="1" applyBorder="1">
      <alignment/>
      <protection/>
    </xf>
    <xf numFmtId="0" fontId="7" fillId="0" borderId="0" xfId="62" applyFont="1" applyFill="1" applyBorder="1" applyAlignment="1">
      <alignment horizontal="left" wrapText="1"/>
      <protection/>
    </xf>
    <xf numFmtId="169" fontId="7" fillId="33" borderId="10" xfId="65" applyNumberFormat="1" applyFont="1" applyFill="1" applyBorder="1" applyAlignment="1">
      <alignment horizontal="right"/>
      <protection/>
    </xf>
    <xf numFmtId="49" fontId="4" fillId="0" borderId="0" xfId="62" applyNumberFormat="1" applyFont="1" applyFill="1" applyBorder="1" applyAlignment="1">
      <alignment horizontal="right"/>
      <protection/>
    </xf>
    <xf numFmtId="169" fontId="7" fillId="33" borderId="12" xfId="65" applyNumberFormat="1" applyFont="1" applyFill="1" applyBorder="1" applyAlignment="1">
      <alignment horizontal="right"/>
      <protection/>
    </xf>
    <xf numFmtId="0" fontId="7" fillId="0" borderId="0" xfId="62" applyFont="1" applyFill="1" applyBorder="1">
      <alignment/>
      <protection/>
    </xf>
    <xf numFmtId="0" fontId="4" fillId="0" borderId="0" xfId="62" applyFont="1" applyFill="1" applyBorder="1" applyAlignment="1">
      <alignment horizontal="center"/>
      <protection/>
    </xf>
    <xf numFmtId="169" fontId="7" fillId="0" borderId="0" xfId="65" applyNumberFormat="1" applyFont="1" applyFill="1" applyBorder="1" applyAlignment="1">
      <alignment horizontal="right"/>
      <protection/>
    </xf>
    <xf numFmtId="0" fontId="4" fillId="0" borderId="0" xfId="62" applyFont="1" applyFill="1" applyBorder="1">
      <alignment/>
      <protection/>
    </xf>
    <xf numFmtId="0" fontId="4" fillId="0" borderId="0" xfId="62" applyFont="1" applyFill="1" applyAlignment="1">
      <alignment horizontal="center"/>
      <protection/>
    </xf>
    <xf numFmtId="0" fontId="11" fillId="0" borderId="0" xfId="61" applyFont="1" applyFill="1" applyBorder="1" applyAlignment="1">
      <alignment horizontal="right" vertical="center"/>
      <protection/>
    </xf>
    <xf numFmtId="0" fontId="12" fillId="0" borderId="0" xfId="61" applyFont="1" applyFill="1" applyBorder="1" applyAlignment="1">
      <alignment horizontal="right" vertical="center"/>
      <protection/>
    </xf>
    <xf numFmtId="0" fontId="25" fillId="0" borderId="0" xfId="70" applyFont="1" applyFill="1">
      <alignment/>
      <protection/>
    </xf>
    <xf numFmtId="0" fontId="22" fillId="0" borderId="0" xfId="64" applyFont="1" applyFill="1">
      <alignment/>
      <protection/>
    </xf>
    <xf numFmtId="0" fontId="8" fillId="0" borderId="0" xfId="61" applyFont="1" applyFill="1" applyBorder="1" applyAlignment="1" quotePrefix="1">
      <alignment horizontal="right"/>
      <protection/>
    </xf>
    <xf numFmtId="0" fontId="8" fillId="0" borderId="0" xfId="65" applyFont="1" applyFill="1" applyBorder="1">
      <alignment/>
      <protection/>
    </xf>
    <xf numFmtId="0" fontId="8" fillId="0" borderId="0" xfId="61" applyFont="1" applyFill="1" applyBorder="1" applyAlignment="1">
      <alignment horizontal="right" vertical="center"/>
      <protection/>
    </xf>
    <xf numFmtId="0" fontId="8" fillId="0" borderId="0" xfId="61" applyFont="1" applyFill="1" applyBorder="1" applyAlignment="1">
      <alignment horizontal="left" vertical="center"/>
      <protection/>
    </xf>
    <xf numFmtId="0" fontId="9" fillId="0" borderId="0" xfId="61" applyFont="1" applyFill="1" applyBorder="1" applyAlignment="1">
      <alignment vertical="center"/>
      <protection/>
    </xf>
    <xf numFmtId="193" fontId="7" fillId="0" borderId="10" xfId="45" applyNumberFormat="1" applyFont="1" applyFill="1" applyBorder="1" applyAlignment="1">
      <alignment horizontal="left" vertical="center"/>
    </xf>
    <xf numFmtId="193" fontId="7" fillId="0" borderId="10" xfId="45" applyNumberFormat="1" applyFont="1" applyFill="1" applyBorder="1" applyAlignment="1">
      <alignment horizontal="left" vertical="center"/>
    </xf>
    <xf numFmtId="193" fontId="4" fillId="0" borderId="0" xfId="45" applyNumberFormat="1" applyFont="1" applyFill="1" applyBorder="1" applyAlignment="1" applyProtection="1">
      <alignment vertical="top"/>
      <protection/>
    </xf>
    <xf numFmtId="193" fontId="4" fillId="0" borderId="0" xfId="45" applyNumberFormat="1" applyFont="1" applyFill="1" applyBorder="1" applyAlignment="1">
      <alignment horizontal="left" vertical="center"/>
    </xf>
    <xf numFmtId="193" fontId="4" fillId="0" borderId="0" xfId="45" applyNumberFormat="1" applyFont="1" applyFill="1" applyBorder="1" applyAlignment="1">
      <alignment horizontal="left" vertical="center"/>
    </xf>
    <xf numFmtId="193" fontId="7" fillId="0" borderId="0" xfId="45" applyNumberFormat="1" applyFont="1" applyFill="1" applyBorder="1" applyAlignment="1">
      <alignment horizontal="left" vertical="center"/>
    </xf>
    <xf numFmtId="0" fontId="14" fillId="0" borderId="0" xfId="63" applyNumberFormat="1" applyFont="1" applyFill="1" applyBorder="1" applyAlignment="1" applyProtection="1">
      <alignment/>
      <protection/>
    </xf>
    <xf numFmtId="193" fontId="14" fillId="0" borderId="0" xfId="45" applyNumberFormat="1" applyFont="1" applyFill="1" applyBorder="1" applyAlignment="1" applyProtection="1">
      <alignment horizontal="center" vertical="top" wrapText="1"/>
      <protection/>
    </xf>
    <xf numFmtId="193" fontId="14" fillId="0" borderId="0" xfId="45" applyNumberFormat="1" applyFont="1" applyFill="1" applyBorder="1" applyAlignment="1" applyProtection="1">
      <alignment horizontal="right" vertical="top" wrapText="1"/>
      <protection/>
    </xf>
    <xf numFmtId="193" fontId="14" fillId="0" borderId="0" xfId="45" applyNumberFormat="1" applyFont="1" applyFill="1" applyBorder="1" applyAlignment="1" applyProtection="1">
      <alignment vertical="top"/>
      <protection/>
    </xf>
    <xf numFmtId="0" fontId="14" fillId="0" borderId="0" xfId="59" applyFont="1" applyFill="1" applyBorder="1" applyAlignment="1">
      <alignment/>
      <protection/>
    </xf>
    <xf numFmtId="0" fontId="14" fillId="0" borderId="0" xfId="59" applyFont="1" applyFill="1" applyBorder="1" applyAlignment="1">
      <alignment horizontal="center" vertical="top"/>
      <protection/>
    </xf>
    <xf numFmtId="193" fontId="14" fillId="0" borderId="0" xfId="45" applyNumberFormat="1" applyFont="1" applyFill="1" applyBorder="1" applyAlignment="1">
      <alignment horizontal="center" vertical="top"/>
    </xf>
    <xf numFmtId="193" fontId="14" fillId="0" borderId="0" xfId="45" applyNumberFormat="1" applyFont="1" applyFill="1" applyBorder="1" applyAlignment="1">
      <alignment horizontal="right" vertical="top"/>
    </xf>
    <xf numFmtId="193" fontId="14" fillId="0" borderId="0" xfId="45" applyNumberFormat="1" applyFont="1" applyFill="1" applyBorder="1" applyAlignment="1" applyProtection="1">
      <alignment vertical="top"/>
      <protection locked="0"/>
    </xf>
    <xf numFmtId="0" fontId="12" fillId="0" borderId="0" xfId="59" applyFont="1" applyFill="1" applyBorder="1" applyAlignment="1">
      <alignment/>
      <protection/>
    </xf>
    <xf numFmtId="193" fontId="14" fillId="0" borderId="0" xfId="45" applyNumberFormat="1" applyFont="1" applyFill="1" applyBorder="1" applyAlignment="1">
      <alignment horizontal="right"/>
    </xf>
    <xf numFmtId="193" fontId="12" fillId="0" borderId="0" xfId="45" applyNumberFormat="1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>
      <alignment/>
      <protection/>
    </xf>
    <xf numFmtId="193" fontId="7" fillId="0" borderId="0" xfId="45" applyNumberFormat="1" applyFont="1" applyFill="1" applyBorder="1" applyAlignment="1">
      <alignment horizontal="right"/>
    </xf>
    <xf numFmtId="193" fontId="8" fillId="0" borderId="0" xfId="45" applyNumberFormat="1" applyFont="1" applyFill="1" applyBorder="1" applyAlignment="1">
      <alignment horizontal="right"/>
    </xf>
    <xf numFmtId="193" fontId="4" fillId="0" borderId="0" xfId="45" applyNumberFormat="1" applyFont="1" applyFill="1" applyBorder="1" applyAlignment="1" applyProtection="1">
      <alignment vertical="top"/>
      <protection locked="0"/>
    </xf>
    <xf numFmtId="0" fontId="7" fillId="0" borderId="0" xfId="63" applyNumberFormat="1" applyFont="1" applyFill="1" applyBorder="1" applyAlignment="1" applyProtection="1">
      <alignment vertical="center" wrapText="1"/>
      <protection/>
    </xf>
    <xf numFmtId="0" fontId="4" fillId="0" borderId="0" xfId="63" applyNumberFormat="1" applyFont="1" applyFill="1" applyBorder="1" applyAlignment="1" applyProtection="1">
      <alignment horizontal="center" vertical="center"/>
      <protection/>
    </xf>
    <xf numFmtId="193" fontId="7" fillId="0" borderId="10" xfId="45" applyNumberFormat="1" applyFont="1" applyFill="1" applyBorder="1" applyAlignment="1" applyProtection="1">
      <alignment vertical="center"/>
      <protection/>
    </xf>
    <xf numFmtId="193" fontId="4" fillId="0" borderId="0" xfId="45" applyNumberFormat="1" applyFont="1" applyFill="1" applyBorder="1" applyAlignment="1" applyProtection="1">
      <alignment vertical="center"/>
      <protection/>
    </xf>
    <xf numFmtId="193" fontId="7" fillId="0" borderId="0" xfId="45" applyNumberFormat="1" applyFont="1" applyFill="1" applyBorder="1" applyAlignment="1" applyProtection="1">
      <alignment vertical="center"/>
      <protection/>
    </xf>
    <xf numFmtId="193" fontId="7" fillId="0" borderId="10" xfId="45" applyNumberFormat="1" applyFont="1" applyFill="1" applyBorder="1" applyAlignment="1" applyProtection="1">
      <alignment vertical="center"/>
      <protection/>
    </xf>
    <xf numFmtId="0" fontId="4" fillId="0" borderId="0" xfId="63" applyNumberFormat="1" applyFont="1" applyFill="1" applyBorder="1" applyAlignment="1" applyProtection="1">
      <alignment vertical="center" wrapText="1"/>
      <protection/>
    </xf>
    <xf numFmtId="193" fontId="7" fillId="0" borderId="11" xfId="45" applyNumberFormat="1" applyFont="1" applyFill="1" applyBorder="1" applyAlignment="1" applyProtection="1">
      <alignment vertical="center"/>
      <protection/>
    </xf>
    <xf numFmtId="193" fontId="7" fillId="33" borderId="12" xfId="45" applyNumberFormat="1" applyFont="1" applyFill="1" applyBorder="1" applyAlignment="1" applyProtection="1">
      <alignment vertical="center"/>
      <protection/>
    </xf>
    <xf numFmtId="0" fontId="8" fillId="0" borderId="0" xfId="63" applyNumberFormat="1" applyFont="1" applyFill="1" applyBorder="1" applyAlignment="1" applyProtection="1">
      <alignment vertical="center" wrapText="1"/>
      <protection/>
    </xf>
    <xf numFmtId="0" fontId="7" fillId="0" borderId="0" xfId="63" applyNumberFormat="1" applyFont="1" applyFill="1" applyBorder="1" applyAlignment="1" applyProtection="1">
      <alignment horizontal="center" vertical="center"/>
      <protection/>
    </xf>
    <xf numFmtId="193" fontId="7" fillId="33" borderId="10" xfId="45" applyNumberFormat="1" applyFont="1" applyFill="1" applyBorder="1" applyAlignment="1" applyProtection="1">
      <alignment vertical="center"/>
      <protection/>
    </xf>
    <xf numFmtId="0" fontId="7" fillId="0" borderId="12" xfId="63" applyNumberFormat="1" applyFont="1" applyFill="1" applyBorder="1" applyAlignment="1" applyProtection="1">
      <alignment vertical="center" wrapText="1"/>
      <protection/>
    </xf>
    <xf numFmtId="193" fontId="4" fillId="0" borderId="0" xfId="45" applyNumberFormat="1" applyFont="1" applyFill="1" applyBorder="1" applyAlignment="1" applyProtection="1">
      <alignment vertical="top"/>
      <protection/>
    </xf>
    <xf numFmtId="193" fontId="7" fillId="0" borderId="0" xfId="45" applyNumberFormat="1" applyFont="1" applyFill="1" applyBorder="1" applyAlignment="1" applyProtection="1">
      <alignment vertical="top"/>
      <protection/>
    </xf>
    <xf numFmtId="0" fontId="4" fillId="0" borderId="0" xfId="63" applyNumberFormat="1" applyFont="1" applyFill="1" applyBorder="1" applyAlignment="1" applyProtection="1">
      <alignment vertical="top"/>
      <protection/>
    </xf>
    <xf numFmtId="0" fontId="8" fillId="0" borderId="0" xfId="61" applyFont="1" applyFill="1" applyBorder="1" applyAlignment="1" quotePrefix="1">
      <alignment horizontal="left"/>
      <protection/>
    </xf>
    <xf numFmtId="0" fontId="8" fillId="0" borderId="0" xfId="63" applyNumberFormat="1" applyFont="1" applyFill="1" applyBorder="1" applyAlignment="1" applyProtection="1" quotePrefix="1">
      <alignment horizontal="right" vertical="top"/>
      <protection/>
    </xf>
    <xf numFmtId="0" fontId="8" fillId="0" borderId="0" xfId="63" applyNumberFormat="1" applyFont="1" applyFill="1" applyBorder="1" applyAlignment="1" applyProtection="1">
      <alignment vertical="top"/>
      <protection/>
    </xf>
    <xf numFmtId="0" fontId="7" fillId="0" borderId="10" xfId="61" applyFont="1" applyFill="1" applyBorder="1" applyAlignment="1">
      <alignment horizontal="left" vertical="center"/>
      <protection/>
    </xf>
    <xf numFmtId="0" fontId="4" fillId="0" borderId="0" xfId="62" applyFont="1" applyFill="1" applyBorder="1" applyAlignment="1">
      <alignment vertical="top" wrapText="1"/>
      <protection/>
    </xf>
    <xf numFmtId="0" fontId="4" fillId="0" borderId="0" xfId="62" applyFont="1" applyFill="1" applyBorder="1" applyAlignment="1">
      <alignment horizontal="center" wrapText="1"/>
      <protection/>
    </xf>
    <xf numFmtId="0" fontId="4" fillId="0" borderId="0" xfId="0" applyFont="1" applyFill="1" applyBorder="1" applyAlignment="1">
      <alignment/>
    </xf>
    <xf numFmtId="0" fontId="7" fillId="0" borderId="0" xfId="66" applyFont="1" applyFill="1" applyAlignment="1">
      <alignment horizontal="left" vertical="center"/>
      <protection/>
    </xf>
    <xf numFmtId="169" fontId="13" fillId="0" borderId="0" xfId="59" applyNumberFormat="1" applyFont="1" applyFill="1" applyBorder="1" applyAlignment="1">
      <alignment horizontal="right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/>
    </xf>
    <xf numFmtId="169" fontId="7" fillId="33" borderId="13" xfId="0" applyNumberFormat="1" applyFont="1" applyFill="1" applyBorder="1" applyAlignment="1">
      <alignment horizontal="right"/>
    </xf>
    <xf numFmtId="169" fontId="4" fillId="35" borderId="11" xfId="42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169" fontId="7" fillId="0" borderId="11" xfId="42" applyNumberFormat="1" applyFont="1" applyFill="1" applyBorder="1" applyAlignment="1">
      <alignment/>
    </xf>
    <xf numFmtId="169" fontId="7" fillId="35" borderId="13" xfId="42" applyNumberFormat="1" applyFont="1" applyFill="1" applyBorder="1" applyAlignment="1">
      <alignment/>
    </xf>
    <xf numFmtId="0" fontId="4" fillId="0" borderId="0" xfId="59" applyFont="1" applyFill="1" applyBorder="1" applyAlignment="1">
      <alignment horizontal="left" vertical="center" wrapText="1"/>
      <protection/>
    </xf>
    <xf numFmtId="0" fontId="14" fillId="36" borderId="0" xfId="59" applyFont="1" applyFill="1" applyBorder="1" applyAlignment="1">
      <alignment horizontal="left" vertical="center"/>
      <protection/>
    </xf>
    <xf numFmtId="0" fontId="9" fillId="0" borderId="0" xfId="63" applyNumberFormat="1" applyFont="1" applyFill="1" applyBorder="1" applyAlignment="1" applyProtection="1">
      <alignment vertical="center" wrapText="1"/>
      <protection/>
    </xf>
    <xf numFmtId="0" fontId="9" fillId="0" borderId="0" xfId="59" applyFont="1" applyFill="1" applyBorder="1" applyAlignment="1">
      <alignment horizontal="left" vertical="center"/>
      <protection/>
    </xf>
    <xf numFmtId="0" fontId="4" fillId="0" borderId="0" xfId="63" applyNumberFormat="1" applyFont="1" applyFill="1" applyBorder="1" applyAlignment="1" applyProtection="1">
      <alignment vertical="center" wrapText="1"/>
      <protection/>
    </xf>
    <xf numFmtId="0" fontId="4" fillId="0" borderId="0" xfId="59" applyFont="1" applyFill="1" applyBorder="1" applyAlignment="1">
      <alignment horizontal="left" vertical="center"/>
      <protection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59" applyFont="1" applyFill="1" applyBorder="1" applyAlignment="1">
      <alignment horizontal="left" vertical="center" wrapText="1"/>
      <protection/>
    </xf>
    <xf numFmtId="0" fontId="66" fillId="0" borderId="0" xfId="0" applyFont="1" applyFill="1" applyBorder="1" applyAlignment="1">
      <alignment/>
    </xf>
    <xf numFmtId="0" fontId="66" fillId="0" borderId="0" xfId="0" applyFont="1" applyFill="1" applyBorder="1" applyAlignment="1">
      <alignment horizontal="left" vertical="center"/>
    </xf>
    <xf numFmtId="193" fontId="14" fillId="0" borderId="0" xfId="45" applyNumberFormat="1" applyFont="1" applyFill="1" applyBorder="1" applyAlignment="1" applyProtection="1">
      <alignment vertical="top" wrapText="1"/>
      <protection/>
    </xf>
    <xf numFmtId="193" fontId="66" fillId="0" borderId="0" xfId="45" applyNumberFormat="1" applyFont="1" applyFill="1" applyBorder="1" applyAlignment="1">
      <alignment vertical="center"/>
    </xf>
    <xf numFmtId="193" fontId="14" fillId="0" borderId="0" xfId="45" applyNumberFormat="1" applyFont="1" applyFill="1" applyBorder="1" applyAlignment="1">
      <alignment vertical="top"/>
    </xf>
    <xf numFmtId="171" fontId="7" fillId="0" borderId="10" xfId="42" applyFont="1" applyFill="1" applyBorder="1" applyAlignment="1">
      <alignment horizontal="left" vertical="center"/>
    </xf>
    <xf numFmtId="171" fontId="7" fillId="0" borderId="10" xfId="45" applyFont="1" applyFill="1" applyBorder="1" applyAlignment="1">
      <alignment horizontal="left" vertical="center"/>
    </xf>
    <xf numFmtId="196" fontId="7" fillId="0" borderId="0" xfId="42" applyNumberFormat="1" applyFont="1" applyFill="1" applyBorder="1" applyAlignment="1">
      <alignment/>
    </xf>
    <xf numFmtId="0" fontId="29" fillId="0" borderId="0" xfId="0" applyFont="1" applyAlignment="1">
      <alignment/>
    </xf>
    <xf numFmtId="0" fontId="11" fillId="0" borderId="0" xfId="60" applyFont="1" applyFill="1">
      <alignment/>
      <protection/>
    </xf>
    <xf numFmtId="0" fontId="8" fillId="0" borderId="0" xfId="60" applyFont="1" applyFill="1" applyBorder="1" applyAlignment="1">
      <alignment horizontal="center"/>
      <protection/>
    </xf>
    <xf numFmtId="193" fontId="8" fillId="0" borderId="0" xfId="45" applyNumberFormat="1" applyFont="1" applyFill="1" applyBorder="1" applyAlignment="1">
      <alignment horizontal="center"/>
    </xf>
    <xf numFmtId="193" fontId="4" fillId="0" borderId="0" xfId="45" applyNumberFormat="1" applyFont="1" applyFill="1" applyBorder="1" applyAlignment="1">
      <alignment horizontal="center"/>
    </xf>
    <xf numFmtId="193" fontId="4" fillId="0" borderId="0" xfId="45" applyNumberFormat="1" applyFont="1" applyFill="1" applyBorder="1" applyAlignment="1">
      <alignment horizontal="right"/>
    </xf>
    <xf numFmtId="193" fontId="4" fillId="0" borderId="0" xfId="45" applyNumberFormat="1" applyFont="1" applyFill="1" applyBorder="1" applyAlignment="1">
      <alignment/>
    </xf>
    <xf numFmtId="193" fontId="7" fillId="0" borderId="0" xfId="45" applyNumberFormat="1" applyFont="1" applyFill="1" applyBorder="1" applyAlignment="1">
      <alignment/>
    </xf>
    <xf numFmtId="10" fontId="8" fillId="0" borderId="0" xfId="73" applyNumberFormat="1" applyFont="1" applyFill="1" applyBorder="1" applyAlignment="1">
      <alignment horizontal="center"/>
    </xf>
    <xf numFmtId="193" fontId="4" fillId="0" borderId="0" xfId="45" applyNumberFormat="1" applyFont="1" applyFill="1" applyBorder="1" applyAlignment="1" applyProtection="1">
      <alignment vertical="center"/>
      <protection/>
    </xf>
    <xf numFmtId="193" fontId="4" fillId="0" borderId="0" xfId="45" applyNumberFormat="1" applyFont="1" applyFill="1" applyBorder="1" applyAlignment="1" applyProtection="1">
      <alignment vertical="center"/>
      <protection/>
    </xf>
    <xf numFmtId="0" fontId="11" fillId="0" borderId="0" xfId="60" applyFont="1" applyFill="1" applyBorder="1" applyAlignment="1">
      <alignment horizontal="left" vertical="center" wrapText="1"/>
      <protection/>
    </xf>
    <xf numFmtId="193" fontId="4" fillId="0" borderId="0" xfId="45" applyNumberFormat="1" applyFont="1" applyFill="1" applyBorder="1" applyAlignment="1" applyProtection="1">
      <alignment vertical="top"/>
      <protection/>
    </xf>
    <xf numFmtId="0" fontId="11" fillId="0" borderId="0" xfId="60" applyFont="1" applyFill="1" applyBorder="1" applyAlignment="1">
      <alignment horizontal="right" vertical="center" wrapText="1"/>
      <protection/>
    </xf>
    <xf numFmtId="0" fontId="4" fillId="0" borderId="0" xfId="0" applyFont="1" applyFill="1" applyBorder="1" applyAlignment="1">
      <alignment horizontal="center"/>
    </xf>
    <xf numFmtId="169" fontId="4" fillId="0" borderId="10" xfId="65" applyNumberFormat="1" applyFont="1" applyFill="1" applyBorder="1" applyAlignment="1">
      <alignment horizontal="right"/>
      <protection/>
    </xf>
    <xf numFmtId="169" fontId="28" fillId="0" borderId="10" xfId="68" applyNumberFormat="1" applyFont="1" applyFill="1" applyBorder="1" applyAlignment="1">
      <alignment horizontal="right" vertical="center" wrapText="1"/>
      <protection/>
    </xf>
    <xf numFmtId="193" fontId="14" fillId="0" borderId="10" xfId="45" applyNumberFormat="1" applyFont="1" applyFill="1" applyBorder="1" applyAlignment="1">
      <alignment horizontal="right"/>
    </xf>
    <xf numFmtId="169" fontId="14" fillId="0" borderId="0" xfId="59" applyNumberFormat="1" applyFont="1" applyFill="1" applyBorder="1" applyAlignment="1">
      <alignment horizontal="right" vertical="center" wrapText="1"/>
      <protection/>
    </xf>
    <xf numFmtId="0" fontId="14" fillId="0" borderId="10" xfId="59" applyFont="1" applyFill="1" applyBorder="1">
      <alignment/>
      <protection/>
    </xf>
    <xf numFmtId="14" fontId="14" fillId="0" borderId="0" xfId="68" applyNumberFormat="1" applyFont="1" applyFill="1" applyBorder="1" applyAlignment="1">
      <alignment horizontal="right" vertical="center" wrapText="1"/>
      <protection/>
    </xf>
    <xf numFmtId="169" fontId="7" fillId="0" borderId="10" xfId="65" applyNumberFormat="1" applyFont="1" applyFill="1" applyBorder="1" applyAlignment="1">
      <alignment horizontal="right"/>
      <protection/>
    </xf>
    <xf numFmtId="0" fontId="7" fillId="0" borderId="1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/>
    </xf>
    <xf numFmtId="193" fontId="14" fillId="0" borderId="0" xfId="42" applyNumberFormat="1" applyFont="1" applyFill="1" applyBorder="1" applyAlignment="1">
      <alignment horizontal="right" vertical="center" wrapText="1"/>
    </xf>
    <xf numFmtId="193" fontId="13" fillId="0" borderId="10" xfId="42" applyNumberFormat="1" applyFont="1" applyFill="1" applyBorder="1" applyAlignment="1">
      <alignment horizontal="right" vertical="center" wrapText="1"/>
    </xf>
    <xf numFmtId="0" fontId="11" fillId="0" borderId="0" xfId="60" applyFont="1" applyFill="1" applyBorder="1" applyAlignment="1">
      <alignment horizontal="left" vertical="center" wrapText="1"/>
      <protection/>
    </xf>
    <xf numFmtId="193" fontId="13" fillId="0" borderId="0" xfId="42" applyNumberFormat="1" applyFont="1" applyFill="1" applyBorder="1" applyAlignment="1">
      <alignment horizontal="right" vertical="center" wrapText="1"/>
    </xf>
    <xf numFmtId="0" fontId="11" fillId="0" borderId="0" xfId="59" applyFont="1" applyFill="1" applyBorder="1" applyAlignment="1">
      <alignment horizontal="left" vertical="center" wrapText="1"/>
      <protection/>
    </xf>
    <xf numFmtId="0" fontId="14" fillId="0" borderId="0" xfId="59" applyFont="1" applyFill="1" applyBorder="1" applyAlignment="1">
      <alignment horizontal="center" vertical="center"/>
      <protection/>
    </xf>
    <xf numFmtId="169" fontId="14" fillId="0" borderId="0" xfId="59" applyNumberFormat="1" applyFont="1" applyFill="1" applyBorder="1" applyAlignment="1">
      <alignment horizontal="right" vertical="center" wrapText="1"/>
      <protection/>
    </xf>
    <xf numFmtId="169" fontId="13" fillId="0" borderId="10" xfId="59" applyNumberFormat="1" applyFont="1" applyFill="1" applyBorder="1" applyAlignment="1">
      <alignment horizontal="right" vertical="center" wrapText="1"/>
      <protection/>
    </xf>
    <xf numFmtId="193" fontId="14" fillId="0" borderId="0" xfId="45" applyNumberFormat="1" applyFont="1" applyFill="1" applyBorder="1" applyAlignment="1" applyProtection="1">
      <alignment horizontal="right" vertical="top" wrapText="1"/>
      <protection/>
    </xf>
    <xf numFmtId="193" fontId="14" fillId="0" borderId="0" xfId="45" applyNumberFormat="1" applyFont="1" applyFill="1" applyBorder="1" applyAlignment="1">
      <alignment horizontal="right" vertical="top"/>
    </xf>
    <xf numFmtId="193" fontId="14" fillId="36" borderId="0" xfId="45" applyNumberFormat="1" applyFont="1" applyFill="1" applyBorder="1" applyAlignment="1" applyProtection="1">
      <alignment horizontal="right" vertical="top" wrapText="1"/>
      <protection/>
    </xf>
    <xf numFmtId="193" fontId="14" fillId="36" borderId="0" xfId="45" applyNumberFormat="1" applyFont="1" applyFill="1" applyBorder="1" applyAlignment="1">
      <alignment horizontal="right" vertical="top"/>
    </xf>
    <xf numFmtId="193" fontId="14" fillId="37" borderId="0" xfId="45" applyNumberFormat="1" applyFont="1" applyFill="1" applyBorder="1" applyAlignment="1" applyProtection="1">
      <alignment horizontal="right" vertical="top" wrapText="1"/>
      <protection/>
    </xf>
    <xf numFmtId="193" fontId="14" fillId="37" borderId="0" xfId="45" applyNumberFormat="1" applyFont="1" applyFill="1" applyBorder="1" applyAlignment="1">
      <alignment horizontal="right" vertical="top"/>
    </xf>
    <xf numFmtId="193" fontId="14" fillId="0" borderId="0" xfId="44" applyNumberFormat="1" applyFont="1" applyFill="1" applyBorder="1" applyAlignment="1" applyProtection="1">
      <alignment horizontal="right" vertical="top" wrapText="1"/>
      <protection/>
    </xf>
    <xf numFmtId="193" fontId="14" fillId="0" borderId="0" xfId="44" applyNumberFormat="1" applyFont="1" applyFill="1" applyBorder="1" applyAlignment="1">
      <alignment horizontal="right" vertical="top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_BAL" xfId="61"/>
    <cellStyle name="Normal_Financial statements 2000 Alcomet 2" xfId="62"/>
    <cellStyle name="Normal_Financial statements_bg model 2002 2" xfId="63"/>
    <cellStyle name="Normal_FS_2004_Final_28.03.05 2" xfId="64"/>
    <cellStyle name="Normal_FS_SOPHARMA_2005 (2) 2" xfId="65"/>
    <cellStyle name="Normal_P&amp;L" xfId="66"/>
    <cellStyle name="Normal_P&amp;L_Financial statements_bg model 2002" xfId="67"/>
    <cellStyle name="Normal_Sheet2 3" xfId="68"/>
    <cellStyle name="Normal_SOPHARMA_FS_01_12_2007_predvaritelen 3" xfId="69"/>
    <cellStyle name="Normal_Vatreshno_Gr_Spravki_2004 2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afileserver\DATA\My%20Documents\MESECHNI%20OTCHETI%202007\IV-to%20tr-e%202007\m.12\SOPHARMA_FS_01_12_2007_predvaritel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S "/>
      <sheetName val="EQS"/>
    </sheetNames>
    <sheetDataSet>
      <sheetData sheetId="0">
        <row r="49">
          <cell r="A49" t="str">
            <v>Гл. счетоводител (Съставител):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view="pageBreakPreview" zoomScale="85" zoomScaleSheetLayoutView="85" zoomScalePageLayoutView="0" workbookViewId="0" topLeftCell="A1">
      <selection activeCell="D14" sqref="D14"/>
    </sheetView>
  </sheetViews>
  <sheetFormatPr defaultColWidth="0" defaultRowHeight="12.75" customHeight="1" zeroHeight="1"/>
  <cols>
    <col min="1" max="1" width="38.140625" style="54" customWidth="1"/>
    <col min="2" max="2" width="9.28125" style="54" customWidth="1"/>
    <col min="3" max="3" width="9.8515625" style="54" customWidth="1"/>
    <col min="4" max="4" width="29.57421875" style="54" customWidth="1"/>
    <col min="5" max="6" width="9.28125" style="54" customWidth="1"/>
    <col min="7" max="7" width="9.57421875" style="54" customWidth="1"/>
    <col min="8" max="8" width="9.28125" style="54" customWidth="1"/>
    <col min="9" max="16384" width="9.28125" style="54" hidden="1" customWidth="1"/>
  </cols>
  <sheetData>
    <row r="1" spans="1:8" ht="18.75">
      <c r="A1" s="51" t="s">
        <v>0</v>
      </c>
      <c r="B1" s="52"/>
      <c r="C1" s="52"/>
      <c r="D1" s="53" t="s">
        <v>196</v>
      </c>
      <c r="E1" s="52"/>
      <c r="F1" s="52"/>
      <c r="G1" s="52"/>
      <c r="H1" s="52"/>
    </row>
    <row r="2" ht="12.75"/>
    <row r="3" ht="12.75"/>
    <row r="4" ht="12.75"/>
    <row r="5" spans="1:8" ht="18.75">
      <c r="A5" s="55" t="s">
        <v>175</v>
      </c>
      <c r="D5" s="56" t="s">
        <v>176</v>
      </c>
      <c r="E5" s="57"/>
      <c r="F5" s="57"/>
      <c r="G5" s="57"/>
      <c r="H5" s="57"/>
    </row>
    <row r="6" spans="1:8" ht="18.75">
      <c r="A6" s="55"/>
      <c r="D6" s="56" t="s">
        <v>197</v>
      </c>
      <c r="E6" s="57"/>
      <c r="F6" s="57"/>
      <c r="G6" s="57"/>
      <c r="H6" s="57"/>
    </row>
    <row r="7" spans="1:8" ht="17.25" customHeight="1">
      <c r="A7" s="64"/>
      <c r="D7" s="56" t="s">
        <v>224</v>
      </c>
      <c r="E7" s="57"/>
      <c r="F7" s="57"/>
      <c r="G7" s="57"/>
      <c r="H7" s="57"/>
    </row>
    <row r="8" spans="1:8" ht="18.75">
      <c r="A8" s="55"/>
      <c r="D8" s="56"/>
      <c r="E8" s="57"/>
      <c r="F8" s="57"/>
      <c r="G8" s="57"/>
      <c r="H8" s="57"/>
    </row>
    <row r="9" spans="1:8" ht="18.75">
      <c r="A9" s="55"/>
      <c r="D9" s="56"/>
      <c r="E9" s="57"/>
      <c r="F9" s="57"/>
      <c r="G9" s="57"/>
      <c r="H9" s="57"/>
    </row>
    <row r="10" spans="1:8" ht="16.5">
      <c r="A10" s="58"/>
      <c r="D10" s="56"/>
      <c r="E10" s="58"/>
      <c r="F10" s="57"/>
      <c r="G10" s="57"/>
      <c r="H10" s="57"/>
    </row>
    <row r="11" spans="1:8" ht="18.75">
      <c r="A11" s="55"/>
      <c r="D11" s="56"/>
      <c r="E11" s="57"/>
      <c r="F11" s="57"/>
      <c r="G11" s="57"/>
      <c r="H11" s="57"/>
    </row>
    <row r="12" spans="1:8" ht="18.75">
      <c r="A12" s="55"/>
      <c r="D12" s="59"/>
      <c r="E12" s="57"/>
      <c r="F12" s="57"/>
      <c r="G12" s="57"/>
      <c r="H12" s="57"/>
    </row>
    <row r="13" spans="1:8" ht="18.75">
      <c r="A13" s="55"/>
      <c r="D13" s="59"/>
      <c r="E13" s="57"/>
      <c r="F13" s="57"/>
      <c r="G13" s="57"/>
      <c r="H13" s="57"/>
    </row>
    <row r="14" spans="1:8" ht="18.75">
      <c r="A14" s="55"/>
      <c r="D14" s="59"/>
      <c r="E14" s="57"/>
      <c r="F14" s="57"/>
      <c r="G14" s="57"/>
      <c r="H14" s="57"/>
    </row>
    <row r="15" spans="1:8" ht="18.75">
      <c r="A15" s="55"/>
      <c r="D15" s="60"/>
      <c r="E15" s="60"/>
      <c r="F15" s="57"/>
      <c r="G15" s="57"/>
      <c r="H15" s="57"/>
    </row>
    <row r="16" spans="1:6" ht="18.75">
      <c r="A16" s="55" t="s">
        <v>194</v>
      </c>
      <c r="D16" s="60" t="s">
        <v>176</v>
      </c>
      <c r="E16" s="61"/>
      <c r="F16" s="62"/>
    </row>
    <row r="17" spans="1:8" ht="18.75">
      <c r="A17" s="64"/>
      <c r="D17" s="56"/>
      <c r="E17" s="61"/>
      <c r="F17" s="63"/>
      <c r="G17" s="57"/>
      <c r="H17" s="57"/>
    </row>
    <row r="18" spans="4:8" ht="16.5">
      <c r="D18" s="60"/>
      <c r="E18" s="61"/>
      <c r="F18" s="63"/>
      <c r="G18" s="57"/>
      <c r="H18" s="57"/>
    </row>
    <row r="19" spans="1:8" ht="18.75">
      <c r="A19" s="55"/>
      <c r="D19" s="60"/>
      <c r="E19" s="61"/>
      <c r="F19" s="63"/>
      <c r="G19" s="57"/>
      <c r="H19" s="57"/>
    </row>
    <row r="20" spans="1:8" ht="18.75">
      <c r="A20" s="64"/>
      <c r="D20" s="60"/>
      <c r="E20" s="61"/>
      <c r="F20" s="63"/>
      <c r="G20" s="57"/>
      <c r="H20" s="57"/>
    </row>
    <row r="21" spans="1:8" ht="18.75">
      <c r="A21" s="55" t="s">
        <v>6</v>
      </c>
      <c r="B21" s="55"/>
      <c r="C21" s="55"/>
      <c r="D21" s="60" t="s">
        <v>217</v>
      </c>
      <c r="E21" s="61"/>
      <c r="F21" s="63"/>
      <c r="G21" s="57"/>
      <c r="H21" s="57"/>
    </row>
    <row r="22" spans="1:8" ht="18.75">
      <c r="A22" s="55"/>
      <c r="D22" s="60" t="s">
        <v>218</v>
      </c>
      <c r="E22" s="61"/>
      <c r="F22" s="62"/>
      <c r="G22" s="55"/>
      <c r="H22" s="55"/>
    </row>
    <row r="23" spans="1:6" ht="18.75">
      <c r="A23" s="55"/>
      <c r="D23" s="60"/>
      <c r="E23" s="61"/>
      <c r="F23" s="62"/>
    </row>
    <row r="24" spans="1:6" ht="18.75">
      <c r="A24" s="55"/>
      <c r="D24" s="60"/>
      <c r="E24" s="61"/>
      <c r="F24" s="62"/>
    </row>
    <row r="25" spans="1:6" ht="18.75">
      <c r="A25" s="55"/>
      <c r="D25" s="60"/>
      <c r="E25" s="62"/>
      <c r="F25" s="62"/>
    </row>
    <row r="26" spans="1:6" ht="18.75">
      <c r="A26" s="55" t="s">
        <v>1</v>
      </c>
      <c r="D26" s="60" t="s">
        <v>177</v>
      </c>
      <c r="E26" s="61"/>
      <c r="F26" s="62"/>
    </row>
    <row r="27" spans="1:6" ht="18.75">
      <c r="A27" s="55"/>
      <c r="D27" s="247" t="s">
        <v>198</v>
      </c>
      <c r="E27" s="63"/>
      <c r="F27" s="62"/>
    </row>
    <row r="28" spans="1:6" ht="18.75">
      <c r="A28" s="55"/>
      <c r="C28" s="65"/>
      <c r="D28" s="60" t="s">
        <v>200</v>
      </c>
      <c r="E28" s="62"/>
      <c r="F28" s="67"/>
    </row>
    <row r="29" spans="1:6" ht="18.75">
      <c r="A29" s="55"/>
      <c r="D29" s="60" t="s">
        <v>199</v>
      </c>
      <c r="E29" s="62"/>
      <c r="F29" s="62"/>
    </row>
    <row r="30" spans="1:6" ht="18.75">
      <c r="A30" s="55"/>
      <c r="D30" s="60"/>
      <c r="E30" s="62"/>
      <c r="F30" s="62"/>
    </row>
    <row r="31" spans="1:6" ht="18.75">
      <c r="A31" s="55"/>
      <c r="D31" s="60"/>
      <c r="E31" s="62"/>
      <c r="F31" s="62"/>
    </row>
    <row r="32" spans="1:6" ht="18.75">
      <c r="A32" s="55" t="s">
        <v>4</v>
      </c>
      <c r="C32" s="65"/>
      <c r="D32" s="60" t="s">
        <v>178</v>
      </c>
      <c r="E32" s="62"/>
      <c r="F32" s="66"/>
    </row>
    <row r="33" spans="1:6" ht="18.75">
      <c r="A33" s="55"/>
      <c r="C33" s="65"/>
      <c r="D33" s="60" t="s">
        <v>179</v>
      </c>
      <c r="E33" s="62"/>
      <c r="F33" s="67"/>
    </row>
    <row r="34" spans="1:6" ht="18.75">
      <c r="A34" s="55"/>
      <c r="C34" s="65"/>
      <c r="D34" s="60"/>
      <c r="E34" s="62"/>
      <c r="F34" s="67"/>
    </row>
    <row r="35" spans="1:6" ht="18.75">
      <c r="A35" s="55"/>
      <c r="C35" s="65"/>
      <c r="D35" s="60"/>
      <c r="E35" s="62"/>
      <c r="F35" s="67"/>
    </row>
    <row r="36" spans="1:6" ht="18.75">
      <c r="A36" s="55"/>
      <c r="D36" s="60"/>
      <c r="E36" s="67"/>
      <c r="F36" s="67"/>
    </row>
    <row r="37" spans="1:6" ht="18.75">
      <c r="A37" s="55"/>
      <c r="C37" s="57"/>
      <c r="D37" s="60"/>
      <c r="E37" s="62"/>
      <c r="F37" s="67"/>
    </row>
    <row r="38" spans="1:6" ht="18.75">
      <c r="A38" s="55"/>
      <c r="D38" s="60"/>
      <c r="E38" s="62"/>
      <c r="F38" s="67"/>
    </row>
    <row r="39" spans="1:8" ht="18.75">
      <c r="A39" s="55" t="s">
        <v>2</v>
      </c>
      <c r="D39" s="60" t="s">
        <v>183</v>
      </c>
      <c r="E39" s="62"/>
      <c r="F39" s="67"/>
      <c r="G39" s="55"/>
      <c r="H39" s="55"/>
    </row>
    <row r="40" spans="1:8" ht="18.75">
      <c r="A40" s="55"/>
      <c r="B40" s="68"/>
      <c r="C40" s="69"/>
      <c r="D40" s="60" t="s">
        <v>201</v>
      </c>
      <c r="E40" s="62"/>
      <c r="F40" s="67"/>
      <c r="G40" s="55"/>
      <c r="H40" s="55"/>
    </row>
    <row r="41" spans="1:6" ht="18.75">
      <c r="A41" s="55"/>
      <c r="B41" s="70"/>
      <c r="C41" s="68"/>
      <c r="D41" s="60"/>
      <c r="E41" s="62"/>
      <c r="F41" s="67"/>
    </row>
    <row r="42" spans="1:6" ht="18.75">
      <c r="A42" s="55"/>
      <c r="B42" s="71"/>
      <c r="C42" s="68"/>
      <c r="D42" s="60"/>
      <c r="E42" s="62"/>
      <c r="F42" s="67"/>
    </row>
    <row r="43" spans="1:6" ht="18.75">
      <c r="A43" s="55"/>
      <c r="B43" s="70"/>
      <c r="C43" s="68"/>
      <c r="D43" s="60"/>
      <c r="E43" s="62"/>
      <c r="F43" s="67"/>
    </row>
    <row r="44" spans="1:6" ht="18.75">
      <c r="A44" s="55"/>
      <c r="B44" s="69"/>
      <c r="C44" s="68"/>
      <c r="D44" s="60"/>
      <c r="E44" s="62"/>
      <c r="F44" s="67"/>
    </row>
    <row r="45" spans="1:6" ht="18.75">
      <c r="A45" s="55"/>
      <c r="B45" s="69"/>
      <c r="C45" s="72"/>
      <c r="D45" s="60"/>
      <c r="E45" s="62"/>
      <c r="F45" s="67"/>
    </row>
    <row r="46" spans="1:6" ht="18.75">
      <c r="A46" s="55"/>
      <c r="B46" s="69"/>
      <c r="C46" s="73"/>
      <c r="D46" s="60"/>
      <c r="E46" s="62"/>
      <c r="F46" s="67"/>
    </row>
    <row r="47" spans="1:6" ht="18.75">
      <c r="A47" s="55"/>
      <c r="B47" s="69"/>
      <c r="C47" s="73"/>
      <c r="D47" s="60"/>
      <c r="E47" s="62"/>
      <c r="F47" s="67"/>
    </row>
    <row r="48" spans="1:8" ht="18.75">
      <c r="A48" s="55" t="s">
        <v>5</v>
      </c>
      <c r="D48" s="57" t="s">
        <v>229</v>
      </c>
      <c r="E48" s="67"/>
      <c r="F48" s="74"/>
      <c r="G48" s="75"/>
      <c r="H48" s="75"/>
    </row>
    <row r="49" spans="1:6" ht="18.75">
      <c r="A49" s="55"/>
      <c r="D49" s="57" t="s">
        <v>215</v>
      </c>
      <c r="E49" s="62"/>
      <c r="F49" s="67"/>
    </row>
    <row r="50" spans="1:5" ht="18.75">
      <c r="A50" s="55"/>
      <c r="E50" s="55"/>
    </row>
    <row r="51" spans="1:5" ht="18.75">
      <c r="A51" s="55"/>
      <c r="E51" s="55"/>
    </row>
    <row r="52" spans="1:5" ht="18.75">
      <c r="A52" s="55"/>
      <c r="E52" s="55"/>
    </row>
    <row r="53" spans="1:5" ht="18.75">
      <c r="A53" s="55"/>
      <c r="E53" s="55"/>
    </row>
    <row r="54" spans="1:5" ht="18.75">
      <c r="A54" s="55"/>
      <c r="E54" s="55"/>
    </row>
    <row r="55" spans="1:5" ht="18.75">
      <c r="A55" s="55"/>
      <c r="E55" s="55"/>
    </row>
    <row r="56" spans="1:5" ht="18.75">
      <c r="A56" s="55"/>
      <c r="E56" s="55"/>
    </row>
    <row r="57" ht="12.75"/>
    <row r="58" ht="12.75"/>
    <row r="59" ht="12.75"/>
    <row r="60" ht="12.75"/>
    <row r="61" ht="12.75"/>
    <row r="62" ht="12.75" customHeight="1"/>
    <row r="63" ht="12.75" customHeight="1"/>
    <row r="64" ht="12.75" customHeight="1"/>
    <row r="65" ht="12.75" customHeight="1"/>
    <row r="66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tabSelected="1" view="pageBreakPreview" zoomScaleSheetLayoutView="100" zoomScalePageLayoutView="0" workbookViewId="0" topLeftCell="A1">
      <selection activeCell="A50" sqref="A50"/>
    </sheetView>
  </sheetViews>
  <sheetFormatPr defaultColWidth="9.140625" defaultRowHeight="12.75"/>
  <cols>
    <col min="1" max="1" width="61.421875" style="6" customWidth="1"/>
    <col min="2" max="2" width="11.57421875" style="33" customWidth="1"/>
    <col min="3" max="3" width="1.28515625" style="33" customWidth="1"/>
    <col min="4" max="4" width="11.57421875" style="26" customWidth="1"/>
    <col min="5" max="5" width="1.1484375" style="33" customWidth="1"/>
    <col min="6" max="6" width="11.57421875" style="26" customWidth="1"/>
    <col min="7" max="7" width="0.9921875" style="33" customWidth="1"/>
    <col min="8" max="16384" width="9.140625" style="6" customWidth="1"/>
  </cols>
  <sheetData>
    <row r="1" spans="1:7" ht="15">
      <c r="A1" s="244" t="str">
        <f>'Cover '!D1</f>
        <v>"КЕПИТЪЛ КОНСЕПТ ЛИМИТЕД" АД</v>
      </c>
      <c r="B1" s="23"/>
      <c r="C1" s="23"/>
      <c r="D1" s="23"/>
      <c r="E1" s="23"/>
      <c r="F1" s="23"/>
      <c r="G1" s="24"/>
    </row>
    <row r="2" spans="1:9" s="3" customFormat="1" ht="15">
      <c r="A2" s="269" t="s">
        <v>243</v>
      </c>
      <c r="B2" s="269"/>
      <c r="C2" s="25"/>
      <c r="D2" s="25"/>
      <c r="E2" s="25"/>
      <c r="F2" s="25"/>
      <c r="G2" s="25"/>
      <c r="I2" s="240"/>
    </row>
    <row r="3" spans="1:9" ht="15">
      <c r="A3" s="2" t="s">
        <v>241</v>
      </c>
      <c r="B3" s="27"/>
      <c r="C3" s="27"/>
      <c r="D3" s="28"/>
      <c r="E3" s="27"/>
      <c r="F3" s="28"/>
      <c r="G3" s="25"/>
      <c r="I3" s="239"/>
    </row>
    <row r="4" spans="1:7" ht="15">
      <c r="A4" s="2"/>
      <c r="B4" s="27"/>
      <c r="C4" s="27"/>
      <c r="D4" s="28"/>
      <c r="E4" s="27"/>
      <c r="F4" s="28"/>
      <c r="G4" s="25"/>
    </row>
    <row r="5" spans="1:7" ht="15" customHeight="1">
      <c r="A5" s="3"/>
      <c r="B5" s="271" t="s">
        <v>3</v>
      </c>
      <c r="C5" s="29"/>
      <c r="D5" s="272" t="s">
        <v>230</v>
      </c>
      <c r="E5" s="30"/>
      <c r="F5" s="272" t="s">
        <v>231</v>
      </c>
      <c r="G5" s="31"/>
    </row>
    <row r="6" spans="1:7" ht="15">
      <c r="A6" s="3"/>
      <c r="B6" s="271"/>
      <c r="C6" s="29"/>
      <c r="D6" s="273"/>
      <c r="E6" s="30"/>
      <c r="F6" s="273"/>
      <c r="G6" s="32"/>
    </row>
    <row r="7" spans="1:7" ht="15.75" customHeight="1">
      <c r="A7" s="4"/>
      <c r="G7" s="34"/>
    </row>
    <row r="8" spans="1:6" ht="15" customHeight="1" hidden="1">
      <c r="A8" s="3" t="s">
        <v>7</v>
      </c>
      <c r="D8" s="26">
        <v>0</v>
      </c>
      <c r="F8" s="26">
        <v>0</v>
      </c>
    </row>
    <row r="9" spans="1:6" ht="15" customHeight="1" hidden="1">
      <c r="A9" s="2" t="s">
        <v>189</v>
      </c>
      <c r="D9" s="42">
        <f>SUM(D8:D8)</f>
        <v>0</v>
      </c>
      <c r="F9" s="42">
        <f>SUM(F8:F8)</f>
        <v>0</v>
      </c>
    </row>
    <row r="10" spans="1:6" ht="15" hidden="1">
      <c r="A10" s="3" t="s">
        <v>110</v>
      </c>
      <c r="B10" s="33">
        <v>3</v>
      </c>
      <c r="D10" s="26">
        <v>0</v>
      </c>
      <c r="F10" s="26">
        <v>0</v>
      </c>
    </row>
    <row r="11" spans="1:6" ht="15">
      <c r="A11" s="3" t="s">
        <v>10</v>
      </c>
      <c r="B11" s="33">
        <v>3</v>
      </c>
      <c r="D11" s="26">
        <v>-39</v>
      </c>
      <c r="F11" s="44">
        <v>-6</v>
      </c>
    </row>
    <row r="12" spans="1:6" ht="15.75" thickBot="1">
      <c r="A12" s="1" t="s">
        <v>208</v>
      </c>
      <c r="D12" s="43">
        <f>SUM(D9:D11)</f>
        <v>-39</v>
      </c>
      <c r="F12" s="43">
        <f>SUM(F9:F11)</f>
        <v>-6</v>
      </c>
    </row>
    <row r="13" ht="15" customHeight="1" thickTop="1"/>
    <row r="14" spans="1:6" ht="15.75" customHeight="1" hidden="1">
      <c r="A14" s="224" t="s">
        <v>112</v>
      </c>
      <c r="D14" s="44">
        <v>0</v>
      </c>
      <c r="F14" s="44">
        <v>0</v>
      </c>
    </row>
    <row r="15" spans="1:6" ht="15" customHeight="1" hidden="1">
      <c r="A15" s="5" t="s">
        <v>113</v>
      </c>
      <c r="D15" s="44">
        <v>0</v>
      </c>
      <c r="F15" s="44">
        <v>0</v>
      </c>
    </row>
    <row r="16" spans="1:6" ht="15" customHeight="1">
      <c r="A16" s="1" t="s">
        <v>96</v>
      </c>
      <c r="D16" s="42">
        <f>SUM(D14:D15)</f>
        <v>0</v>
      </c>
      <c r="F16" s="42">
        <f>SUM(F14:F15)</f>
        <v>0</v>
      </c>
    </row>
    <row r="17" spans="1:6" ht="11.25" customHeight="1" hidden="1">
      <c r="A17" s="1"/>
      <c r="D17" s="36"/>
      <c r="F17" s="36"/>
    </row>
    <row r="18" ht="15" customHeight="1" hidden="1">
      <c r="A18" s="3" t="s">
        <v>11</v>
      </c>
    </row>
    <row r="19" ht="13.5" customHeight="1"/>
    <row r="20" spans="1:6" ht="15.75" customHeight="1">
      <c r="A20" s="1" t="s">
        <v>209</v>
      </c>
      <c r="D20" s="42">
        <f>D18+D16+D12</f>
        <v>-39</v>
      </c>
      <c r="F20" s="42">
        <f>F18+F16+F12</f>
        <v>-6</v>
      </c>
    </row>
    <row r="21" spans="1:6" ht="16.5" customHeight="1">
      <c r="A21" s="3" t="s">
        <v>116</v>
      </c>
      <c r="D21" s="38">
        <v>0</v>
      </c>
      <c r="F21" s="38">
        <v>0</v>
      </c>
    </row>
    <row r="22" spans="1:8" ht="16.5" customHeight="1" hidden="1">
      <c r="A22" s="1" t="s">
        <v>12</v>
      </c>
      <c r="D22" s="42">
        <f>SUM(D20:D21)</f>
        <v>-39</v>
      </c>
      <c r="F22" s="42">
        <f>SUM(F20:F21)</f>
        <v>-6</v>
      </c>
      <c r="G22" s="34"/>
      <c r="H22" s="239" t="s">
        <v>184</v>
      </c>
    </row>
    <row r="23" spans="1:8" ht="15" customHeight="1" hidden="1">
      <c r="A23" s="3" t="s">
        <v>114</v>
      </c>
      <c r="G23" s="34"/>
      <c r="H23" s="239" t="s">
        <v>184</v>
      </c>
    </row>
    <row r="24" spans="1:7" ht="15">
      <c r="A24" s="2" t="s">
        <v>210</v>
      </c>
      <c r="B24" s="261">
        <v>4</v>
      </c>
      <c r="C24" s="34"/>
      <c r="D24" s="42">
        <f>SUM(D22:D23)</f>
        <v>-39</v>
      </c>
      <c r="F24" s="42">
        <f>SUM(F22:F23)</f>
        <v>-6</v>
      </c>
      <c r="G24" s="34"/>
    </row>
    <row r="25" spans="1:7" ht="15">
      <c r="A25" s="2"/>
      <c r="B25" s="34"/>
      <c r="C25" s="34"/>
      <c r="D25" s="36"/>
      <c r="E25" s="34"/>
      <c r="F25" s="36"/>
      <c r="G25" s="34"/>
    </row>
    <row r="26" spans="1:8" ht="16.5">
      <c r="A26" s="225" t="s">
        <v>154</v>
      </c>
      <c r="B26" s="34"/>
      <c r="C26" s="37"/>
      <c r="D26" s="38">
        <v>0</v>
      </c>
      <c r="E26" s="37"/>
      <c r="F26" s="38">
        <v>0</v>
      </c>
      <c r="G26" s="34"/>
      <c r="H26" s="239"/>
    </row>
    <row r="27" spans="1:7" ht="15">
      <c r="A27" s="2"/>
      <c r="B27" s="34"/>
      <c r="C27" s="37"/>
      <c r="D27" s="38"/>
      <c r="E27" s="37"/>
      <c r="F27" s="38"/>
      <c r="G27" s="34"/>
    </row>
    <row r="28" spans="1:8" ht="21" customHeight="1" hidden="1">
      <c r="A28" s="1" t="s">
        <v>160</v>
      </c>
      <c r="C28" s="39"/>
      <c r="D28" s="226">
        <f>D24+D26</f>
        <v>-39</v>
      </c>
      <c r="F28" s="226">
        <f>F24+F26</f>
        <v>-6</v>
      </c>
      <c r="H28" s="239" t="s">
        <v>190</v>
      </c>
    </row>
    <row r="29" spans="3:6" ht="15" customHeight="1" hidden="1">
      <c r="C29" s="39"/>
      <c r="D29" s="38"/>
      <c r="E29" s="39"/>
      <c r="F29" s="38"/>
    </row>
    <row r="30" spans="1:6" ht="15.75" thickBot="1">
      <c r="A30" s="1" t="s">
        <v>138</v>
      </c>
      <c r="B30" s="33">
        <v>4</v>
      </c>
      <c r="C30" s="39"/>
      <c r="D30" s="43">
        <f>D24</f>
        <v>-39</v>
      </c>
      <c r="E30" s="37"/>
      <c r="F30" s="43">
        <f>F24</f>
        <v>-6</v>
      </c>
    </row>
    <row r="31" spans="1:6" ht="15.75" thickTop="1">
      <c r="A31" s="2"/>
      <c r="C31" s="39"/>
      <c r="D31" s="38"/>
      <c r="E31" s="37"/>
      <c r="F31" s="38"/>
    </row>
    <row r="32" spans="1:8" ht="15" customHeight="1" hidden="1">
      <c r="A32" s="2" t="s">
        <v>118</v>
      </c>
      <c r="C32" s="39"/>
      <c r="D32" s="38"/>
      <c r="E32" s="37"/>
      <c r="F32" s="38"/>
      <c r="H32" s="239" t="s">
        <v>185</v>
      </c>
    </row>
    <row r="33" spans="1:8" ht="15" customHeight="1" hidden="1">
      <c r="A33" s="3" t="s">
        <v>119</v>
      </c>
      <c r="C33" s="39"/>
      <c r="D33" s="38">
        <v>18</v>
      </c>
      <c r="E33" s="37"/>
      <c r="F33" s="38">
        <v>18</v>
      </c>
      <c r="H33" s="239" t="s">
        <v>185</v>
      </c>
    </row>
    <row r="34" spans="1:8" ht="15" customHeight="1" hidden="1">
      <c r="A34" s="3" t="s">
        <v>120</v>
      </c>
      <c r="C34" s="39"/>
      <c r="D34" s="38">
        <v>1</v>
      </c>
      <c r="E34" s="37"/>
      <c r="F34" s="38">
        <v>1</v>
      </c>
      <c r="H34" s="239" t="s">
        <v>185</v>
      </c>
    </row>
    <row r="35" spans="1:8" ht="15.75" customHeight="1" hidden="1" thickBot="1">
      <c r="A35" s="2"/>
      <c r="C35" s="39"/>
      <c r="D35" s="46">
        <f>SUM(D33:D34)</f>
        <v>19</v>
      </c>
      <c r="E35" s="47"/>
      <c r="F35" s="46">
        <f>SUM(F33:F34)</f>
        <v>19</v>
      </c>
      <c r="H35" s="239" t="s">
        <v>185</v>
      </c>
    </row>
    <row r="36" spans="1:6" ht="15.75" customHeight="1" hidden="1" thickTop="1">
      <c r="A36" s="2"/>
      <c r="C36" s="39"/>
      <c r="D36" s="38"/>
      <c r="E36" s="37"/>
      <c r="F36" s="38"/>
    </row>
    <row r="37" spans="1:6" ht="15" customHeight="1" hidden="1">
      <c r="A37" s="2" t="s">
        <v>139</v>
      </c>
      <c r="C37" s="39"/>
      <c r="D37" s="38"/>
      <c r="E37" s="37"/>
      <c r="F37" s="38"/>
    </row>
    <row r="38" spans="1:8" ht="15" customHeight="1" hidden="1">
      <c r="A38" s="3" t="s">
        <v>119</v>
      </c>
      <c r="C38" s="39"/>
      <c r="D38" s="44">
        <v>18</v>
      </c>
      <c r="E38" s="45"/>
      <c r="F38" s="44">
        <v>18</v>
      </c>
      <c r="H38" s="239" t="s">
        <v>185</v>
      </c>
    </row>
    <row r="39" spans="1:8" ht="15" customHeight="1" hidden="1">
      <c r="A39" s="3" t="s">
        <v>120</v>
      </c>
      <c r="C39" s="39"/>
      <c r="D39" s="44">
        <v>1</v>
      </c>
      <c r="E39" s="45"/>
      <c r="F39" s="44">
        <v>1</v>
      </c>
      <c r="H39" s="239" t="s">
        <v>185</v>
      </c>
    </row>
    <row r="40" spans="1:8" ht="15.75" customHeight="1" hidden="1" thickBot="1">
      <c r="A40" s="2"/>
      <c r="C40" s="39"/>
      <c r="D40" s="46">
        <f>SUM(D38:D39)</f>
        <v>19</v>
      </c>
      <c r="E40" s="47"/>
      <c r="F40" s="46">
        <f>SUM(F38:F39)</f>
        <v>19</v>
      </c>
      <c r="H40" s="239" t="s">
        <v>185</v>
      </c>
    </row>
    <row r="41" spans="1:6" ht="15.75" customHeight="1" hidden="1" thickTop="1">
      <c r="A41" s="2"/>
      <c r="C41" s="39"/>
      <c r="D41" s="38"/>
      <c r="E41" s="37"/>
      <c r="F41" s="38"/>
    </row>
    <row r="42" spans="1:6" ht="15">
      <c r="A42" s="2"/>
      <c r="C42" s="39"/>
      <c r="D42" s="38"/>
      <c r="E42" s="37"/>
      <c r="F42" s="38"/>
    </row>
    <row r="43" spans="1:6" ht="15">
      <c r="A43" s="7" t="s">
        <v>213</v>
      </c>
      <c r="B43" s="222" t="s">
        <v>122</v>
      </c>
      <c r="D43" s="246">
        <f>D30/SFP!E44</f>
        <v>-1.81271662544673E-05</v>
      </c>
      <c r="E43" s="37"/>
      <c r="F43" s="246">
        <f>F30/SFP!G44</f>
        <v>-2.788794808379585E-06</v>
      </c>
    </row>
    <row r="44" spans="1:6" ht="15">
      <c r="A44" s="8"/>
      <c r="C44" s="39"/>
      <c r="D44" s="40"/>
      <c r="E44" s="39"/>
      <c r="F44" s="40"/>
    </row>
    <row r="45" spans="1:6" ht="15">
      <c r="A45" s="9"/>
      <c r="B45" s="48"/>
      <c r="C45" s="48"/>
      <c r="D45" s="49"/>
      <c r="E45" s="48"/>
      <c r="F45" s="49"/>
    </row>
    <row r="46" ht="15">
      <c r="A46" s="8"/>
    </row>
    <row r="47" spans="1:6" ht="15">
      <c r="A47" s="10" t="s">
        <v>246</v>
      </c>
      <c r="B47" s="34"/>
      <c r="C47" s="34"/>
      <c r="D47" s="36"/>
      <c r="E47" s="34"/>
      <c r="F47" s="36"/>
    </row>
    <row r="48" ht="15">
      <c r="A48" s="11"/>
    </row>
    <row r="49" spans="1:6" ht="26.25" customHeight="1">
      <c r="A49" s="274" t="s">
        <v>247</v>
      </c>
      <c r="B49" s="274"/>
      <c r="C49" s="274"/>
      <c r="D49" s="274"/>
      <c r="E49" s="274"/>
      <c r="F49" s="274"/>
    </row>
    <row r="50" spans="1:6" ht="15">
      <c r="A50" s="258"/>
      <c r="B50" s="258"/>
      <c r="C50" s="258"/>
      <c r="D50" s="258"/>
      <c r="E50" s="258"/>
      <c r="F50" s="258"/>
    </row>
    <row r="51" spans="1:6" ht="15">
      <c r="A51" s="258"/>
      <c r="B51" s="258"/>
      <c r="C51" s="258"/>
      <c r="D51" s="258"/>
      <c r="E51" s="258"/>
      <c r="F51" s="258"/>
    </row>
    <row r="52" ht="15">
      <c r="A52" s="12"/>
    </row>
    <row r="53" ht="15">
      <c r="A53" s="13" t="s">
        <v>195</v>
      </c>
    </row>
    <row r="54" ht="15">
      <c r="A54" s="14" t="s">
        <v>176</v>
      </c>
    </row>
    <row r="55" ht="15">
      <c r="A55" s="12"/>
    </row>
    <row r="56" ht="15">
      <c r="A56" s="12"/>
    </row>
    <row r="57" ht="15">
      <c r="A57" s="14"/>
    </row>
    <row r="58" ht="15">
      <c r="A58" s="12"/>
    </row>
    <row r="59" ht="15">
      <c r="A59" s="15" t="s">
        <v>8</v>
      </c>
    </row>
    <row r="60" ht="15">
      <c r="A60" s="14" t="s">
        <v>217</v>
      </c>
    </row>
    <row r="61" ht="15">
      <c r="A61" s="14" t="s">
        <v>218</v>
      </c>
    </row>
    <row r="63" ht="15">
      <c r="A63" s="3"/>
    </row>
    <row r="64" ht="15">
      <c r="A64" s="3"/>
    </row>
    <row r="65" ht="15">
      <c r="A65" s="3"/>
    </row>
    <row r="66" ht="15">
      <c r="A66" s="3"/>
    </row>
    <row r="67" spans="1:7" ht="15">
      <c r="A67" s="270"/>
      <c r="B67" s="270"/>
      <c r="C67" s="270"/>
      <c r="D67" s="270"/>
      <c r="E67" s="270"/>
      <c r="F67" s="270"/>
      <c r="G67" s="270"/>
    </row>
    <row r="68" spans="1:7" ht="17.25" customHeight="1">
      <c r="A68" s="4"/>
      <c r="B68" s="4"/>
      <c r="C68" s="4"/>
      <c r="D68" s="50"/>
      <c r="E68" s="4"/>
      <c r="F68" s="50"/>
      <c r="G68" s="4"/>
    </row>
    <row r="69" ht="15">
      <c r="A69" s="17"/>
    </row>
    <row r="70" ht="15">
      <c r="A70" s="18"/>
    </row>
    <row r="71" ht="15">
      <c r="A71" s="19"/>
    </row>
    <row r="72" ht="15">
      <c r="A72" s="19"/>
    </row>
    <row r="73" ht="15">
      <c r="A73" s="20"/>
    </row>
    <row r="75" ht="15">
      <c r="A75" s="21"/>
    </row>
    <row r="80" ht="15">
      <c r="A80" s="22"/>
    </row>
  </sheetData>
  <sheetProtection/>
  <mergeCells count="6">
    <mergeCell ref="A2:B2"/>
    <mergeCell ref="A67:G67"/>
    <mergeCell ref="B5:B6"/>
    <mergeCell ref="F5:F6"/>
    <mergeCell ref="D5:D6"/>
    <mergeCell ref="A49:F49"/>
  </mergeCells>
  <printOptions/>
  <pageMargins left="0.85" right="0.28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93" r:id="rId1"/>
  <headerFooter alignWithMargins="0">
    <oddFooter>&amp;R &amp;P</oddFooter>
  </headerFooter>
  <rowBreaks count="1" manualBreakCount="1">
    <brk id="6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view="pageBreakPreview" zoomScaleSheetLayoutView="100" zoomScalePageLayoutView="0" workbookViewId="0" topLeftCell="A48">
      <selection activeCell="F4" sqref="F4"/>
    </sheetView>
  </sheetViews>
  <sheetFormatPr defaultColWidth="9.140625" defaultRowHeight="12.75"/>
  <cols>
    <col min="1" max="1" width="67.421875" style="6" customWidth="1"/>
    <col min="2" max="2" width="11.28125" style="33" bestFit="1" customWidth="1"/>
    <col min="3" max="3" width="1.1484375" style="33" customWidth="1"/>
    <col min="4" max="4" width="13.00390625" style="26" customWidth="1"/>
    <col min="5" max="5" width="1.1484375" style="33" customWidth="1"/>
    <col min="6" max="6" width="12.28125" style="26" customWidth="1"/>
    <col min="7" max="7" width="1.421875" style="33" customWidth="1"/>
    <col min="8" max="16384" width="9.140625" style="6" customWidth="1"/>
  </cols>
  <sheetData>
    <row r="1" spans="1:7" ht="15">
      <c r="A1" s="132" t="str">
        <f>'Cover '!D1</f>
        <v>"КЕПИТЪЛ КОНСЕПТ ЛИМИТЕД" АД</v>
      </c>
      <c r="B1" s="23"/>
      <c r="C1" s="23"/>
      <c r="D1" s="23"/>
      <c r="E1" s="23"/>
      <c r="F1" s="23"/>
      <c r="G1" s="24"/>
    </row>
    <row r="2" spans="1:7" s="3" customFormat="1" ht="15">
      <c r="A2" s="1" t="s">
        <v>173</v>
      </c>
      <c r="B2" s="25"/>
      <c r="C2" s="25"/>
      <c r="D2" s="25"/>
      <c r="E2" s="25"/>
      <c r="F2" s="25"/>
      <c r="G2" s="25"/>
    </row>
    <row r="3" spans="1:7" ht="15">
      <c r="A3" s="2" t="s">
        <v>180</v>
      </c>
      <c r="B3" s="25"/>
      <c r="C3" s="25"/>
      <c r="E3" s="25"/>
      <c r="G3" s="25"/>
    </row>
    <row r="4" spans="1:7" ht="15">
      <c r="A4" s="2"/>
      <c r="B4" s="27"/>
      <c r="C4" s="27"/>
      <c r="D4" s="28"/>
      <c r="E4" s="27"/>
      <c r="F4" s="28"/>
      <c r="G4" s="25"/>
    </row>
    <row r="5" spans="1:7" ht="15" customHeight="1">
      <c r="A5" s="3"/>
      <c r="B5" s="271" t="s">
        <v>3</v>
      </c>
      <c r="C5" s="29"/>
      <c r="D5" s="272" t="s">
        <v>172</v>
      </c>
      <c r="E5" s="30"/>
      <c r="F5" s="272" t="s">
        <v>152</v>
      </c>
      <c r="G5" s="31"/>
    </row>
    <row r="6" spans="1:7" ht="15">
      <c r="A6" s="3"/>
      <c r="B6" s="271"/>
      <c r="C6" s="29"/>
      <c r="D6" s="275"/>
      <c r="E6" s="30"/>
      <c r="F6" s="275"/>
      <c r="G6" s="32"/>
    </row>
    <row r="7" spans="1:7" ht="15">
      <c r="A7" s="4"/>
      <c r="G7" s="34"/>
    </row>
    <row r="8" spans="1:8" ht="15" customHeight="1">
      <c r="A8" s="3" t="s">
        <v>7</v>
      </c>
      <c r="F8" s="26">
        <v>2</v>
      </c>
      <c r="H8" s="35"/>
    </row>
    <row r="9" spans="1:4" ht="15">
      <c r="A9" s="3" t="s">
        <v>131</v>
      </c>
      <c r="D9" s="26">
        <v>77</v>
      </c>
    </row>
    <row r="10" ht="15" hidden="1">
      <c r="A10" s="5" t="s">
        <v>13</v>
      </c>
    </row>
    <row r="11" ht="30.75" customHeight="1" hidden="1">
      <c r="A11" s="5" t="s">
        <v>145</v>
      </c>
    </row>
    <row r="12" ht="15" hidden="1">
      <c r="A12" s="3" t="s">
        <v>123</v>
      </c>
    </row>
    <row r="13" spans="1:6" ht="15">
      <c r="A13" s="3" t="s">
        <v>14</v>
      </c>
      <c r="D13" s="26">
        <v>-52</v>
      </c>
      <c r="F13" s="26">
        <v>-4</v>
      </c>
    </row>
    <row r="14" spans="1:6" ht="15">
      <c r="A14" s="3" t="s">
        <v>15</v>
      </c>
      <c r="D14" s="26">
        <v>-2</v>
      </c>
      <c r="F14" s="26">
        <v>-2</v>
      </c>
    </row>
    <row r="15" ht="15" hidden="1">
      <c r="A15" s="3" t="s">
        <v>16</v>
      </c>
    </row>
    <row r="16" ht="15" hidden="1">
      <c r="A16" s="3" t="s">
        <v>111</v>
      </c>
    </row>
    <row r="17" ht="15" hidden="1">
      <c r="A17" s="221" t="s">
        <v>137</v>
      </c>
    </row>
    <row r="18" spans="1:6" ht="15">
      <c r="A18" s="1" t="s">
        <v>94</v>
      </c>
      <c r="D18" s="42">
        <f>SUM(D8:D17)</f>
        <v>23</v>
      </c>
      <c r="E18" s="34"/>
      <c r="F18" s="42">
        <f>SUM(F8:F17)</f>
        <v>-4</v>
      </c>
    </row>
    <row r="19" ht="17.25" customHeight="1" hidden="1"/>
    <row r="20" ht="15" hidden="1">
      <c r="A20" s="5" t="s">
        <v>112</v>
      </c>
    </row>
    <row r="21" spans="1:4" ht="15">
      <c r="A21" s="5" t="s">
        <v>113</v>
      </c>
      <c r="D21" s="26">
        <v>-4</v>
      </c>
    </row>
    <row r="22" spans="1:6" ht="18.75" customHeight="1">
      <c r="A22" s="1" t="s">
        <v>96</v>
      </c>
      <c r="D22" s="42">
        <f>SUM(D20:D21)</f>
        <v>-4</v>
      </c>
      <c r="E22" s="34"/>
      <c r="F22" s="42">
        <f>SUM(F20:F21)</f>
        <v>0</v>
      </c>
    </row>
    <row r="23" spans="1:6" ht="15" hidden="1">
      <c r="A23" s="1"/>
      <c r="D23" s="36"/>
      <c r="F23" s="36"/>
    </row>
    <row r="24" ht="15" hidden="1">
      <c r="A24" s="3" t="s">
        <v>11</v>
      </c>
    </row>
    <row r="26" spans="1:6" ht="15">
      <c r="A26" s="1" t="s">
        <v>115</v>
      </c>
      <c r="D26" s="42">
        <f>D18+D22+D24</f>
        <v>19</v>
      </c>
      <c r="E26" s="34"/>
      <c r="F26" s="42">
        <f>F18+F22+F24</f>
        <v>-4</v>
      </c>
    </row>
    <row r="27" ht="15">
      <c r="A27" s="3" t="s">
        <v>116</v>
      </c>
    </row>
    <row r="28" spans="1:7" ht="15">
      <c r="A28" s="1" t="s">
        <v>12</v>
      </c>
      <c r="D28" s="42">
        <f>SUM(D26:D27)</f>
        <v>19</v>
      </c>
      <c r="E28" s="34"/>
      <c r="F28" s="42">
        <f>SUM(F26:F27)</f>
        <v>-4</v>
      </c>
      <c r="G28" s="34"/>
    </row>
    <row r="29" spans="1:7" ht="15">
      <c r="A29" s="3" t="s">
        <v>114</v>
      </c>
      <c r="F29" s="36"/>
      <c r="G29" s="34"/>
    </row>
    <row r="30" spans="1:7" ht="15.75" thickBot="1">
      <c r="A30" s="2" t="s">
        <v>107</v>
      </c>
      <c r="B30" s="34"/>
      <c r="C30" s="34"/>
      <c r="D30" s="43">
        <f>SUM(D28:D29)</f>
        <v>19</v>
      </c>
      <c r="E30" s="37"/>
      <c r="F30" s="43">
        <f>SUM(F28:F29)</f>
        <v>-4</v>
      </c>
      <c r="G30" s="34"/>
    </row>
    <row r="31" spans="1:7" ht="15.75" customHeight="1" thickTop="1">
      <c r="A31" s="2"/>
      <c r="B31" s="34"/>
      <c r="C31" s="34"/>
      <c r="D31" s="36"/>
      <c r="E31" s="34"/>
      <c r="F31" s="36"/>
      <c r="G31" s="34"/>
    </row>
    <row r="32" spans="1:7" ht="16.5" hidden="1">
      <c r="A32" s="225" t="s">
        <v>154</v>
      </c>
      <c r="B32" s="34"/>
      <c r="C32" s="37"/>
      <c r="D32" s="38"/>
      <c r="E32" s="37"/>
      <c r="F32" s="38"/>
      <c r="G32" s="34"/>
    </row>
    <row r="33" spans="1:7" ht="15" hidden="1">
      <c r="A33" s="2"/>
      <c r="B33" s="34"/>
      <c r="C33" s="37"/>
      <c r="D33" s="38"/>
      <c r="E33" s="37"/>
      <c r="F33" s="38"/>
      <c r="G33" s="34"/>
    </row>
    <row r="34" spans="1:7" ht="30" hidden="1">
      <c r="A34" s="237" t="s">
        <v>153</v>
      </c>
      <c r="B34" s="34"/>
      <c r="C34" s="37"/>
      <c r="D34" s="38"/>
      <c r="E34" s="37"/>
      <c r="F34" s="38"/>
      <c r="G34" s="34"/>
    </row>
    <row r="35" spans="1:6" ht="15" hidden="1">
      <c r="A35" s="5" t="s">
        <v>95</v>
      </c>
      <c r="C35" s="39"/>
      <c r="D35" s="40"/>
      <c r="E35" s="39"/>
      <c r="F35" s="40"/>
    </row>
    <row r="36" spans="1:6" ht="15" hidden="1">
      <c r="A36" s="224" t="s">
        <v>155</v>
      </c>
      <c r="C36" s="39"/>
      <c r="D36" s="40"/>
      <c r="E36" s="39"/>
      <c r="F36" s="40"/>
    </row>
    <row r="37" spans="1:6" ht="30" hidden="1">
      <c r="A37" s="224" t="s">
        <v>163</v>
      </c>
      <c r="C37" s="39"/>
      <c r="D37" s="40"/>
      <c r="E37" s="39"/>
      <c r="F37" s="40"/>
    </row>
    <row r="38" spans="1:6" ht="32.25" customHeight="1" hidden="1">
      <c r="A38" s="224" t="s">
        <v>158</v>
      </c>
      <c r="C38" s="39"/>
      <c r="D38" s="40"/>
      <c r="E38" s="39"/>
      <c r="F38" s="40"/>
    </row>
    <row r="39" spans="1:6" ht="15" hidden="1">
      <c r="A39" s="5"/>
      <c r="C39" s="39"/>
      <c r="D39" s="227">
        <f>SUM(D35:D38)</f>
        <v>0</v>
      </c>
      <c r="E39" s="39"/>
      <c r="F39" s="227">
        <f>SUM(F35:F38)</f>
        <v>0</v>
      </c>
    </row>
    <row r="40" spans="1:6" ht="30" hidden="1">
      <c r="A40" s="237" t="s">
        <v>156</v>
      </c>
      <c r="C40" s="39"/>
      <c r="D40" s="40"/>
      <c r="E40" s="39"/>
      <c r="F40" s="40"/>
    </row>
    <row r="41" spans="1:6" ht="30" hidden="1">
      <c r="A41" s="228" t="s">
        <v>157</v>
      </c>
      <c r="C41" s="39"/>
      <c r="D41" s="40"/>
      <c r="E41" s="39"/>
      <c r="F41" s="40"/>
    </row>
    <row r="42" spans="1:6" ht="15" hidden="1">
      <c r="A42" s="5" t="s">
        <v>142</v>
      </c>
      <c r="C42" s="39"/>
      <c r="D42" s="40"/>
      <c r="E42" s="39"/>
      <c r="F42" s="40"/>
    </row>
    <row r="43" spans="1:6" ht="15" hidden="1">
      <c r="A43" s="5" t="s">
        <v>150</v>
      </c>
      <c r="C43" s="39"/>
      <c r="D43" s="40"/>
      <c r="E43" s="39"/>
      <c r="F43" s="40"/>
    </row>
    <row r="44" spans="1:6" ht="30" hidden="1">
      <c r="A44" s="224" t="s">
        <v>159</v>
      </c>
      <c r="C44" s="39"/>
      <c r="D44" s="40"/>
      <c r="E44" s="39"/>
      <c r="F44" s="40"/>
    </row>
    <row r="45" spans="1:6" ht="17.25" customHeight="1" hidden="1">
      <c r="A45" s="5"/>
      <c r="C45" s="39"/>
      <c r="D45" s="42">
        <f>SUM(D41:D44)</f>
        <v>0</v>
      </c>
      <c r="F45" s="42">
        <f>SUM(F41:F44)</f>
        <v>0</v>
      </c>
    </row>
    <row r="46" spans="1:6" ht="15" hidden="1">
      <c r="A46" s="1" t="s">
        <v>160</v>
      </c>
      <c r="C46" s="39"/>
      <c r="D46" s="230">
        <f>D45+D39</f>
        <v>0</v>
      </c>
      <c r="E46" s="39"/>
      <c r="F46" s="230">
        <f>F45+F39</f>
        <v>0</v>
      </c>
    </row>
    <row r="47" spans="1:6" ht="15" hidden="1">
      <c r="A47" s="1"/>
      <c r="C47" s="39"/>
      <c r="D47" s="229"/>
      <c r="E47" s="39"/>
      <c r="F47" s="229"/>
    </row>
    <row r="48" spans="1:6" ht="21.75" customHeight="1" thickBot="1">
      <c r="A48" s="1" t="s">
        <v>140</v>
      </c>
      <c r="C48" s="39"/>
      <c r="D48" s="43">
        <f>D46+D30</f>
        <v>19</v>
      </c>
      <c r="E48" s="37"/>
      <c r="F48" s="43">
        <f>F46+F30</f>
        <v>-4</v>
      </c>
    </row>
    <row r="49" spans="1:6" ht="15.75" thickTop="1">
      <c r="A49" s="2"/>
      <c r="C49" s="39"/>
      <c r="D49" s="38"/>
      <c r="E49" s="37"/>
      <c r="F49" s="38"/>
    </row>
    <row r="50" spans="1:6" ht="15">
      <c r="A50" s="2" t="s">
        <v>118</v>
      </c>
      <c r="C50" s="39"/>
      <c r="D50" s="38"/>
      <c r="E50" s="37"/>
      <c r="F50" s="38"/>
    </row>
    <row r="51" spans="1:6" ht="15">
      <c r="A51" s="3" t="s">
        <v>151</v>
      </c>
      <c r="C51" s="39"/>
      <c r="D51" s="40">
        <v>18</v>
      </c>
      <c r="E51" s="39"/>
      <c r="F51" s="40">
        <v>-4</v>
      </c>
    </row>
    <row r="52" spans="1:6" ht="15">
      <c r="A52" s="3" t="s">
        <v>120</v>
      </c>
      <c r="C52" s="39"/>
      <c r="D52" s="40">
        <v>1</v>
      </c>
      <c r="E52" s="39"/>
      <c r="F52" s="40"/>
    </row>
    <row r="53" spans="1:6" ht="15.75" thickBot="1">
      <c r="A53" s="2"/>
      <c r="C53" s="39"/>
      <c r="D53" s="43">
        <f>SUM(D51:D52)</f>
        <v>19</v>
      </c>
      <c r="E53" s="37"/>
      <c r="F53" s="43">
        <f>SUM(F51:F52)</f>
        <v>-4</v>
      </c>
    </row>
    <row r="54" spans="1:6" ht="15.75" thickTop="1">
      <c r="A54" s="2"/>
      <c r="C54" s="39"/>
      <c r="D54" s="38"/>
      <c r="E54" s="37"/>
      <c r="F54" s="38"/>
    </row>
    <row r="55" spans="1:6" ht="15">
      <c r="A55" s="2" t="s">
        <v>141</v>
      </c>
      <c r="C55" s="39"/>
      <c r="D55" s="38"/>
      <c r="E55" s="37"/>
      <c r="F55" s="38"/>
    </row>
    <row r="56" spans="1:6" ht="15">
      <c r="A56" s="3" t="s">
        <v>151</v>
      </c>
      <c r="C56" s="39"/>
      <c r="D56" s="40">
        <v>18</v>
      </c>
      <c r="E56" s="39"/>
      <c r="F56" s="40">
        <v>-4</v>
      </c>
    </row>
    <row r="57" spans="1:6" ht="15">
      <c r="A57" s="3" t="s">
        <v>120</v>
      </c>
      <c r="C57" s="39"/>
      <c r="D57" s="40">
        <v>1</v>
      </c>
      <c r="E57" s="39"/>
      <c r="F57" s="40"/>
    </row>
    <row r="58" spans="1:6" ht="15.75" thickBot="1">
      <c r="A58" s="2"/>
      <c r="C58" s="39"/>
      <c r="D58" s="43">
        <f>SUM(D56:D57)</f>
        <v>19</v>
      </c>
      <c r="E58" s="37"/>
      <c r="F58" s="43">
        <f>SUM(F56:F57)</f>
        <v>-4</v>
      </c>
    </row>
    <row r="59" spans="1:6" ht="15.75" thickTop="1">
      <c r="A59" s="2"/>
      <c r="C59" s="39"/>
      <c r="D59" s="38"/>
      <c r="E59" s="37"/>
      <c r="F59" s="38"/>
    </row>
    <row r="60" spans="1:6" ht="15">
      <c r="A60" s="2"/>
      <c r="C60" s="39"/>
      <c r="D60" s="38"/>
      <c r="E60" s="37"/>
      <c r="F60" s="38"/>
    </row>
    <row r="61" spans="1:6" ht="14.25" customHeight="1">
      <c r="A61" s="7" t="s">
        <v>121</v>
      </c>
      <c r="B61" s="222" t="s">
        <v>122</v>
      </c>
      <c r="D61" s="38">
        <v>0.38</v>
      </c>
      <c r="E61" s="37"/>
      <c r="F61" s="38">
        <v>-0.08</v>
      </c>
    </row>
    <row r="62" spans="1:6" ht="14.25" customHeight="1">
      <c r="A62" s="7"/>
      <c r="B62" s="6"/>
      <c r="C62" s="41"/>
      <c r="D62" s="38"/>
      <c r="E62" s="37"/>
      <c r="F62" s="38"/>
    </row>
    <row r="63" spans="1:6" ht="14.25" customHeight="1">
      <c r="A63" s="7"/>
      <c r="B63" s="6"/>
      <c r="C63" s="41"/>
      <c r="D63" s="38"/>
      <c r="E63" s="37"/>
      <c r="F63" s="38"/>
    </row>
    <row r="64" spans="1:6" ht="14.25" customHeight="1">
      <c r="A64" s="7"/>
      <c r="B64" s="6"/>
      <c r="C64" s="41"/>
      <c r="D64" s="38"/>
      <c r="E64" s="37"/>
      <c r="F64" s="38"/>
    </row>
    <row r="65" spans="1:6" ht="14.25" customHeight="1">
      <c r="A65" s="8"/>
      <c r="C65" s="39"/>
      <c r="D65" s="40"/>
      <c r="E65" s="39"/>
      <c r="F65" s="40"/>
    </row>
    <row r="66" spans="1:3" ht="14.25" customHeight="1">
      <c r="A66" s="10" t="s">
        <v>132</v>
      </c>
      <c r="B66" s="34"/>
      <c r="C66" s="34"/>
    </row>
    <row r="67" spans="1:3" ht="14.25" customHeight="1">
      <c r="A67" s="10"/>
      <c r="B67" s="34"/>
      <c r="C67" s="34"/>
    </row>
    <row r="68" spans="1:3" ht="14.25" customHeight="1">
      <c r="A68" s="10"/>
      <c r="B68" s="34"/>
      <c r="C68" s="34"/>
    </row>
    <row r="69" spans="1:3" ht="14.25" customHeight="1">
      <c r="A69" s="13" t="s">
        <v>127</v>
      </c>
      <c r="B69" s="34"/>
      <c r="C69" s="34"/>
    </row>
    <row r="70" spans="1:3" ht="14.25" customHeight="1">
      <c r="A70" s="10"/>
      <c r="B70" s="34"/>
      <c r="C70" s="34"/>
    </row>
    <row r="71" ht="14.25" customHeight="1">
      <c r="A71" s="11"/>
    </row>
    <row r="72" ht="14.25" customHeight="1">
      <c r="A72" s="13" t="s">
        <v>9</v>
      </c>
    </row>
    <row r="73" ht="15">
      <c r="A73" s="14"/>
    </row>
    <row r="74" ht="15">
      <c r="A74" s="12"/>
    </row>
    <row r="75" ht="15">
      <c r="A75" s="15" t="s">
        <v>8</v>
      </c>
    </row>
    <row r="76" ht="15">
      <c r="A76" s="8"/>
    </row>
    <row r="77" ht="15">
      <c r="A77" s="8"/>
    </row>
  </sheetData>
  <sheetProtection/>
  <mergeCells count="3">
    <mergeCell ref="B5:B6"/>
    <mergeCell ref="F5:F6"/>
    <mergeCell ref="D5:D6"/>
  </mergeCells>
  <printOptions/>
  <pageMargins left="0.85" right="0.29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86" r:id="rId1"/>
  <headerFooter alignWithMargins="0">
    <oddFooter>&amp;R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02"/>
  <sheetViews>
    <sheetView view="pageBreakPreview" zoomScaleSheetLayoutView="100" zoomScalePageLayoutView="0" workbookViewId="0" topLeftCell="A41">
      <selection activeCell="G50" sqref="G50"/>
    </sheetView>
  </sheetViews>
  <sheetFormatPr defaultColWidth="9.140625" defaultRowHeight="12.75"/>
  <cols>
    <col min="1" max="1" width="56.28125" style="77" customWidth="1"/>
    <col min="2" max="2" width="1.421875" style="77" customWidth="1"/>
    <col min="3" max="3" width="11.28125" style="77" bestFit="1" customWidth="1"/>
    <col min="4" max="4" width="1.28515625" style="77" customWidth="1"/>
    <col min="5" max="5" width="12.28125" style="77" customWidth="1"/>
    <col min="6" max="6" width="1.1484375" style="77" customWidth="1"/>
    <col min="7" max="7" width="12.28125" style="77" customWidth="1"/>
    <col min="8" max="8" width="1.7109375" style="77" customWidth="1"/>
    <col min="9" max="9" width="10.7109375" style="77" customWidth="1"/>
    <col min="10" max="10" width="11.421875" style="77" customWidth="1"/>
    <col min="11" max="16384" width="9.140625" style="77" customWidth="1"/>
  </cols>
  <sheetData>
    <row r="1" spans="1:10" ht="14.25">
      <c r="A1" s="245" t="str">
        <f>'Cover '!D1</f>
        <v>"КЕПИТЪЛ КОНСЕПТ ЛИМИТЕД" АД</v>
      </c>
      <c r="B1" s="76"/>
      <c r="C1" s="76"/>
      <c r="D1" s="76"/>
      <c r="E1" s="76"/>
      <c r="F1" s="76"/>
      <c r="G1" s="76"/>
      <c r="H1" s="81"/>
      <c r="I1" s="78"/>
      <c r="J1" s="78"/>
    </row>
    <row r="2" spans="1:10" ht="14.25">
      <c r="A2" s="79" t="s">
        <v>242</v>
      </c>
      <c r="B2" s="81"/>
      <c r="E2" s="81"/>
      <c r="F2" s="81"/>
      <c r="G2" s="81"/>
      <c r="H2" s="81"/>
      <c r="I2" s="80"/>
      <c r="J2" s="80"/>
    </row>
    <row r="3" spans="1:8" ht="15">
      <c r="A3" s="79" t="s">
        <v>232</v>
      </c>
      <c r="B3" s="83"/>
      <c r="C3" s="83"/>
      <c r="D3" s="83"/>
      <c r="E3" s="83"/>
      <c r="F3" s="83"/>
      <c r="G3" s="83"/>
      <c r="H3" s="83"/>
    </row>
    <row r="4" spans="1:8" ht="29.25" customHeight="1">
      <c r="A4" s="85"/>
      <c r="B4" s="86"/>
      <c r="C4" s="277" t="s">
        <v>3</v>
      </c>
      <c r="D4" s="87"/>
      <c r="E4" s="278" t="s">
        <v>233</v>
      </c>
      <c r="F4" s="87"/>
      <c r="G4" s="278" t="s">
        <v>234</v>
      </c>
      <c r="H4" s="265"/>
    </row>
    <row r="5" spans="2:8" ht="14.25" customHeight="1">
      <c r="B5" s="86"/>
      <c r="C5" s="277"/>
      <c r="D5" s="87"/>
      <c r="E5" s="279"/>
      <c r="F5" s="87"/>
      <c r="G5" s="279"/>
      <c r="H5" s="223"/>
    </row>
    <row r="6" spans="2:8" ht="14.25" customHeight="1">
      <c r="B6" s="86"/>
      <c r="C6" s="87"/>
      <c r="D6" s="87"/>
      <c r="E6" s="223"/>
      <c r="F6" s="87"/>
      <c r="G6" s="223"/>
      <c r="H6" s="223"/>
    </row>
    <row r="7" spans="1:8" s="90" customFormat="1" ht="15">
      <c r="A7" s="88" t="s">
        <v>17</v>
      </c>
      <c r="B7" s="89"/>
      <c r="C7" s="89"/>
      <c r="D7" s="89"/>
      <c r="E7" s="89"/>
      <c r="F7" s="89"/>
      <c r="G7" s="89"/>
      <c r="H7" s="89"/>
    </row>
    <row r="8" spans="1:8" s="90" customFormat="1" ht="15">
      <c r="A8" s="88"/>
      <c r="B8" s="89"/>
      <c r="C8" s="89"/>
      <c r="D8" s="89"/>
      <c r="E8" s="89"/>
      <c r="F8" s="89"/>
      <c r="G8" s="89"/>
      <c r="H8" s="89"/>
    </row>
    <row r="9" spans="1:8" s="90" customFormat="1" ht="15">
      <c r="A9" s="88" t="s">
        <v>18</v>
      </c>
      <c r="B9" s="89"/>
      <c r="C9" s="89"/>
      <c r="D9" s="89"/>
      <c r="E9" s="89"/>
      <c r="F9" s="89"/>
      <c r="G9" s="89"/>
      <c r="H9" s="89"/>
    </row>
    <row r="10" spans="1:8" s="90" customFormat="1" ht="15">
      <c r="A10" s="92" t="s">
        <v>21</v>
      </c>
      <c r="B10" s="89"/>
      <c r="C10" s="89">
        <v>5</v>
      </c>
      <c r="D10" s="89"/>
      <c r="E10" s="94">
        <v>2151413</v>
      </c>
      <c r="F10" s="89"/>
      <c r="G10" s="94">
        <v>2151413</v>
      </c>
      <c r="H10" s="94"/>
    </row>
    <row r="11" spans="1:8" s="90" customFormat="1" ht="15">
      <c r="A11" s="88"/>
      <c r="B11" s="91"/>
      <c r="C11" s="91"/>
      <c r="D11" s="91"/>
      <c r="E11" s="99">
        <f>E10</f>
        <v>2151413</v>
      </c>
      <c r="F11" s="100"/>
      <c r="G11" s="99">
        <f>G10</f>
        <v>2151413</v>
      </c>
      <c r="H11" s="101"/>
    </row>
    <row r="12" spans="1:8" s="90" customFormat="1" ht="15" customHeight="1" hidden="1">
      <c r="A12" s="92" t="s">
        <v>19</v>
      </c>
      <c r="B12" s="93"/>
      <c r="C12" s="93"/>
      <c r="D12" s="93"/>
      <c r="E12" s="94"/>
      <c r="F12" s="95"/>
      <c r="G12" s="94"/>
      <c r="H12" s="94"/>
    </row>
    <row r="13" spans="1:8" s="90" customFormat="1" ht="15" customHeight="1" hidden="1">
      <c r="A13" s="96" t="s">
        <v>174</v>
      </c>
      <c r="B13" s="93"/>
      <c r="C13" s="93"/>
      <c r="D13" s="93"/>
      <c r="E13" s="94"/>
      <c r="F13" s="95"/>
      <c r="G13" s="94"/>
      <c r="H13" s="94"/>
    </row>
    <row r="14" spans="1:8" s="90" customFormat="1" ht="15" customHeight="1" hidden="1">
      <c r="A14" s="92" t="s">
        <v>20</v>
      </c>
      <c r="B14" s="93"/>
      <c r="C14" s="93"/>
      <c r="D14" s="93"/>
      <c r="E14" s="94"/>
      <c r="F14" s="95"/>
      <c r="G14" s="94"/>
      <c r="H14" s="94"/>
    </row>
    <row r="15" spans="1:8" s="90" customFormat="1" ht="15" customHeight="1" hidden="1">
      <c r="A15" s="96" t="s">
        <v>21</v>
      </c>
      <c r="B15" s="93"/>
      <c r="C15" s="93"/>
      <c r="D15" s="93"/>
      <c r="E15" s="94"/>
      <c r="F15" s="95"/>
      <c r="G15" s="94"/>
      <c r="H15" s="94"/>
    </row>
    <row r="16" spans="1:8" s="90" customFormat="1" ht="15" customHeight="1" hidden="1">
      <c r="A16" s="96" t="s">
        <v>22</v>
      </c>
      <c r="B16" s="93"/>
      <c r="C16" s="93"/>
      <c r="D16" s="93"/>
      <c r="E16" s="94"/>
      <c r="F16" s="95"/>
      <c r="G16" s="94"/>
      <c r="H16" s="94"/>
    </row>
    <row r="17" spans="1:8" s="90" customFormat="1" ht="15" customHeight="1" hidden="1">
      <c r="A17" s="96" t="s">
        <v>97</v>
      </c>
      <c r="B17" s="93"/>
      <c r="C17" s="93"/>
      <c r="D17" s="93"/>
      <c r="E17" s="94"/>
      <c r="F17" s="95"/>
      <c r="G17" s="94"/>
      <c r="H17" s="94"/>
    </row>
    <row r="18" spans="1:8" s="90" customFormat="1" ht="15" customHeight="1" hidden="1">
      <c r="A18" s="96" t="s">
        <v>76</v>
      </c>
      <c r="B18" s="93"/>
      <c r="C18" s="93"/>
      <c r="D18" s="93"/>
      <c r="E18" s="94"/>
      <c r="F18" s="95"/>
      <c r="G18" s="94"/>
      <c r="H18" s="94"/>
    </row>
    <row r="19" spans="1:8" s="90" customFormat="1" ht="30" customHeight="1" hidden="1">
      <c r="A19" s="97" t="s">
        <v>146</v>
      </c>
      <c r="B19" s="93"/>
      <c r="C19" s="93"/>
      <c r="D19" s="93"/>
      <c r="E19" s="94"/>
      <c r="F19" s="95"/>
      <c r="G19" s="94"/>
      <c r="H19" s="94"/>
    </row>
    <row r="20" spans="1:8" s="90" customFormat="1" ht="15" customHeight="1" hidden="1">
      <c r="A20" s="96" t="s">
        <v>124</v>
      </c>
      <c r="B20" s="93"/>
      <c r="C20" s="93"/>
      <c r="D20" s="93"/>
      <c r="E20" s="94"/>
      <c r="F20" s="95"/>
      <c r="G20" s="94"/>
      <c r="H20" s="94"/>
    </row>
    <row r="21" spans="1:8" s="90" customFormat="1" ht="15" customHeight="1" hidden="1">
      <c r="A21" s="97" t="s">
        <v>125</v>
      </c>
      <c r="B21" s="93"/>
      <c r="C21" s="93"/>
      <c r="D21" s="93"/>
      <c r="E21" s="94"/>
      <c r="F21" s="95"/>
      <c r="G21" s="94"/>
      <c r="H21" s="94"/>
    </row>
    <row r="22" spans="1:8" s="90" customFormat="1" ht="15" customHeight="1" hidden="1">
      <c r="A22" s="97" t="s">
        <v>98</v>
      </c>
      <c r="B22" s="93"/>
      <c r="C22" s="93"/>
      <c r="D22" s="93"/>
      <c r="E22" s="94"/>
      <c r="F22" s="95"/>
      <c r="G22" s="94"/>
      <c r="H22" s="94"/>
    </row>
    <row r="23" spans="1:8" s="90" customFormat="1" ht="15" customHeight="1" hidden="1">
      <c r="A23" s="97" t="s">
        <v>24</v>
      </c>
      <c r="B23" s="93"/>
      <c r="C23" s="93"/>
      <c r="D23" s="93"/>
      <c r="E23" s="94"/>
      <c r="F23" s="95"/>
      <c r="G23" s="94"/>
      <c r="H23" s="94"/>
    </row>
    <row r="24" spans="1:8" s="90" customFormat="1" ht="15" customHeight="1" hidden="1">
      <c r="A24" s="97" t="s">
        <v>24</v>
      </c>
      <c r="B24" s="93"/>
      <c r="C24" s="93"/>
      <c r="D24" s="93"/>
      <c r="E24" s="94"/>
      <c r="F24" s="95"/>
      <c r="G24" s="94"/>
      <c r="H24" s="94"/>
    </row>
    <row r="25" spans="1:8" s="90" customFormat="1" ht="15" customHeight="1" hidden="1">
      <c r="A25" s="97" t="s">
        <v>24</v>
      </c>
      <c r="B25" s="93"/>
      <c r="C25" s="93"/>
      <c r="D25" s="93"/>
      <c r="E25" s="94"/>
      <c r="F25" s="95"/>
      <c r="G25" s="94"/>
      <c r="H25" s="94"/>
    </row>
    <row r="26" spans="1:8" s="90" customFormat="1" ht="15" customHeight="1" hidden="1">
      <c r="A26" s="96" t="s">
        <v>25</v>
      </c>
      <c r="B26" s="93"/>
      <c r="C26" s="93"/>
      <c r="D26" s="93"/>
      <c r="E26" s="98"/>
      <c r="F26" s="95"/>
      <c r="G26" s="98"/>
      <c r="H26" s="98"/>
    </row>
    <row r="27" spans="1:8" s="90" customFormat="1" ht="14.25" customHeight="1" hidden="1">
      <c r="A27" s="88"/>
      <c r="B27" s="91"/>
      <c r="C27" s="91"/>
      <c r="D27" s="91"/>
      <c r="E27" s="99">
        <f>SUM(E12:E26)</f>
        <v>0</v>
      </c>
      <c r="F27" s="100"/>
      <c r="G27" s="99">
        <f>SUM(G12:G26)</f>
        <v>0</v>
      </c>
      <c r="H27" s="101"/>
    </row>
    <row r="28" spans="1:8" s="90" customFormat="1" ht="14.25" customHeight="1" hidden="1">
      <c r="A28" s="88"/>
      <c r="B28" s="91"/>
      <c r="C28" s="91"/>
      <c r="D28" s="91"/>
      <c r="E28" s="101"/>
      <c r="F28" s="100"/>
      <c r="G28" s="101"/>
      <c r="H28" s="101"/>
    </row>
    <row r="29" spans="1:8" s="90" customFormat="1" ht="15">
      <c r="A29" s="88" t="s">
        <v>26</v>
      </c>
      <c r="B29" s="91"/>
      <c r="C29" s="91"/>
      <c r="D29" s="91"/>
      <c r="E29" s="94"/>
      <c r="F29" s="100"/>
      <c r="G29" s="94"/>
      <c r="H29" s="94"/>
    </row>
    <row r="30" spans="1:8" s="90" customFormat="1" ht="15" customHeight="1" hidden="1">
      <c r="A30" s="92" t="s">
        <v>27</v>
      </c>
      <c r="B30" s="93"/>
      <c r="C30" s="93"/>
      <c r="D30" s="93"/>
      <c r="E30" s="94"/>
      <c r="F30" s="95"/>
      <c r="G30" s="94"/>
      <c r="H30" s="94"/>
    </row>
    <row r="31" spans="1:10" s="90" customFormat="1" ht="15" customHeight="1">
      <c r="A31" s="92" t="s">
        <v>28</v>
      </c>
      <c r="B31" s="93"/>
      <c r="C31" s="93">
        <v>6</v>
      </c>
      <c r="D31" s="93"/>
      <c r="E31" s="94">
        <v>812</v>
      </c>
      <c r="F31" s="95"/>
      <c r="G31" s="94">
        <v>812</v>
      </c>
      <c r="H31" s="94"/>
      <c r="J31" s="108"/>
    </row>
    <row r="32" spans="1:8" s="90" customFormat="1" ht="15" customHeight="1" hidden="1">
      <c r="A32" s="92" t="s">
        <v>29</v>
      </c>
      <c r="B32" s="93"/>
      <c r="C32" s="93"/>
      <c r="D32" s="93"/>
      <c r="E32" s="94"/>
      <c r="F32" s="95"/>
      <c r="G32" s="94"/>
      <c r="H32" s="94"/>
    </row>
    <row r="33" spans="1:8" s="90" customFormat="1" ht="15">
      <c r="A33" s="102" t="s">
        <v>192</v>
      </c>
      <c r="B33" s="93"/>
      <c r="C33" s="93">
        <v>7</v>
      </c>
      <c r="D33" s="93"/>
      <c r="E33" s="94">
        <v>18</v>
      </c>
      <c r="F33" s="95"/>
      <c r="G33" s="94">
        <v>15</v>
      </c>
      <c r="H33" s="94"/>
    </row>
    <row r="34" spans="1:8" s="90" customFormat="1" ht="15" customHeight="1" hidden="1">
      <c r="A34" s="102" t="s">
        <v>181</v>
      </c>
      <c r="B34" s="93"/>
      <c r="C34" s="93"/>
      <c r="D34" s="93"/>
      <c r="E34" s="94"/>
      <c r="F34" s="95"/>
      <c r="G34" s="94"/>
      <c r="H34" s="94"/>
    </row>
    <row r="35" spans="1:8" s="90" customFormat="1" ht="15" hidden="1">
      <c r="A35" s="92" t="s">
        <v>30</v>
      </c>
      <c r="B35" s="93"/>
      <c r="C35" s="93"/>
      <c r="D35" s="93"/>
      <c r="E35" s="94">
        <v>0</v>
      </c>
      <c r="F35" s="95"/>
      <c r="G35" s="94">
        <v>0</v>
      </c>
      <c r="H35" s="94"/>
    </row>
    <row r="36" spans="1:8" s="90" customFormat="1" ht="15" customHeight="1" hidden="1">
      <c r="A36" s="92"/>
      <c r="B36" s="93"/>
      <c r="C36" s="93"/>
      <c r="D36" s="93"/>
      <c r="E36" s="94"/>
      <c r="F36" s="95"/>
      <c r="G36" s="94"/>
      <c r="H36" s="94"/>
    </row>
    <row r="37" spans="1:8" s="90" customFormat="1" ht="30" customHeight="1" hidden="1">
      <c r="A37" s="231" t="s">
        <v>144</v>
      </c>
      <c r="B37" s="93"/>
      <c r="C37" s="93"/>
      <c r="D37" s="93"/>
      <c r="E37" s="94"/>
      <c r="F37" s="95"/>
      <c r="G37" s="94"/>
      <c r="H37" s="94"/>
    </row>
    <row r="38" spans="1:8" s="90" customFormat="1" ht="15">
      <c r="A38" s="88"/>
      <c r="B38" s="91"/>
      <c r="C38" s="91"/>
      <c r="D38" s="91"/>
      <c r="E38" s="99">
        <f>SUM(E30:E37)</f>
        <v>830</v>
      </c>
      <c r="F38" s="100"/>
      <c r="G38" s="99">
        <f>SUM(G30:G37)</f>
        <v>827</v>
      </c>
      <c r="H38" s="101"/>
    </row>
    <row r="39" spans="1:8" s="90" customFormat="1" ht="15">
      <c r="A39" s="88"/>
      <c r="B39" s="91"/>
      <c r="C39" s="91"/>
      <c r="D39" s="91"/>
      <c r="E39" s="101"/>
      <c r="F39" s="100"/>
      <c r="G39" s="101"/>
      <c r="H39" s="101"/>
    </row>
    <row r="40" spans="1:8" s="90" customFormat="1" ht="15.75" thickBot="1">
      <c r="A40" s="88" t="s">
        <v>31</v>
      </c>
      <c r="B40" s="91"/>
      <c r="C40" s="91"/>
      <c r="D40" s="91"/>
      <c r="E40" s="103">
        <f>SUM(E11+E38)</f>
        <v>2152243</v>
      </c>
      <c r="F40" s="100"/>
      <c r="G40" s="103">
        <f>SUM(G27+G11+G38)</f>
        <v>2152240</v>
      </c>
      <c r="H40" s="101"/>
    </row>
    <row r="41" spans="1:8" s="90" customFormat="1" ht="15.75" thickTop="1">
      <c r="A41" s="92"/>
      <c r="B41" s="93"/>
      <c r="C41" s="93"/>
      <c r="D41" s="93"/>
      <c r="E41" s="94"/>
      <c r="F41" s="95"/>
      <c r="G41" s="94"/>
      <c r="H41" s="94"/>
    </row>
    <row r="42" spans="1:8" s="90" customFormat="1" ht="15">
      <c r="A42" s="88" t="s">
        <v>32</v>
      </c>
      <c r="B42" s="89"/>
      <c r="C42" s="89"/>
      <c r="D42" s="89"/>
      <c r="E42" s="104"/>
      <c r="F42" s="105"/>
      <c r="G42" s="104"/>
      <c r="H42" s="104"/>
    </row>
    <row r="43" spans="1:8" s="90" customFormat="1" ht="15">
      <c r="A43" s="88" t="s">
        <v>33</v>
      </c>
      <c r="B43" s="89"/>
      <c r="C43" s="89"/>
      <c r="D43" s="89"/>
      <c r="E43" s="104"/>
      <c r="F43" s="105"/>
      <c r="G43" s="104"/>
      <c r="H43" s="104"/>
    </row>
    <row r="44" spans="1:8" s="90" customFormat="1" ht="15">
      <c r="A44" s="92" t="s">
        <v>133</v>
      </c>
      <c r="B44" s="93"/>
      <c r="C44" s="93"/>
      <c r="D44" s="93"/>
      <c r="E44" s="94">
        <v>2151467</v>
      </c>
      <c r="F44" s="95"/>
      <c r="G44" s="94">
        <v>2151467</v>
      </c>
      <c r="H44" s="94"/>
    </row>
    <row r="45" spans="1:8" s="90" customFormat="1" ht="15">
      <c r="A45" s="92" t="s">
        <v>100</v>
      </c>
      <c r="B45" s="93"/>
      <c r="C45" s="93"/>
      <c r="D45" s="93"/>
      <c r="E45" s="94">
        <v>16</v>
      </c>
      <c r="F45" s="95"/>
      <c r="G45" s="94">
        <v>16</v>
      </c>
      <c r="H45" s="94"/>
    </row>
    <row r="46" spans="1:8" s="90" customFormat="1" ht="17.25" customHeight="1">
      <c r="A46" s="92" t="s">
        <v>212</v>
      </c>
      <c r="B46" s="93"/>
      <c r="C46" s="93"/>
      <c r="D46" s="93"/>
      <c r="E46" s="94">
        <v>1279</v>
      </c>
      <c r="F46" s="95"/>
      <c r="G46" s="94">
        <v>1279</v>
      </c>
      <c r="H46" s="94"/>
    </row>
    <row r="47" spans="1:8" s="90" customFormat="1" ht="15">
      <c r="A47" s="92" t="s">
        <v>188</v>
      </c>
      <c r="B47" s="93"/>
      <c r="C47" s="93"/>
      <c r="D47" s="93"/>
      <c r="E47" s="94">
        <v>-933</v>
      </c>
      <c r="F47" s="95"/>
      <c r="G47" s="94">
        <v>-894</v>
      </c>
      <c r="H47" s="94"/>
    </row>
    <row r="48" spans="1:8" s="90" customFormat="1" ht="15" hidden="1">
      <c r="A48" s="92"/>
      <c r="B48" s="93"/>
      <c r="C48" s="93"/>
      <c r="D48" s="93"/>
      <c r="E48" s="94"/>
      <c r="F48" s="95"/>
      <c r="G48" s="94"/>
      <c r="H48" s="94"/>
    </row>
    <row r="49" spans="1:8" s="90" customFormat="1" ht="15">
      <c r="A49" s="88" t="s">
        <v>78</v>
      </c>
      <c r="B49" s="91"/>
      <c r="C49" s="93">
        <v>8</v>
      </c>
      <c r="D49" s="93"/>
      <c r="E49" s="99">
        <f>SUM(E44:E48)</f>
        <v>2151829</v>
      </c>
      <c r="F49" s="100"/>
      <c r="G49" s="99">
        <f>SUM(G44:G48)</f>
        <v>2151868</v>
      </c>
      <c r="H49" s="101"/>
    </row>
    <row r="50" spans="1:8" s="90" customFormat="1" ht="15">
      <c r="A50" s="88"/>
      <c r="B50" s="91"/>
      <c r="C50" s="93"/>
      <c r="D50" s="93"/>
      <c r="E50" s="106"/>
      <c r="F50" s="95"/>
      <c r="G50" s="106"/>
      <c r="H50" s="106"/>
    </row>
    <row r="51" spans="1:8" s="90" customFormat="1" ht="15">
      <c r="A51" s="88" t="s">
        <v>34</v>
      </c>
      <c r="B51" s="91"/>
      <c r="C51" s="91"/>
      <c r="D51" s="91"/>
      <c r="E51" s="94"/>
      <c r="F51" s="100"/>
      <c r="G51" s="94"/>
      <c r="H51" s="94"/>
    </row>
    <row r="52" spans="1:8" s="90" customFormat="1" ht="15" customHeight="1">
      <c r="A52" s="88" t="s">
        <v>35</v>
      </c>
      <c r="B52" s="93"/>
      <c r="C52" s="93"/>
      <c r="D52" s="93"/>
      <c r="E52" s="94"/>
      <c r="F52" s="95"/>
      <c r="G52" s="94"/>
      <c r="H52" s="94"/>
    </row>
    <row r="53" spans="1:8" s="90" customFormat="1" ht="15" customHeight="1" hidden="1">
      <c r="A53" s="92" t="s">
        <v>36</v>
      </c>
      <c r="B53" s="93"/>
      <c r="C53" s="93"/>
      <c r="D53" s="93"/>
      <c r="E53" s="94"/>
      <c r="F53" s="95"/>
      <c r="G53" s="94"/>
      <c r="H53" s="94"/>
    </row>
    <row r="54" spans="1:8" s="90" customFormat="1" ht="15" customHeight="1">
      <c r="A54" s="107" t="s">
        <v>37</v>
      </c>
      <c r="B54" s="93"/>
      <c r="C54" s="93">
        <v>9</v>
      </c>
      <c r="D54" s="93"/>
      <c r="E54" s="94">
        <v>166</v>
      </c>
      <c r="F54" s="95"/>
      <c r="G54" s="94">
        <v>166</v>
      </c>
      <c r="H54" s="94"/>
    </row>
    <row r="55" spans="1:8" s="90" customFormat="1" ht="15" customHeight="1" hidden="1">
      <c r="A55" s="107" t="s">
        <v>38</v>
      </c>
      <c r="B55" s="93"/>
      <c r="C55" s="93"/>
      <c r="D55" s="93"/>
      <c r="E55" s="94"/>
      <c r="F55" s="95"/>
      <c r="G55" s="94"/>
      <c r="H55" s="94"/>
    </row>
    <row r="56" spans="1:8" s="90" customFormat="1" ht="15" customHeight="1" hidden="1">
      <c r="A56" s="96" t="s">
        <v>39</v>
      </c>
      <c r="B56" s="93"/>
      <c r="C56" s="93"/>
      <c r="D56" s="93"/>
      <c r="E56" s="94"/>
      <c r="F56" s="95"/>
      <c r="G56" s="94"/>
      <c r="H56" s="94"/>
    </row>
    <row r="57" spans="1:8" s="90" customFormat="1" ht="15" customHeight="1" hidden="1">
      <c r="A57" s="92" t="s">
        <v>40</v>
      </c>
      <c r="B57" s="93"/>
      <c r="C57" s="93"/>
      <c r="D57" s="93"/>
      <c r="E57" s="94"/>
      <c r="F57" s="95"/>
      <c r="G57" s="94"/>
      <c r="H57" s="94"/>
    </row>
    <row r="58" spans="1:8" s="90" customFormat="1" ht="15" customHeight="1" hidden="1">
      <c r="A58" s="92" t="s">
        <v>126</v>
      </c>
      <c r="B58" s="93"/>
      <c r="C58" s="93"/>
      <c r="D58" s="93"/>
      <c r="E58" s="94"/>
      <c r="F58" s="95"/>
      <c r="G58" s="94"/>
      <c r="H58" s="94"/>
    </row>
    <row r="59" spans="1:8" s="90" customFormat="1" ht="15" customHeight="1" hidden="1">
      <c r="A59" s="97" t="s">
        <v>135</v>
      </c>
      <c r="B59" s="93"/>
      <c r="C59" s="93"/>
      <c r="D59" s="93"/>
      <c r="E59" s="94"/>
      <c r="F59" s="95"/>
      <c r="G59" s="94"/>
      <c r="H59" s="94"/>
    </row>
    <row r="60" spans="1:8" s="90" customFormat="1" ht="15" customHeight="1" hidden="1">
      <c r="A60" s="97" t="s">
        <v>24</v>
      </c>
      <c r="B60" s="93"/>
      <c r="C60" s="93"/>
      <c r="D60" s="93"/>
      <c r="E60" s="94"/>
      <c r="F60" s="95"/>
      <c r="G60" s="94"/>
      <c r="H60" s="94"/>
    </row>
    <row r="61" spans="1:8" s="90" customFormat="1" ht="15" customHeight="1">
      <c r="A61" s="88"/>
      <c r="B61" s="91"/>
      <c r="C61" s="91"/>
      <c r="D61" s="91"/>
      <c r="E61" s="99">
        <f>SUM(E53:E60)</f>
        <v>166</v>
      </c>
      <c r="F61" s="100"/>
      <c r="G61" s="99">
        <f>SUM(G53:G60)</f>
        <v>166</v>
      </c>
      <c r="H61" s="101"/>
    </row>
    <row r="62" spans="5:8" s="90" customFormat="1" ht="15" customHeight="1">
      <c r="E62" s="108"/>
      <c r="F62" s="108"/>
      <c r="G62" s="108"/>
      <c r="H62" s="108"/>
    </row>
    <row r="63" spans="1:8" s="90" customFormat="1" ht="15">
      <c r="A63" s="88" t="s">
        <v>41</v>
      </c>
      <c r="B63" s="109"/>
      <c r="C63" s="109"/>
      <c r="D63" s="109"/>
      <c r="E63" s="110"/>
      <c r="F63" s="111"/>
      <c r="G63" s="110"/>
      <c r="H63" s="110"/>
    </row>
    <row r="64" spans="1:8" s="90" customFormat="1" ht="15" customHeight="1" hidden="1">
      <c r="A64" s="107" t="s">
        <v>42</v>
      </c>
      <c r="B64" s="93"/>
      <c r="C64" s="93"/>
      <c r="D64" s="93"/>
      <c r="E64" s="112"/>
      <c r="F64" s="95"/>
      <c r="G64" s="112"/>
      <c r="H64" s="112"/>
    </row>
    <row r="65" spans="1:8" s="90" customFormat="1" ht="15" customHeight="1" hidden="1">
      <c r="A65" s="107" t="s">
        <v>43</v>
      </c>
      <c r="B65" s="93"/>
      <c r="C65" s="93"/>
      <c r="D65" s="93"/>
      <c r="E65" s="112"/>
      <c r="F65" s="95"/>
      <c r="G65" s="112"/>
      <c r="H65" s="112"/>
    </row>
    <row r="66" spans="1:8" s="90" customFormat="1" ht="15" customHeight="1">
      <c r="A66" s="107" t="s">
        <v>37</v>
      </c>
      <c r="B66" s="93"/>
      <c r="C66" s="93">
        <v>9</v>
      </c>
      <c r="D66" s="93"/>
      <c r="E66" s="112">
        <v>238</v>
      </c>
      <c r="F66" s="95"/>
      <c r="G66" s="112">
        <v>201</v>
      </c>
      <c r="H66" s="112"/>
    </row>
    <row r="67" spans="1:8" s="90" customFormat="1" ht="15">
      <c r="A67" s="107" t="s">
        <v>191</v>
      </c>
      <c r="B67" s="93"/>
      <c r="C67" s="93">
        <v>10</v>
      </c>
      <c r="D67" s="93"/>
      <c r="E67" s="112">
        <v>0</v>
      </c>
      <c r="F67" s="95"/>
      <c r="G67" s="112">
        <v>2</v>
      </c>
      <c r="H67" s="112"/>
    </row>
    <row r="68" spans="1:8" s="90" customFormat="1" ht="15" customHeight="1">
      <c r="A68" s="113" t="s">
        <v>240</v>
      </c>
      <c r="B68" s="93"/>
      <c r="C68" s="93">
        <v>11</v>
      </c>
      <c r="D68" s="93"/>
      <c r="E68" s="112">
        <v>6</v>
      </c>
      <c r="F68" s="95"/>
      <c r="G68" s="112">
        <v>0</v>
      </c>
      <c r="H68" s="112"/>
    </row>
    <row r="69" spans="1:8" s="90" customFormat="1" ht="15" customHeight="1">
      <c r="A69" s="107" t="s">
        <v>228</v>
      </c>
      <c r="B69" s="93"/>
      <c r="C69" s="93">
        <v>12</v>
      </c>
      <c r="D69" s="93"/>
      <c r="E69" s="112">
        <v>3</v>
      </c>
      <c r="F69" s="95"/>
      <c r="G69" s="112">
        <v>2</v>
      </c>
      <c r="H69" s="112"/>
    </row>
    <row r="70" spans="1:8" s="90" customFormat="1" ht="15" customHeight="1" hidden="1">
      <c r="A70" s="107" t="s">
        <v>128</v>
      </c>
      <c r="B70" s="93"/>
      <c r="C70" s="93"/>
      <c r="D70" s="93"/>
      <c r="E70" s="112"/>
      <c r="F70" s="95"/>
      <c r="G70" s="112"/>
      <c r="H70" s="112"/>
    </row>
    <row r="71" spans="1:8" s="90" customFormat="1" ht="15">
      <c r="A71" s="107" t="s">
        <v>44</v>
      </c>
      <c r="B71" s="93"/>
      <c r="C71" s="93">
        <v>13</v>
      </c>
      <c r="D71" s="93"/>
      <c r="E71" s="112">
        <v>1</v>
      </c>
      <c r="F71" s="95"/>
      <c r="G71" s="112">
        <v>1</v>
      </c>
      <c r="H71" s="112"/>
    </row>
    <row r="72" spans="1:8" s="90" customFormat="1" ht="30" customHeight="1" hidden="1">
      <c r="A72" s="97" t="s">
        <v>143</v>
      </c>
      <c r="B72" s="93"/>
      <c r="C72" s="93"/>
      <c r="D72" s="93"/>
      <c r="E72" s="112"/>
      <c r="F72" s="95"/>
      <c r="G72" s="112"/>
      <c r="H72" s="112"/>
    </row>
    <row r="73" spans="1:8" s="90" customFormat="1" ht="15" customHeight="1" hidden="1">
      <c r="A73" s="97" t="s">
        <v>23</v>
      </c>
      <c r="B73" s="93"/>
      <c r="C73" s="93"/>
      <c r="D73" s="93"/>
      <c r="E73" s="112"/>
      <c r="F73" s="95"/>
      <c r="G73" s="112"/>
      <c r="H73" s="112"/>
    </row>
    <row r="74" spans="1:8" s="90" customFormat="1" ht="15" customHeight="1" hidden="1">
      <c r="A74" s="97" t="s">
        <v>23</v>
      </c>
      <c r="B74" s="93"/>
      <c r="C74" s="93"/>
      <c r="D74" s="93"/>
      <c r="E74" s="112"/>
      <c r="F74" s="95"/>
      <c r="G74" s="112"/>
      <c r="H74" s="112"/>
    </row>
    <row r="75" spans="1:8" s="90" customFormat="1" ht="15">
      <c r="A75" s="88"/>
      <c r="B75" s="91"/>
      <c r="C75" s="91"/>
      <c r="D75" s="91"/>
      <c r="E75" s="99">
        <f>SUM(E64:E74)</f>
        <v>248</v>
      </c>
      <c r="F75" s="100"/>
      <c r="G75" s="99">
        <f>SUM(G64:G74)</f>
        <v>206</v>
      </c>
      <c r="H75" s="101"/>
    </row>
    <row r="76" spans="1:8" ht="9" customHeight="1">
      <c r="A76" s="79"/>
      <c r="B76" s="114"/>
      <c r="C76" s="114"/>
      <c r="D76" s="114"/>
      <c r="E76" s="115"/>
      <c r="F76" s="116"/>
      <c r="G76" s="115"/>
      <c r="H76" s="115"/>
    </row>
    <row r="77" spans="1:8" ht="14.25">
      <c r="A77" s="79" t="s">
        <v>45</v>
      </c>
      <c r="B77" s="114"/>
      <c r="C77" s="114"/>
      <c r="D77" s="114"/>
      <c r="E77" s="117">
        <f>E61+E75</f>
        <v>414</v>
      </c>
      <c r="F77" s="116"/>
      <c r="G77" s="117">
        <f>G61+G75</f>
        <v>372</v>
      </c>
      <c r="H77" s="115"/>
    </row>
    <row r="78" spans="1:8" ht="15">
      <c r="A78" s="118"/>
      <c r="B78" s="114"/>
      <c r="C78" s="114"/>
      <c r="D78" s="114"/>
      <c r="E78" s="115"/>
      <c r="F78" s="116"/>
      <c r="G78" s="115"/>
      <c r="H78" s="115"/>
    </row>
    <row r="79" spans="1:8" ht="15" thickBot="1">
      <c r="A79" s="79" t="s">
        <v>46</v>
      </c>
      <c r="B79" s="114"/>
      <c r="C79" s="114"/>
      <c r="D79" s="114"/>
      <c r="E79" s="119">
        <f>E49+E77</f>
        <v>2152243</v>
      </c>
      <c r="F79" s="116"/>
      <c r="G79" s="119">
        <f>G49+G77</f>
        <v>2152240</v>
      </c>
      <c r="H79" s="115"/>
    </row>
    <row r="80" spans="1:8" ht="15.75" thickTop="1">
      <c r="A80" s="84"/>
      <c r="B80" s="120"/>
      <c r="C80" s="120"/>
      <c r="D80" s="120"/>
      <c r="E80" s="120"/>
      <c r="F80" s="120"/>
      <c r="G80" s="120"/>
      <c r="H80" s="120"/>
    </row>
    <row r="81" spans="1:8" ht="15">
      <c r="A81" s="84"/>
      <c r="B81" s="120"/>
      <c r="C81" s="120"/>
      <c r="D81" s="120"/>
      <c r="E81" s="120"/>
      <c r="F81" s="120"/>
      <c r="G81" s="120"/>
      <c r="H81" s="120"/>
    </row>
    <row r="82" spans="1:8" ht="17.25" customHeight="1">
      <c r="A82" s="121" t="str">
        <f>'IS_by function'!A47</f>
        <v>Приложенията на страници от 5 до 23 са неразделна част от  финансовия отчет.</v>
      </c>
      <c r="B82" s="120"/>
      <c r="C82" s="123"/>
      <c r="D82" s="123"/>
      <c r="E82" s="123"/>
      <c r="F82" s="123"/>
      <c r="G82" s="123"/>
      <c r="H82" s="123"/>
    </row>
    <row r="83" spans="1:8" ht="15">
      <c r="A83" s="122"/>
      <c r="B83" s="120"/>
      <c r="C83" s="123"/>
      <c r="D83" s="123"/>
      <c r="E83" s="123"/>
      <c r="F83" s="123"/>
      <c r="G83" s="123"/>
      <c r="H83" s="123"/>
    </row>
    <row r="84" spans="1:8" ht="27.75" customHeight="1">
      <c r="A84" s="276" t="str">
        <f>'IS_by function'!A49:F49</f>
        <v>Годишният финансов отчет на страници от 1 до 23 е одобрен за издаване и е подписан от негово име на 20.04.2018г. от :</v>
      </c>
      <c r="B84" s="276"/>
      <c r="C84" s="276"/>
      <c r="D84" s="276"/>
      <c r="E84" s="276"/>
      <c r="F84" s="276"/>
      <c r="G84" s="276"/>
      <c r="H84" s="125"/>
    </row>
    <row r="85" spans="1:8" ht="14.25">
      <c r="A85" s="125"/>
      <c r="B85" s="125"/>
      <c r="C85" s="125"/>
      <c r="D85" s="125"/>
      <c r="E85" s="125"/>
      <c r="F85" s="125"/>
      <c r="G85" s="125"/>
      <c r="H85" s="125"/>
    </row>
    <row r="86" spans="1:8" ht="14.25">
      <c r="A86" s="125"/>
      <c r="B86" s="125"/>
      <c r="C86" s="125"/>
      <c r="D86" s="125"/>
      <c r="E86" s="125"/>
      <c r="F86" s="125"/>
      <c r="G86" s="125"/>
      <c r="H86" s="125"/>
    </row>
    <row r="87" spans="1:8" ht="17.25" customHeight="1">
      <c r="A87" s="125"/>
      <c r="B87" s="124"/>
      <c r="C87" s="124"/>
      <c r="D87" s="124"/>
      <c r="E87" s="124"/>
      <c r="F87" s="124"/>
      <c r="G87" s="124"/>
      <c r="H87" s="124"/>
    </row>
    <row r="88" spans="1:8" ht="14.25">
      <c r="A88" s="125"/>
      <c r="B88" s="125"/>
      <c r="C88" s="125"/>
      <c r="D88" s="125"/>
      <c r="E88" s="125"/>
      <c r="F88" s="125"/>
      <c r="G88" s="125"/>
      <c r="H88" s="125"/>
    </row>
    <row r="89" spans="1:8" s="128" customFormat="1" ht="15">
      <c r="A89" s="126" t="s">
        <v>194</v>
      </c>
      <c r="B89" s="127"/>
      <c r="C89" s="127"/>
      <c r="D89" s="127"/>
      <c r="E89" s="127"/>
      <c r="F89" s="127"/>
      <c r="G89" s="127"/>
      <c r="H89" s="127"/>
    </row>
    <row r="90" spans="1:8" s="128" customFormat="1" ht="15">
      <c r="A90" s="14" t="s">
        <v>176</v>
      </c>
      <c r="B90" s="127"/>
      <c r="C90" s="127"/>
      <c r="D90" s="127"/>
      <c r="E90" s="127"/>
      <c r="F90" s="127"/>
      <c r="G90" s="127"/>
      <c r="H90" s="127"/>
    </row>
    <row r="91" spans="1:8" s="128" customFormat="1" ht="15">
      <c r="A91" s="129"/>
      <c r="B91" s="127"/>
      <c r="C91" s="127"/>
      <c r="D91" s="127"/>
      <c r="E91" s="127"/>
      <c r="F91" s="127"/>
      <c r="G91" s="127"/>
      <c r="H91" s="127"/>
    </row>
    <row r="92" spans="1:8" s="128" customFormat="1" ht="15">
      <c r="A92" s="129"/>
      <c r="B92" s="127"/>
      <c r="C92" s="127"/>
      <c r="D92" s="127"/>
      <c r="E92" s="127"/>
      <c r="F92" s="127"/>
      <c r="G92" s="127"/>
      <c r="H92" s="127"/>
    </row>
    <row r="93" spans="1:8" s="128" customFormat="1" ht="16.5" customHeight="1">
      <c r="A93" s="129"/>
      <c r="B93" s="127"/>
      <c r="C93" s="127"/>
      <c r="D93" s="127"/>
      <c r="E93" s="127"/>
      <c r="F93" s="127"/>
      <c r="G93" s="127"/>
      <c r="H93" s="127"/>
    </row>
    <row r="94" spans="1:8" s="128" customFormat="1" ht="15">
      <c r="A94" s="126" t="s">
        <v>8</v>
      </c>
      <c r="B94" s="127"/>
      <c r="C94" s="127"/>
      <c r="D94" s="127"/>
      <c r="E94" s="127"/>
      <c r="F94" s="127"/>
      <c r="G94" s="127"/>
      <c r="H94" s="127"/>
    </row>
    <row r="95" spans="1:8" s="128" customFormat="1" ht="15">
      <c r="A95" s="14" t="s">
        <v>217</v>
      </c>
      <c r="B95" s="130"/>
      <c r="C95" s="130"/>
      <c r="D95" s="130"/>
      <c r="E95" s="130"/>
      <c r="F95" s="130"/>
      <c r="G95" s="130"/>
      <c r="H95" s="130"/>
    </row>
    <row r="96" spans="1:8" s="128" customFormat="1" ht="15">
      <c r="A96" s="14" t="s">
        <v>218</v>
      </c>
      <c r="B96" s="130"/>
      <c r="C96" s="130"/>
      <c r="D96" s="130"/>
      <c r="E96" s="130"/>
      <c r="F96" s="130"/>
      <c r="G96" s="130"/>
      <c r="H96" s="130"/>
    </row>
    <row r="100" ht="15">
      <c r="A100" s="131"/>
    </row>
    <row r="101" ht="15">
      <c r="A101" s="131"/>
    </row>
    <row r="102" ht="15">
      <c r="A102" s="131"/>
    </row>
  </sheetData>
  <sheetProtection/>
  <mergeCells count="4">
    <mergeCell ref="A84:G84"/>
    <mergeCell ref="C4:C5"/>
    <mergeCell ref="E4:E5"/>
    <mergeCell ref="G4:G5"/>
  </mergeCells>
  <printOptions/>
  <pageMargins left="0.9055118110236221" right="0.2755905511811024" top="0.4330708661417323" bottom="0.3937007874015748" header="0.3937007874015748" footer="0.31496062992125984"/>
  <pageSetup horizontalDpi="600" verticalDpi="600" orientation="portrait" paperSize="9" scale="75" r:id="rId1"/>
  <headerFooter alignWithMargins="0">
    <oddFooter>&amp;R&amp;"Times New Roman Cyr,Regular"2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view="pageBreakPreview" zoomScaleSheetLayoutView="100" zoomScalePageLayoutView="0" workbookViewId="0" topLeftCell="A10">
      <selection activeCell="A3" sqref="A3"/>
    </sheetView>
  </sheetViews>
  <sheetFormatPr defaultColWidth="2.57421875" defaultRowHeight="12.75"/>
  <cols>
    <col min="1" max="1" width="68.7109375" style="143" customWidth="1"/>
    <col min="2" max="2" width="11.28125" style="167" customWidth="1"/>
    <col min="3" max="3" width="10.7109375" style="167" customWidth="1"/>
    <col min="4" max="4" width="1.7109375" style="167" customWidth="1"/>
    <col min="5" max="5" width="10.7109375" style="167" customWidth="1"/>
    <col min="6" max="6" width="1.57421875" style="167" customWidth="1"/>
    <col min="7" max="26" width="11.57421875" style="143" customWidth="1"/>
    <col min="27" max="16384" width="2.57421875" style="143" customWidth="1"/>
  </cols>
  <sheetData>
    <row r="1" spans="1:13" s="134" customFormat="1" ht="15">
      <c r="A1" s="218" t="str">
        <f>'Cover '!D1</f>
        <v>"КЕПИТЪЛ КОНСЕПТ ЛИМИТЕД" АД</v>
      </c>
      <c r="B1" s="133"/>
      <c r="C1" s="133"/>
      <c r="D1" s="133"/>
      <c r="E1" s="133"/>
      <c r="F1" s="133"/>
      <c r="G1" s="135"/>
      <c r="H1" s="135"/>
      <c r="I1" s="135"/>
      <c r="J1" s="135"/>
      <c r="K1" s="135"/>
      <c r="L1" s="135"/>
      <c r="M1" s="135"/>
    </row>
    <row r="2" spans="1:13" s="138" customFormat="1" ht="15">
      <c r="A2" s="136" t="s">
        <v>244</v>
      </c>
      <c r="B2" s="137"/>
      <c r="C2" s="137"/>
      <c r="D2" s="137"/>
      <c r="E2" s="137"/>
      <c r="F2" s="137"/>
      <c r="G2" s="140"/>
      <c r="H2" s="140"/>
      <c r="I2" s="140"/>
      <c r="J2" s="140"/>
      <c r="K2" s="140"/>
      <c r="L2" s="140"/>
      <c r="M2" s="140"/>
    </row>
    <row r="3" spans="1:6" s="138" customFormat="1" ht="15">
      <c r="A3" s="80" t="s">
        <v>241</v>
      </c>
      <c r="B3" s="137"/>
      <c r="C3" s="137"/>
      <c r="D3" s="137"/>
      <c r="E3" s="137"/>
      <c r="F3" s="137"/>
    </row>
    <row r="4" spans="1:6" ht="15">
      <c r="A4" s="141"/>
      <c r="B4" s="277" t="s">
        <v>3</v>
      </c>
      <c r="C4" s="267">
        <v>43190</v>
      </c>
      <c r="D4" s="142"/>
      <c r="E4" s="267">
        <v>42825</v>
      </c>
      <c r="F4" s="142"/>
    </row>
    <row r="5" spans="1:6" ht="14.25" customHeight="1">
      <c r="A5" s="141"/>
      <c r="B5" s="277"/>
      <c r="C5" s="263" t="s">
        <v>47</v>
      </c>
      <c r="D5" s="144"/>
      <c r="E5" s="263" t="s">
        <v>47</v>
      </c>
      <c r="F5" s="144"/>
    </row>
    <row r="6" spans="1:6" ht="15">
      <c r="A6" s="141"/>
      <c r="B6" s="145"/>
      <c r="C6" s="146"/>
      <c r="D6" s="145"/>
      <c r="E6" s="146"/>
      <c r="F6" s="145"/>
    </row>
    <row r="7" spans="1:6" ht="15">
      <c r="A7" s="147" t="s">
        <v>48</v>
      </c>
      <c r="B7" s="148"/>
      <c r="C7" s="149"/>
      <c r="D7" s="148"/>
      <c r="E7" s="149"/>
      <c r="F7" s="148"/>
    </row>
    <row r="8" spans="1:6" ht="15" hidden="1">
      <c r="A8" s="150" t="s">
        <v>49</v>
      </c>
      <c r="B8" s="148"/>
      <c r="C8" s="151"/>
      <c r="D8" s="148"/>
      <c r="E8" s="151"/>
      <c r="F8" s="148"/>
    </row>
    <row r="9" spans="1:6" ht="15">
      <c r="A9" s="150" t="s">
        <v>50</v>
      </c>
      <c r="B9" s="148"/>
      <c r="C9" s="151">
        <v>0</v>
      </c>
      <c r="D9" s="148"/>
      <c r="E9" s="151">
        <v>0</v>
      </c>
      <c r="F9" s="148"/>
    </row>
    <row r="10" spans="1:6" ht="15">
      <c r="A10" s="150" t="s">
        <v>129</v>
      </c>
      <c r="B10" s="148"/>
      <c r="C10" s="151">
        <v>0</v>
      </c>
      <c r="D10" s="148"/>
      <c r="E10" s="151">
        <v>0</v>
      </c>
      <c r="F10" s="148"/>
    </row>
    <row r="11" spans="1:6" s="152" customFormat="1" ht="15">
      <c r="A11" s="150" t="s">
        <v>51</v>
      </c>
      <c r="B11" s="148"/>
      <c r="C11" s="151">
        <v>0</v>
      </c>
      <c r="D11" s="148"/>
      <c r="E11" s="151">
        <v>0</v>
      </c>
      <c r="F11" s="148"/>
    </row>
    <row r="12" spans="1:6" s="152" customFormat="1" ht="15">
      <c r="A12" s="150" t="s">
        <v>52</v>
      </c>
      <c r="B12" s="148"/>
      <c r="C12" s="151">
        <v>0</v>
      </c>
      <c r="D12" s="148"/>
      <c r="E12" s="151">
        <v>12</v>
      </c>
      <c r="F12" s="148"/>
    </row>
    <row r="13" spans="1:6" s="152" customFormat="1" ht="15" hidden="1">
      <c r="A13" s="150" t="s">
        <v>99</v>
      </c>
      <c r="B13" s="148"/>
      <c r="C13" s="151"/>
      <c r="D13" s="148"/>
      <c r="E13" s="151"/>
      <c r="F13" s="148"/>
    </row>
    <row r="14" spans="1:6" s="152" customFormat="1" ht="15">
      <c r="A14" s="150" t="s">
        <v>53</v>
      </c>
      <c r="B14" s="148"/>
      <c r="C14" s="151">
        <v>0</v>
      </c>
      <c r="D14" s="148"/>
      <c r="E14" s="151">
        <v>0</v>
      </c>
      <c r="F14" s="148"/>
    </row>
    <row r="15" spans="1:6" s="152" customFormat="1" ht="15" hidden="1">
      <c r="A15" s="150" t="s">
        <v>54</v>
      </c>
      <c r="B15" s="148"/>
      <c r="C15" s="151"/>
      <c r="D15" s="148"/>
      <c r="E15" s="151"/>
      <c r="F15" s="148"/>
    </row>
    <row r="16" spans="1:6" ht="15">
      <c r="A16" s="150" t="s">
        <v>55</v>
      </c>
      <c r="B16" s="148"/>
      <c r="C16" s="151">
        <v>0</v>
      </c>
      <c r="D16" s="148"/>
      <c r="E16" s="151">
        <v>0</v>
      </c>
      <c r="F16" s="148"/>
    </row>
    <row r="17" spans="1:6" s="152" customFormat="1" ht="17.25" customHeight="1">
      <c r="A17" s="147" t="s">
        <v>186</v>
      </c>
      <c r="B17" s="148"/>
      <c r="C17" s="153">
        <f>SUM(C8:C16)</f>
        <v>0</v>
      </c>
      <c r="D17" s="148"/>
      <c r="E17" s="153">
        <f>SUM(E8:E16)</f>
        <v>12</v>
      </c>
      <c r="F17" s="148"/>
    </row>
    <row r="18" spans="1:6" s="152" customFormat="1" ht="15">
      <c r="A18" s="147"/>
      <c r="B18" s="148"/>
      <c r="C18" s="149"/>
      <c r="D18" s="148"/>
      <c r="E18" s="149"/>
      <c r="F18" s="148"/>
    </row>
    <row r="19" spans="1:6" s="152" customFormat="1" ht="15">
      <c r="A19" s="154" t="s">
        <v>56</v>
      </c>
      <c r="B19" s="148"/>
      <c r="C19" s="151"/>
      <c r="D19" s="148"/>
      <c r="E19" s="151"/>
      <c r="F19" s="148"/>
    </row>
    <row r="20" spans="1:6" ht="15" hidden="1">
      <c r="A20" s="150" t="s">
        <v>57</v>
      </c>
      <c r="B20" s="148"/>
      <c r="C20" s="151"/>
      <c r="D20" s="148"/>
      <c r="E20" s="151"/>
      <c r="F20" s="148"/>
    </row>
    <row r="21" spans="1:6" ht="15" hidden="1">
      <c r="A21" s="155" t="s">
        <v>58</v>
      </c>
      <c r="B21" s="148"/>
      <c r="C21" s="151"/>
      <c r="D21" s="148"/>
      <c r="E21" s="151"/>
      <c r="F21" s="148"/>
    </row>
    <row r="22" spans="1:6" ht="15" hidden="1">
      <c r="A22" s="150" t="s">
        <v>59</v>
      </c>
      <c r="B22" s="148"/>
      <c r="C22" s="151"/>
      <c r="D22" s="148"/>
      <c r="E22" s="151"/>
      <c r="F22" s="148"/>
    </row>
    <row r="23" spans="1:6" ht="15" hidden="1">
      <c r="A23" s="155" t="s">
        <v>147</v>
      </c>
      <c r="B23" s="148"/>
      <c r="C23" s="151"/>
      <c r="D23" s="148"/>
      <c r="E23" s="151"/>
      <c r="F23" s="148"/>
    </row>
    <row r="24" spans="1:6" ht="15" hidden="1">
      <c r="A24" s="150" t="s">
        <v>60</v>
      </c>
      <c r="B24" s="148"/>
      <c r="C24" s="151"/>
      <c r="D24" s="148"/>
      <c r="E24" s="151"/>
      <c r="F24" s="148"/>
    </row>
    <row r="25" spans="1:6" ht="15" hidden="1">
      <c r="A25" s="150" t="s">
        <v>61</v>
      </c>
      <c r="B25" s="148"/>
      <c r="C25" s="151"/>
      <c r="D25" s="148"/>
      <c r="E25" s="151"/>
      <c r="F25" s="148"/>
    </row>
    <row r="26" spans="1:6" ht="15" hidden="1">
      <c r="A26" s="150" t="s">
        <v>108</v>
      </c>
      <c r="B26" s="148"/>
      <c r="C26" s="151"/>
      <c r="D26" s="148"/>
      <c r="E26" s="151"/>
      <c r="F26" s="148"/>
    </row>
    <row r="27" spans="1:6" ht="15" hidden="1">
      <c r="A27" s="150" t="s">
        <v>109</v>
      </c>
      <c r="B27" s="148"/>
      <c r="C27" s="151"/>
      <c r="D27" s="148"/>
      <c r="E27" s="151"/>
      <c r="F27" s="148"/>
    </row>
    <row r="28" spans="1:6" ht="15" hidden="1">
      <c r="A28" s="150" t="s">
        <v>62</v>
      </c>
      <c r="B28" s="148"/>
      <c r="C28" s="151"/>
      <c r="D28" s="148"/>
      <c r="E28" s="151"/>
      <c r="F28" s="148"/>
    </row>
    <row r="29" spans="1:6" ht="15">
      <c r="A29" s="155" t="s">
        <v>63</v>
      </c>
      <c r="B29" s="148"/>
      <c r="C29" s="151">
        <v>0</v>
      </c>
      <c r="D29" s="148"/>
      <c r="E29" s="151">
        <v>0</v>
      </c>
      <c r="F29" s="148"/>
    </row>
    <row r="30" spans="1:6" ht="15" hidden="1">
      <c r="A30" s="150" t="s">
        <v>65</v>
      </c>
      <c r="B30" s="148"/>
      <c r="C30" s="151"/>
      <c r="D30" s="148"/>
      <c r="E30" s="151">
        <v>0</v>
      </c>
      <c r="F30" s="148"/>
    </row>
    <row r="31" spans="1:6" ht="15" hidden="1">
      <c r="A31" s="155" t="s">
        <v>64</v>
      </c>
      <c r="B31" s="148"/>
      <c r="C31" s="151"/>
      <c r="D31" s="148"/>
      <c r="E31" s="151"/>
      <c r="F31" s="148"/>
    </row>
    <row r="32" spans="1:6" ht="15" hidden="1">
      <c r="A32" s="150" t="s">
        <v>66</v>
      </c>
      <c r="B32" s="148"/>
      <c r="C32" s="151"/>
      <c r="D32" s="148"/>
      <c r="E32" s="151"/>
      <c r="F32" s="148"/>
    </row>
    <row r="33" spans="1:6" ht="15" hidden="1">
      <c r="A33" s="150" t="s">
        <v>134</v>
      </c>
      <c r="B33" s="148"/>
      <c r="C33" s="151"/>
      <c r="D33" s="148"/>
      <c r="E33" s="151"/>
      <c r="F33" s="148"/>
    </row>
    <row r="34" spans="1:6" s="152" customFormat="1" ht="28.5">
      <c r="A34" s="147" t="s">
        <v>202</v>
      </c>
      <c r="B34" s="148"/>
      <c r="C34" s="153">
        <f>SUM(C23:C33)</f>
        <v>0</v>
      </c>
      <c r="D34" s="148"/>
      <c r="E34" s="153">
        <f>SUM(E23:E33)</f>
        <v>0</v>
      </c>
      <c r="F34" s="148"/>
    </row>
    <row r="35" spans="1:6" s="152" customFormat="1" ht="15">
      <c r="A35" s="158"/>
      <c r="B35" s="148"/>
      <c r="C35" s="165"/>
      <c r="D35" s="148"/>
      <c r="E35" s="165"/>
      <c r="F35" s="148"/>
    </row>
    <row r="36" spans="1:6" ht="15">
      <c r="A36" s="154" t="s">
        <v>68</v>
      </c>
      <c r="B36" s="148"/>
      <c r="C36" s="156"/>
      <c r="D36" s="148"/>
      <c r="E36" s="156"/>
      <c r="F36" s="148"/>
    </row>
    <row r="37" spans="1:6" ht="30" hidden="1">
      <c r="A37" s="219" t="s">
        <v>136</v>
      </c>
      <c r="B37" s="220"/>
      <c r="C37" s="156"/>
      <c r="D37" s="148"/>
      <c r="E37" s="156"/>
      <c r="F37" s="148"/>
    </row>
    <row r="38" spans="1:6" ht="15" hidden="1">
      <c r="A38" s="150" t="s">
        <v>69</v>
      </c>
      <c r="B38" s="148"/>
      <c r="C38" s="151"/>
      <c r="D38" s="148"/>
      <c r="E38" s="151"/>
      <c r="F38" s="148"/>
    </row>
    <row r="39" spans="1:6" ht="15" hidden="1">
      <c r="A39" s="150" t="s">
        <v>70</v>
      </c>
      <c r="B39" s="148"/>
      <c r="C39" s="151"/>
      <c r="D39" s="148"/>
      <c r="E39" s="151"/>
      <c r="F39" s="148"/>
    </row>
    <row r="40" spans="1:6" ht="15">
      <c r="A40" s="150" t="s">
        <v>219</v>
      </c>
      <c r="B40" s="148"/>
      <c r="C40" s="151">
        <v>0</v>
      </c>
      <c r="D40" s="148"/>
      <c r="E40" s="151">
        <v>0</v>
      </c>
      <c r="F40" s="148"/>
    </row>
    <row r="41" spans="1:6" ht="15" hidden="1">
      <c r="A41" s="150" t="s">
        <v>220</v>
      </c>
      <c r="B41" s="148"/>
      <c r="C41" s="151"/>
      <c r="D41" s="148"/>
      <c r="E41" s="151"/>
      <c r="F41" s="148"/>
    </row>
    <row r="42" spans="1:6" ht="15" hidden="1">
      <c r="A42" s="150" t="s">
        <v>221</v>
      </c>
      <c r="B42" s="148"/>
      <c r="C42" s="151"/>
      <c r="D42" s="148"/>
      <c r="E42" s="151"/>
      <c r="F42" s="148"/>
    </row>
    <row r="43" spans="1:6" ht="15" hidden="1">
      <c r="A43" s="150" t="s">
        <v>203</v>
      </c>
      <c r="B43" s="148"/>
      <c r="C43" s="151"/>
      <c r="D43" s="148"/>
      <c r="E43" s="151"/>
      <c r="F43" s="148"/>
    </row>
    <row r="44" spans="1:6" ht="15">
      <c r="A44" s="150" t="s">
        <v>214</v>
      </c>
      <c r="B44" s="148"/>
      <c r="C44" s="151">
        <v>0</v>
      </c>
      <c r="D44" s="148"/>
      <c r="E44" s="151">
        <v>0</v>
      </c>
      <c r="F44" s="148"/>
    </row>
    <row r="45" spans="1:6" ht="15" hidden="1">
      <c r="A45" s="150" t="s">
        <v>71</v>
      </c>
      <c r="B45" s="148"/>
      <c r="C45" s="151"/>
      <c r="D45" s="148"/>
      <c r="E45" s="151"/>
      <c r="F45" s="148"/>
    </row>
    <row r="46" spans="1:6" ht="15" hidden="1">
      <c r="A46" s="150" t="s">
        <v>72</v>
      </c>
      <c r="B46" s="148"/>
      <c r="C46" s="151"/>
      <c r="D46" s="148"/>
      <c r="E46" s="151"/>
      <c r="F46" s="148"/>
    </row>
    <row r="47" spans="1:6" ht="15" hidden="1">
      <c r="A47" s="150" t="s">
        <v>73</v>
      </c>
      <c r="B47" s="148"/>
      <c r="C47" s="151"/>
      <c r="D47" s="148"/>
      <c r="E47" s="151"/>
      <c r="F47" s="148"/>
    </row>
    <row r="48" spans="1:6" ht="15" hidden="1">
      <c r="A48" s="157" t="s">
        <v>74</v>
      </c>
      <c r="B48" s="148"/>
      <c r="C48" s="151"/>
      <c r="D48" s="148"/>
      <c r="E48" s="151"/>
      <c r="F48" s="148"/>
    </row>
    <row r="49" spans="1:6" ht="15" hidden="1">
      <c r="A49" s="157" t="s">
        <v>182</v>
      </c>
      <c r="B49" s="148"/>
      <c r="C49" s="151"/>
      <c r="D49" s="148"/>
      <c r="E49" s="151"/>
      <c r="F49" s="148"/>
    </row>
    <row r="50" spans="1:6" s="152" customFormat="1" ht="15">
      <c r="A50" s="158" t="s">
        <v>187</v>
      </c>
      <c r="B50" s="148"/>
      <c r="C50" s="153">
        <f>SUM(C37:C49)</f>
        <v>0</v>
      </c>
      <c r="D50" s="148"/>
      <c r="E50" s="153">
        <f>SUM(E37:E49)</f>
        <v>0</v>
      </c>
      <c r="F50" s="148"/>
    </row>
    <row r="51" spans="1:6" ht="15">
      <c r="A51" s="157"/>
      <c r="B51" s="148"/>
      <c r="C51" s="151"/>
      <c r="D51" s="148"/>
      <c r="E51" s="151"/>
      <c r="F51" s="148"/>
    </row>
    <row r="52" spans="1:6" ht="29.25">
      <c r="A52" s="159" t="s">
        <v>211</v>
      </c>
      <c r="B52" s="148"/>
      <c r="C52" s="160">
        <f>C17+C34+C50</f>
        <v>0</v>
      </c>
      <c r="D52" s="148"/>
      <c r="E52" s="160">
        <f>E17+E34+E50</f>
        <v>12</v>
      </c>
      <c r="F52" s="148"/>
    </row>
    <row r="53" spans="1:6" ht="15">
      <c r="A53" s="157"/>
      <c r="B53" s="148"/>
      <c r="C53" s="149"/>
      <c r="D53" s="148"/>
      <c r="E53" s="149"/>
      <c r="F53" s="148"/>
    </row>
    <row r="54" spans="1:6" s="152" customFormat="1" ht="15">
      <c r="A54" s="157" t="s">
        <v>75</v>
      </c>
      <c r="B54" s="148"/>
      <c r="C54" s="151">
        <v>0</v>
      </c>
      <c r="D54" s="148"/>
      <c r="E54" s="151">
        <v>0</v>
      </c>
      <c r="F54" s="148"/>
    </row>
    <row r="55" spans="1:6" s="152" customFormat="1" ht="15">
      <c r="A55" s="157"/>
      <c r="B55" s="148"/>
      <c r="C55" s="161"/>
      <c r="D55" s="148"/>
      <c r="E55" s="161"/>
      <c r="F55" s="148"/>
    </row>
    <row r="56" spans="1:6" ht="15.75" thickBot="1">
      <c r="A56" s="158" t="s">
        <v>235</v>
      </c>
      <c r="B56" s="148"/>
      <c r="C56" s="162">
        <f>C54+C52</f>
        <v>0</v>
      </c>
      <c r="D56" s="148"/>
      <c r="E56" s="162">
        <f>E54+E52</f>
        <v>12</v>
      </c>
      <c r="F56" s="148"/>
    </row>
    <row r="57" spans="1:6" ht="15.75" thickTop="1">
      <c r="A57" s="163"/>
      <c r="B57" s="164"/>
      <c r="C57" s="165"/>
      <c r="D57" s="164"/>
      <c r="E57" s="165"/>
      <c r="F57" s="164"/>
    </row>
    <row r="58" spans="1:6" ht="15">
      <c r="A58" s="163"/>
      <c r="B58" s="164"/>
      <c r="C58" s="165"/>
      <c r="D58" s="164"/>
      <c r="E58" s="165"/>
      <c r="F58" s="164"/>
    </row>
    <row r="59" spans="1:6" ht="15">
      <c r="A59" s="163"/>
      <c r="B59" s="164"/>
      <c r="C59" s="165"/>
      <c r="D59" s="164"/>
      <c r="E59" s="165"/>
      <c r="F59" s="164"/>
    </row>
    <row r="60" spans="1:6" ht="15">
      <c r="A60" s="166"/>
      <c r="B60" s="148"/>
      <c r="C60" s="148"/>
      <c r="D60" s="148"/>
      <c r="E60" s="148"/>
      <c r="F60" s="148"/>
    </row>
    <row r="61" spans="1:6" ht="15">
      <c r="A61" s="121" t="str">
        <f>'IS_by function'!A47</f>
        <v>Приложенията на страници от 5 до 23 са неразделна част от  финансовия отчет.</v>
      </c>
      <c r="B61" s="148"/>
      <c r="C61" s="148"/>
      <c r="D61" s="148"/>
      <c r="E61" s="148"/>
      <c r="F61" s="148"/>
    </row>
    <row r="62" spans="1:6" ht="15">
      <c r="A62" s="121"/>
      <c r="B62" s="148"/>
      <c r="C62" s="148"/>
      <c r="D62" s="148"/>
      <c r="E62" s="148"/>
      <c r="F62" s="148"/>
    </row>
    <row r="63" spans="1:6" ht="31.5" customHeight="1">
      <c r="A63" s="276" t="str">
        <f>'IS_by function'!A49:F49</f>
        <v>Годишният финансов отчет на страници от 1 до 23 е одобрен за издаване и е подписан от негово име на 20.04.2018г. от :</v>
      </c>
      <c r="B63" s="276"/>
      <c r="C63" s="276"/>
      <c r="D63" s="276"/>
      <c r="E63" s="276"/>
      <c r="F63" s="276"/>
    </row>
    <row r="64" spans="1:6" ht="15">
      <c r="A64" s="125"/>
      <c r="B64" s="125"/>
      <c r="C64" s="125"/>
      <c r="D64" s="125"/>
      <c r="E64" s="125"/>
      <c r="F64" s="125"/>
    </row>
    <row r="65" spans="1:6" ht="15">
      <c r="A65" s="121"/>
      <c r="B65" s="148"/>
      <c r="C65" s="148"/>
      <c r="D65" s="148"/>
      <c r="E65" s="148"/>
      <c r="F65" s="148"/>
    </row>
    <row r="66" ht="15">
      <c r="A66" s="126" t="s">
        <v>130</v>
      </c>
    </row>
    <row r="67" ht="15">
      <c r="A67" s="14" t="s">
        <v>176</v>
      </c>
    </row>
    <row r="68" ht="15">
      <c r="A68" s="168"/>
    </row>
    <row r="69" ht="15">
      <c r="A69" s="168"/>
    </row>
    <row r="70" ht="15">
      <c r="A70" s="169"/>
    </row>
    <row r="71" ht="15">
      <c r="A71" s="126" t="str">
        <f>'[1]IS'!A49</f>
        <v>Гл. счетоводител (Съставител):</v>
      </c>
    </row>
    <row r="72" ht="15">
      <c r="A72" s="14" t="s">
        <v>217</v>
      </c>
    </row>
    <row r="73" ht="15">
      <c r="A73" s="14" t="s">
        <v>218</v>
      </c>
    </row>
    <row r="74" spans="1:6" ht="15">
      <c r="A74" s="170"/>
      <c r="B74" s="171"/>
      <c r="C74" s="171"/>
      <c r="D74" s="171"/>
      <c r="E74" s="171"/>
      <c r="F74" s="171"/>
    </row>
    <row r="75" ht="15">
      <c r="A75" s="20"/>
    </row>
    <row r="76" ht="15">
      <c r="A76" s="172"/>
    </row>
    <row r="77" ht="15">
      <c r="A77" s="173"/>
    </row>
    <row r="78" ht="15">
      <c r="A78" s="174"/>
    </row>
    <row r="79" ht="15">
      <c r="A79" s="175"/>
    </row>
    <row r="80" ht="15">
      <c r="A80" s="174"/>
    </row>
    <row r="81" ht="15">
      <c r="A81" s="176"/>
    </row>
    <row r="82" ht="15">
      <c r="A82" s="176"/>
    </row>
  </sheetData>
  <sheetProtection/>
  <mergeCells count="2">
    <mergeCell ref="B4:B5"/>
    <mergeCell ref="A63:F63"/>
  </mergeCells>
  <printOptions/>
  <pageMargins left="0.7" right="0.7" top="0.75" bottom="0.75" header="0.3" footer="0.3"/>
  <pageSetup blackAndWhite="1" firstPageNumber="3" useFirstPageNumber="1" fitToHeight="1" fitToWidth="1" horizontalDpi="600" verticalDpi="600" orientation="portrait" paperSize="9" scale="85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I69"/>
  <sheetViews>
    <sheetView view="pageBreakPreview" zoomScaleNormal="85" zoomScaleSheetLayoutView="100" zoomScalePageLayoutView="0" workbookViewId="0" topLeftCell="A1">
      <selection activeCell="D30" sqref="D30"/>
    </sheetView>
  </sheetViews>
  <sheetFormatPr defaultColWidth="9.140625" defaultRowHeight="12.75" outlineLevelCol="1"/>
  <cols>
    <col min="1" max="1" width="57.57421875" style="214" customWidth="1"/>
    <col min="2" max="2" width="56.140625" style="214" hidden="1" customWidth="1" outlineLevel="1"/>
    <col min="3" max="3" width="12.28125" style="214" bestFit="1" customWidth="1" collapsed="1"/>
    <col min="4" max="4" width="13.7109375" style="179" customWidth="1"/>
    <col min="5" max="5" width="13.7109375" style="179" hidden="1" customWidth="1" outlineLevel="1"/>
    <col min="6" max="6" width="2.00390625" style="179" customWidth="1" collapsed="1"/>
    <col min="7" max="7" width="13.7109375" style="179" customWidth="1"/>
    <col min="8" max="8" width="13.7109375" style="179" hidden="1" customWidth="1" outlineLevel="1"/>
    <col min="9" max="9" width="2.00390625" style="179" customWidth="1" collapsed="1"/>
    <col min="10" max="10" width="15.8515625" style="179" customWidth="1"/>
    <col min="11" max="11" width="10.57421875" style="179" hidden="1" customWidth="1" outlineLevel="1"/>
    <col min="12" max="12" width="1.8515625" style="179" customWidth="1" collapsed="1"/>
    <col min="13" max="13" width="12.57421875" style="179" customWidth="1"/>
    <col min="14" max="14" width="13.00390625" style="212" hidden="1" customWidth="1" outlineLevel="1"/>
    <col min="15" max="15" width="2.00390625" style="179" customWidth="1" collapsed="1"/>
    <col min="16" max="16" width="12.421875" style="179" customWidth="1"/>
    <col min="17" max="17" width="13.00390625" style="212" hidden="1" customWidth="1" outlineLevel="1"/>
    <col min="18" max="18" width="2.00390625" style="179" hidden="1" customWidth="1" collapsed="1"/>
    <col min="19" max="19" width="17.140625" style="179" hidden="1" customWidth="1"/>
    <col min="20" max="20" width="17.28125" style="212" hidden="1" customWidth="1" outlineLevel="1"/>
    <col min="21" max="21" width="2.140625" style="179" hidden="1" customWidth="1" collapsed="1"/>
    <col min="22" max="22" width="12.421875" style="179" hidden="1" customWidth="1"/>
    <col min="23" max="23" width="12.421875" style="212" hidden="1" customWidth="1" outlineLevel="1"/>
    <col min="24" max="24" width="1.8515625" style="179" hidden="1" customWidth="1" collapsed="1"/>
    <col min="25" max="25" width="17.421875" style="179" hidden="1" customWidth="1"/>
    <col min="26" max="26" width="16.7109375" style="212" hidden="1" customWidth="1" outlineLevel="1"/>
    <col min="27" max="27" width="2.28125" style="179" hidden="1" customWidth="1" collapsed="1"/>
    <col min="28" max="28" width="13.00390625" style="179" hidden="1" customWidth="1"/>
    <col min="29" max="29" width="13.00390625" style="212" hidden="1" customWidth="1" outlineLevel="1"/>
    <col min="30" max="30" width="3.00390625" style="212" hidden="1" customWidth="1" collapsed="1"/>
    <col min="31" max="31" width="10.8515625" style="212" hidden="1" customWidth="1"/>
    <col min="32" max="32" width="1.57421875" style="212" customWidth="1"/>
    <col min="33" max="33" width="13.7109375" style="213" customWidth="1"/>
    <col min="34" max="34" width="14.00390625" style="213" hidden="1" customWidth="1" outlineLevel="1"/>
    <col min="35" max="35" width="1.8515625" style="179" customWidth="1" collapsed="1"/>
    <col min="36" max="16384" width="9.140625" style="179" customWidth="1"/>
  </cols>
  <sheetData>
    <row r="1" spans="1:35" ht="15">
      <c r="A1" s="218" t="str">
        <f>'Cover '!D1</f>
        <v>"КЕПИТЪЛ КОНСЕПТ ЛИМИТЕД" АД</v>
      </c>
      <c r="B1" s="218" t="e">
        <f>'Cover '!#REF!</f>
        <v>#REF!</v>
      </c>
      <c r="C1" s="133"/>
      <c r="D1" s="133"/>
      <c r="E1" s="133"/>
      <c r="F1" s="133"/>
      <c r="G1" s="133"/>
      <c r="H1" s="133"/>
      <c r="I1" s="133"/>
      <c r="J1" s="133"/>
      <c r="K1" s="133"/>
      <c r="L1" s="177"/>
      <c r="M1" s="133"/>
      <c r="N1" s="178"/>
      <c r="O1" s="177"/>
      <c r="P1" s="177"/>
      <c r="Q1" s="178"/>
      <c r="R1" s="177"/>
      <c r="S1" s="177"/>
      <c r="T1" s="178"/>
      <c r="U1" s="177"/>
      <c r="V1" s="177"/>
      <c r="W1" s="178"/>
      <c r="X1" s="177"/>
      <c r="Y1" s="177"/>
      <c r="Z1" s="178"/>
      <c r="AA1" s="177"/>
      <c r="AB1" s="177"/>
      <c r="AC1" s="178"/>
      <c r="AD1" s="178"/>
      <c r="AE1" s="178"/>
      <c r="AF1" s="178"/>
      <c r="AG1" s="178"/>
      <c r="AH1" s="178"/>
      <c r="AI1" s="266"/>
    </row>
    <row r="2" spans="1:35" ht="25.5" customHeight="1">
      <c r="A2" s="136" t="s">
        <v>245</v>
      </c>
      <c r="B2" s="136" t="s">
        <v>81</v>
      </c>
      <c r="C2" s="136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1"/>
      <c r="O2" s="180"/>
      <c r="P2" s="180"/>
      <c r="Q2" s="181"/>
      <c r="R2" s="180"/>
      <c r="S2" s="180"/>
      <c r="T2" s="181"/>
      <c r="U2" s="180"/>
      <c r="V2" s="180"/>
      <c r="W2" s="181"/>
      <c r="X2" s="180"/>
      <c r="Y2" s="180"/>
      <c r="Z2" s="181"/>
      <c r="AA2" s="180"/>
      <c r="AB2" s="180"/>
      <c r="AC2" s="181"/>
      <c r="AD2" s="181"/>
      <c r="AE2" s="181"/>
      <c r="AF2" s="181"/>
      <c r="AG2" s="182"/>
      <c r="AH2" s="182"/>
      <c r="AI2" s="232"/>
    </row>
    <row r="3" spans="1:35" ht="15">
      <c r="A3" s="80" t="s">
        <v>232</v>
      </c>
      <c r="B3" s="80" t="s">
        <v>79</v>
      </c>
      <c r="C3" s="136"/>
      <c r="D3" s="180"/>
      <c r="E3" s="180"/>
      <c r="F3" s="180"/>
      <c r="G3" s="180"/>
      <c r="H3" s="180"/>
      <c r="I3" s="180"/>
      <c r="J3" s="241"/>
      <c r="K3" s="280"/>
      <c r="L3" s="180"/>
      <c r="M3" s="280"/>
      <c r="N3" s="280"/>
      <c r="O3" s="180"/>
      <c r="P3" s="180"/>
      <c r="Q3" s="181"/>
      <c r="R3" s="180"/>
      <c r="S3" s="180"/>
      <c r="T3" s="181"/>
      <c r="U3" s="180"/>
      <c r="V3" s="180"/>
      <c r="W3" s="181"/>
      <c r="X3" s="180"/>
      <c r="Y3" s="180"/>
      <c r="Z3" s="181"/>
      <c r="AA3" s="180"/>
      <c r="AB3" s="180"/>
      <c r="AC3" s="181"/>
      <c r="AD3" s="181"/>
      <c r="AE3" s="181"/>
      <c r="AF3" s="181"/>
      <c r="AG3" s="182"/>
      <c r="AH3" s="182"/>
      <c r="AI3" s="139"/>
    </row>
    <row r="4" spans="1:34" ht="18" customHeight="1">
      <c r="A4" s="136"/>
      <c r="B4" s="136"/>
      <c r="C4" s="136"/>
      <c r="D4" s="180"/>
      <c r="E4" s="180"/>
      <c r="F4" s="180"/>
      <c r="G4" s="242"/>
      <c r="H4" s="242"/>
      <c r="I4" s="242"/>
      <c r="J4" s="243"/>
      <c r="K4" s="281"/>
      <c r="L4" s="180"/>
      <c r="M4" s="281"/>
      <c r="N4" s="281"/>
      <c r="O4" s="180"/>
      <c r="P4" s="180"/>
      <c r="Q4" s="181"/>
      <c r="R4" s="180"/>
      <c r="S4" s="180"/>
      <c r="T4" s="181"/>
      <c r="U4" s="180"/>
      <c r="V4" s="180"/>
      <c r="W4" s="181"/>
      <c r="X4" s="180"/>
      <c r="Y4" s="180"/>
      <c r="Z4" s="181"/>
      <c r="AA4" s="180"/>
      <c r="AB4" s="180"/>
      <c r="AC4" s="181"/>
      <c r="AD4" s="181"/>
      <c r="AE4" s="181"/>
      <c r="AF4" s="181"/>
      <c r="AG4" s="182"/>
      <c r="AH4" s="182"/>
    </row>
    <row r="5" spans="1:34" ht="16.5" customHeight="1">
      <c r="A5" s="136"/>
      <c r="B5" s="136"/>
      <c r="C5" s="136"/>
      <c r="D5" s="92"/>
      <c r="E5" s="92"/>
      <c r="F5" s="92"/>
      <c r="G5" s="92"/>
      <c r="H5" s="92"/>
      <c r="I5" s="92"/>
      <c r="J5" s="92"/>
      <c r="K5" s="92"/>
      <c r="L5" s="92"/>
      <c r="M5" s="92"/>
      <c r="N5" s="82"/>
      <c r="O5" s="92"/>
      <c r="P5" s="92"/>
      <c r="Q5" s="82"/>
      <c r="R5" s="92"/>
      <c r="S5" s="92"/>
      <c r="T5" s="82"/>
      <c r="U5" s="92"/>
      <c r="V5" s="92"/>
      <c r="W5" s="82"/>
      <c r="X5" s="92"/>
      <c r="Y5" s="92"/>
      <c r="Z5" s="82"/>
      <c r="AA5" s="92"/>
      <c r="AB5" s="92"/>
      <c r="AC5" s="82"/>
      <c r="AD5" s="82"/>
      <c r="AE5" s="82"/>
      <c r="AF5" s="82"/>
      <c r="AG5" s="182"/>
      <c r="AH5" s="182"/>
    </row>
    <row r="6" spans="1:34" s="186" customFormat="1" ht="15" customHeight="1">
      <c r="A6" s="183"/>
      <c r="B6" s="183"/>
      <c r="C6" s="183"/>
      <c r="D6" s="280" t="s">
        <v>193</v>
      </c>
      <c r="E6" s="280" t="s">
        <v>80</v>
      </c>
      <c r="F6" s="184"/>
      <c r="G6" s="280" t="s">
        <v>100</v>
      </c>
      <c r="H6" s="280" t="s">
        <v>101</v>
      </c>
      <c r="I6" s="184"/>
      <c r="J6" s="280" t="s">
        <v>225</v>
      </c>
      <c r="K6" s="280" t="s">
        <v>88</v>
      </c>
      <c r="L6" s="184"/>
      <c r="M6" s="286" t="s">
        <v>188</v>
      </c>
      <c r="N6" s="280" t="s">
        <v>87</v>
      </c>
      <c r="O6" s="184"/>
      <c r="P6" s="280" t="s">
        <v>212</v>
      </c>
      <c r="Q6" s="280" t="s">
        <v>102</v>
      </c>
      <c r="R6" s="184"/>
      <c r="S6" s="280" t="s">
        <v>148</v>
      </c>
      <c r="T6" s="280" t="s">
        <v>90</v>
      </c>
      <c r="U6" s="184"/>
      <c r="V6" s="282" t="s">
        <v>162</v>
      </c>
      <c r="W6" s="280" t="s">
        <v>91</v>
      </c>
      <c r="X6" s="184"/>
      <c r="Y6" s="280" t="s">
        <v>149</v>
      </c>
      <c r="Z6" s="280" t="s">
        <v>92</v>
      </c>
      <c r="AA6" s="185"/>
      <c r="AB6" s="280" t="s">
        <v>161</v>
      </c>
      <c r="AC6" s="280" t="s">
        <v>89</v>
      </c>
      <c r="AD6" s="185"/>
      <c r="AE6" s="284" t="s">
        <v>117</v>
      </c>
      <c r="AF6" s="185"/>
      <c r="AG6" s="280" t="s">
        <v>77</v>
      </c>
      <c r="AH6" s="280" t="s">
        <v>93</v>
      </c>
    </row>
    <row r="7" spans="1:34" s="191" customFormat="1" ht="57.75" customHeight="1">
      <c r="A7" s="187"/>
      <c r="B7" s="187"/>
      <c r="C7" s="188" t="s">
        <v>3</v>
      </c>
      <c r="D7" s="281"/>
      <c r="E7" s="281"/>
      <c r="F7" s="189"/>
      <c r="G7" s="281"/>
      <c r="H7" s="281"/>
      <c r="I7" s="189"/>
      <c r="J7" s="281"/>
      <c r="K7" s="281"/>
      <c r="L7" s="189"/>
      <c r="M7" s="287"/>
      <c r="N7" s="281"/>
      <c r="O7" s="189"/>
      <c r="P7" s="281"/>
      <c r="Q7" s="281"/>
      <c r="R7" s="189"/>
      <c r="S7" s="281"/>
      <c r="T7" s="281"/>
      <c r="U7" s="189"/>
      <c r="V7" s="283"/>
      <c r="W7" s="281"/>
      <c r="X7" s="189"/>
      <c r="Y7" s="281"/>
      <c r="Z7" s="281"/>
      <c r="AA7" s="190"/>
      <c r="AB7" s="281"/>
      <c r="AC7" s="281"/>
      <c r="AD7" s="190"/>
      <c r="AE7" s="285"/>
      <c r="AF7" s="190"/>
      <c r="AG7" s="281"/>
      <c r="AH7" s="281"/>
    </row>
    <row r="8" spans="1:34" s="194" customFormat="1" ht="12.75">
      <c r="A8" s="192"/>
      <c r="B8" s="192"/>
      <c r="C8" s="192"/>
      <c r="D8" s="264" t="s">
        <v>47</v>
      </c>
      <c r="E8" s="193" t="s">
        <v>47</v>
      </c>
      <c r="F8" s="193"/>
      <c r="G8" s="264" t="s">
        <v>47</v>
      </c>
      <c r="H8" s="193" t="s">
        <v>47</v>
      </c>
      <c r="I8" s="193"/>
      <c r="J8" s="264" t="s">
        <v>47</v>
      </c>
      <c r="K8" s="193" t="s">
        <v>47</v>
      </c>
      <c r="L8" s="193"/>
      <c r="M8" s="264" t="s">
        <v>47</v>
      </c>
      <c r="N8" s="193" t="s">
        <v>47</v>
      </c>
      <c r="O8" s="193"/>
      <c r="P8" s="264" t="s">
        <v>47</v>
      </c>
      <c r="Q8" s="193" t="s">
        <v>47</v>
      </c>
      <c r="R8" s="193"/>
      <c r="S8" s="193" t="s">
        <v>47</v>
      </c>
      <c r="T8" s="193" t="s">
        <v>47</v>
      </c>
      <c r="U8" s="193"/>
      <c r="V8" s="193" t="s">
        <v>47</v>
      </c>
      <c r="W8" s="193" t="s">
        <v>47</v>
      </c>
      <c r="X8" s="193"/>
      <c r="Y8" s="193" t="s">
        <v>47</v>
      </c>
      <c r="Z8" s="193" t="s">
        <v>47</v>
      </c>
      <c r="AA8" s="193"/>
      <c r="AB8" s="193" t="s">
        <v>47</v>
      </c>
      <c r="AC8" s="193" t="s">
        <v>47</v>
      </c>
      <c r="AD8" s="193"/>
      <c r="AE8" s="193" t="s">
        <v>47</v>
      </c>
      <c r="AF8" s="193"/>
      <c r="AG8" s="264" t="s">
        <v>47</v>
      </c>
      <c r="AH8" s="193" t="s">
        <v>47</v>
      </c>
    </row>
    <row r="9" spans="1:34" s="198" customFormat="1" ht="15">
      <c r="A9" s="195"/>
      <c r="B9" s="195"/>
      <c r="C9" s="195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7"/>
      <c r="T9" s="197"/>
      <c r="U9" s="196"/>
      <c r="V9" s="197"/>
      <c r="W9" s="197"/>
      <c r="X9" s="196"/>
      <c r="Y9" s="197"/>
      <c r="Z9" s="197"/>
      <c r="AA9" s="197"/>
      <c r="AB9" s="196"/>
      <c r="AC9" s="196"/>
      <c r="AD9" s="196"/>
      <c r="AE9" s="196"/>
      <c r="AF9" s="196"/>
      <c r="AG9" s="196"/>
      <c r="AH9" s="196"/>
    </row>
    <row r="10" spans="1:34" s="203" customFormat="1" ht="15">
      <c r="A10" s="199" t="s">
        <v>236</v>
      </c>
      <c r="B10" s="199" t="s">
        <v>82</v>
      </c>
      <c r="C10" s="200" t="s">
        <v>67</v>
      </c>
      <c r="D10" s="201">
        <v>54</v>
      </c>
      <c r="E10" s="201"/>
      <c r="F10" s="202"/>
      <c r="G10" s="268">
        <v>16</v>
      </c>
      <c r="H10" s="201"/>
      <c r="I10" s="202"/>
      <c r="J10" s="201">
        <v>20</v>
      </c>
      <c r="K10" s="201"/>
      <c r="L10" s="202"/>
      <c r="M10" s="201">
        <v>-826</v>
      </c>
      <c r="N10" s="201"/>
      <c r="O10" s="202"/>
      <c r="P10" s="268">
        <v>1279</v>
      </c>
      <c r="Q10" s="201"/>
      <c r="R10" s="202"/>
      <c r="S10" s="201"/>
      <c r="T10" s="201"/>
      <c r="U10" s="202"/>
      <c r="V10" s="201"/>
      <c r="W10" s="201"/>
      <c r="X10" s="202"/>
      <c r="Y10" s="201"/>
      <c r="Z10" s="201"/>
      <c r="AB10" s="201"/>
      <c r="AC10" s="201"/>
      <c r="AG10" s="201">
        <f>D10+M10+P10+J10+G10</f>
        <v>543</v>
      </c>
      <c r="AH10" s="204">
        <f>SUM(E10,H10,K10,N10,Q10,T10,W10,Z10,AC10)</f>
        <v>0</v>
      </c>
    </row>
    <row r="11" spans="1:34" s="203" customFormat="1" ht="16.5" customHeight="1">
      <c r="A11" s="82"/>
      <c r="B11" s="82"/>
      <c r="C11" s="200"/>
      <c r="F11" s="202"/>
      <c r="I11" s="202"/>
      <c r="L11" s="202"/>
      <c r="O11" s="202"/>
      <c r="R11" s="202"/>
      <c r="U11" s="202"/>
      <c r="X11" s="202"/>
      <c r="AG11" s="206"/>
      <c r="AH11" s="206"/>
    </row>
    <row r="12" spans="1:34" s="203" customFormat="1" ht="15">
      <c r="A12" s="208" t="s">
        <v>222</v>
      </c>
      <c r="B12" s="208" t="s">
        <v>83</v>
      </c>
      <c r="C12" s="209"/>
      <c r="AH12" s="210">
        <f aca="true" t="shared" si="0" ref="AH12:AH18">SUM(E12,H12,K12,N12,Q12,T12,W12,Z12,AC12)</f>
        <v>0</v>
      </c>
    </row>
    <row r="13" spans="1:34" s="203" customFormat="1" ht="15">
      <c r="A13" s="235" t="s">
        <v>216</v>
      </c>
      <c r="B13" s="205" t="s">
        <v>85</v>
      </c>
      <c r="C13" s="200"/>
      <c r="D13" s="203">
        <v>2151413</v>
      </c>
      <c r="G13" s="151">
        <v>0</v>
      </c>
      <c r="J13" s="151">
        <v>0</v>
      </c>
      <c r="M13" s="151">
        <v>0</v>
      </c>
      <c r="P13" s="151">
        <v>0</v>
      </c>
      <c r="AG13" s="203">
        <f aca="true" t="shared" si="1" ref="AG13:AG18">SUM(D13,G13,J13,M13,P13,S13,V13,Y13,AB13)</f>
        <v>2151413</v>
      </c>
      <c r="AH13" s="203">
        <f t="shared" si="0"/>
        <v>0</v>
      </c>
    </row>
    <row r="14" spans="1:34" s="203" customFormat="1" ht="15" hidden="1">
      <c r="A14" s="236" t="s">
        <v>164</v>
      </c>
      <c r="B14" s="205"/>
      <c r="C14" s="200"/>
      <c r="F14" s="202"/>
      <c r="I14" s="202"/>
      <c r="L14" s="202"/>
      <c r="O14" s="202"/>
      <c r="R14" s="202"/>
      <c r="U14" s="202"/>
      <c r="X14" s="202"/>
      <c r="AG14" s="203">
        <f t="shared" si="1"/>
        <v>0</v>
      </c>
      <c r="AH14" s="203">
        <f t="shared" si="0"/>
        <v>0</v>
      </c>
    </row>
    <row r="15" spans="1:34" s="203" customFormat="1" ht="15" hidden="1">
      <c r="A15" s="236" t="s">
        <v>165</v>
      </c>
      <c r="B15" s="205"/>
      <c r="C15" s="200"/>
      <c r="F15" s="202"/>
      <c r="I15" s="202"/>
      <c r="L15" s="202"/>
      <c r="O15" s="202"/>
      <c r="R15" s="202"/>
      <c r="U15" s="202"/>
      <c r="X15" s="202"/>
      <c r="AG15" s="203">
        <f t="shared" si="1"/>
        <v>0</v>
      </c>
      <c r="AH15" s="203">
        <f t="shared" si="0"/>
        <v>0</v>
      </c>
    </row>
    <row r="16" spans="1:34" s="203" customFormat="1" ht="15" hidden="1">
      <c r="A16" s="235" t="s">
        <v>166</v>
      </c>
      <c r="B16" s="199" t="s">
        <v>103</v>
      </c>
      <c r="C16" s="209"/>
      <c r="D16" s="210">
        <f>SUM(D17:D18)</f>
        <v>0</v>
      </c>
      <c r="E16" s="210">
        <f>SUM(E17:E18)</f>
        <v>0</v>
      </c>
      <c r="G16" s="210">
        <f>SUM(G17:G18)</f>
        <v>0</v>
      </c>
      <c r="H16" s="210">
        <f>SUM(H17:H18)</f>
        <v>0</v>
      </c>
      <c r="J16" s="210">
        <f>SUM(J17:J18)</f>
        <v>0</v>
      </c>
      <c r="K16" s="210">
        <f>SUM(K17:K18)</f>
        <v>0</v>
      </c>
      <c r="M16" s="210">
        <f>SUM(M17:M18)</f>
        <v>0</v>
      </c>
      <c r="N16" s="210">
        <f>SUM(N17:N18)</f>
        <v>0</v>
      </c>
      <c r="P16" s="210">
        <f>SUM(P17:P18)</f>
        <v>0</v>
      </c>
      <c r="Q16" s="210">
        <f>SUM(Q17:Q18)</f>
        <v>0</v>
      </c>
      <c r="S16" s="210">
        <f>SUM(S17:S18)</f>
        <v>0</v>
      </c>
      <c r="T16" s="210">
        <f>SUM(T17:T18)</f>
        <v>0</v>
      </c>
      <c r="V16" s="210">
        <f>SUM(V17:V18)</f>
        <v>0</v>
      </c>
      <c r="W16" s="210">
        <f>SUM(W17:W18)</f>
        <v>0</v>
      </c>
      <c r="Y16" s="210">
        <f>SUM(Y17:Y18)</f>
        <v>0</v>
      </c>
      <c r="Z16" s="210">
        <f>SUM(Z17:Z18)</f>
        <v>0</v>
      </c>
      <c r="AB16" s="210">
        <f>SUM(AB17:AB18)</f>
        <v>0</v>
      </c>
      <c r="AC16" s="210">
        <f>SUM(AC17:AC18)</f>
        <v>0</v>
      </c>
      <c r="AE16" s="210">
        <f>SUM(AE17:AE18)</f>
        <v>0</v>
      </c>
      <c r="AG16" s="210">
        <f t="shared" si="1"/>
        <v>0</v>
      </c>
      <c r="AH16" s="210">
        <f t="shared" si="0"/>
        <v>0</v>
      </c>
    </row>
    <row r="17" spans="1:34" s="203" customFormat="1" ht="15" hidden="1">
      <c r="A17" s="233" t="s">
        <v>167</v>
      </c>
      <c r="B17" s="82" t="s">
        <v>104</v>
      </c>
      <c r="C17" s="209"/>
      <c r="AG17" s="203">
        <f t="shared" si="1"/>
        <v>0</v>
      </c>
      <c r="AH17" s="203">
        <f t="shared" si="0"/>
        <v>0</v>
      </c>
    </row>
    <row r="18" spans="1:34" s="203" customFormat="1" ht="15" hidden="1">
      <c r="A18" s="234" t="s">
        <v>168</v>
      </c>
      <c r="B18" s="82" t="s">
        <v>104</v>
      </c>
      <c r="C18" s="200"/>
      <c r="F18" s="202"/>
      <c r="I18" s="202"/>
      <c r="L18" s="202"/>
      <c r="O18" s="202"/>
      <c r="R18" s="202"/>
      <c r="U18" s="202"/>
      <c r="X18" s="202"/>
      <c r="AG18" s="203">
        <f t="shared" si="1"/>
        <v>0</v>
      </c>
      <c r="AH18" s="203">
        <f t="shared" si="0"/>
        <v>0</v>
      </c>
    </row>
    <row r="19" spans="1:24" s="203" customFormat="1" ht="9.75" customHeight="1" hidden="1">
      <c r="A19" s="82"/>
      <c r="B19" s="82" t="s">
        <v>105</v>
      </c>
      <c r="C19" s="200"/>
      <c r="F19" s="202"/>
      <c r="I19" s="202"/>
      <c r="L19" s="202"/>
      <c r="O19" s="202"/>
      <c r="R19" s="202"/>
      <c r="U19" s="202"/>
      <c r="X19" s="202"/>
    </row>
    <row r="20" spans="1:34" s="203" customFormat="1" ht="15">
      <c r="A20" s="236" t="s">
        <v>171</v>
      </c>
      <c r="B20" s="205"/>
      <c r="C20" s="200"/>
      <c r="D20" s="262">
        <f>D21+D22</f>
        <v>0</v>
      </c>
      <c r="F20" s="202"/>
      <c r="G20" s="262">
        <f>G21+G22</f>
        <v>0</v>
      </c>
      <c r="I20" s="202"/>
      <c r="J20" s="262">
        <f>J21+J22</f>
        <v>0</v>
      </c>
      <c r="L20" s="202"/>
      <c r="M20" s="201">
        <f>M21+M22</f>
        <v>-88</v>
      </c>
      <c r="O20" s="202"/>
      <c r="P20" s="262">
        <f>P21+P22</f>
        <v>0</v>
      </c>
      <c r="R20" s="202"/>
      <c r="S20" s="201">
        <f>S21+S22</f>
        <v>0</v>
      </c>
      <c r="U20" s="202"/>
      <c r="V20" s="201">
        <f>V21+V22</f>
        <v>0</v>
      </c>
      <c r="X20" s="202"/>
      <c r="Y20" s="201">
        <f>Y21+Y22</f>
        <v>0</v>
      </c>
      <c r="AB20" s="201">
        <f>AB21+AB22</f>
        <v>0</v>
      </c>
      <c r="AE20" s="201">
        <f>AE21+AE22</f>
        <v>0</v>
      </c>
      <c r="AG20" s="201">
        <f>AG21+AG22</f>
        <v>-88</v>
      </c>
      <c r="AH20" s="203">
        <f>SUM(E20,H20,K20,N20,Q20,T20,W20,Z20,AC20)</f>
        <v>0</v>
      </c>
    </row>
    <row r="21" spans="1:33" s="203" customFormat="1" ht="15">
      <c r="A21" s="234" t="s">
        <v>226</v>
      </c>
      <c r="B21" s="205"/>
      <c r="C21" s="200"/>
      <c r="D21" s="151">
        <v>0</v>
      </c>
      <c r="F21" s="202"/>
      <c r="G21" s="151">
        <v>0</v>
      </c>
      <c r="I21" s="202"/>
      <c r="J21" s="151">
        <v>0</v>
      </c>
      <c r="L21" s="202"/>
      <c r="M21" s="203">
        <v>-88</v>
      </c>
      <c r="O21" s="202"/>
      <c r="P21" s="151">
        <v>0</v>
      </c>
      <c r="R21" s="202"/>
      <c r="U21" s="202"/>
      <c r="X21" s="202"/>
      <c r="AG21" s="203">
        <f>M21</f>
        <v>-88</v>
      </c>
    </row>
    <row r="22" spans="1:24" s="203" customFormat="1" ht="30" hidden="1">
      <c r="A22" s="238" t="s">
        <v>169</v>
      </c>
      <c r="B22" s="205"/>
      <c r="C22" s="200"/>
      <c r="F22" s="202"/>
      <c r="I22" s="202"/>
      <c r="L22" s="202"/>
      <c r="O22" s="202"/>
      <c r="R22" s="202"/>
      <c r="U22" s="202"/>
      <c r="X22" s="202"/>
    </row>
    <row r="23" spans="1:24" s="203" customFormat="1" ht="15" hidden="1">
      <c r="A23" s="238"/>
      <c r="B23" s="205"/>
      <c r="C23" s="200"/>
      <c r="F23" s="202"/>
      <c r="I23" s="202"/>
      <c r="L23" s="202"/>
      <c r="O23" s="202"/>
      <c r="R23" s="202"/>
      <c r="U23" s="202"/>
      <c r="X23" s="202"/>
    </row>
    <row r="24" spans="1:24" s="203" customFormat="1" ht="15">
      <c r="A24" s="238"/>
      <c r="B24" s="205"/>
      <c r="C24" s="200"/>
      <c r="F24" s="202"/>
      <c r="I24" s="202"/>
      <c r="L24" s="202"/>
      <c r="O24" s="202"/>
      <c r="R24" s="202"/>
      <c r="U24" s="202"/>
      <c r="X24" s="202"/>
    </row>
    <row r="25" spans="1:33" s="203" customFormat="1" ht="15" hidden="1">
      <c r="A25" s="231" t="s">
        <v>204</v>
      </c>
      <c r="B25" s="205"/>
      <c r="C25" s="200"/>
      <c r="D25" s="151">
        <v>0</v>
      </c>
      <c r="F25" s="202"/>
      <c r="G25" s="151">
        <v>0</v>
      </c>
      <c r="I25" s="202"/>
      <c r="J25" s="203">
        <v>0</v>
      </c>
      <c r="L25" s="202"/>
      <c r="M25" s="203">
        <v>0</v>
      </c>
      <c r="O25" s="202"/>
      <c r="P25" s="203">
        <v>0</v>
      </c>
      <c r="R25" s="202"/>
      <c r="U25" s="202"/>
      <c r="X25" s="202"/>
      <c r="AG25" s="203">
        <f>D25+G25+M25+P25</f>
        <v>0</v>
      </c>
    </row>
    <row r="26" spans="1:24" s="203" customFormat="1" ht="10.5" customHeight="1" hidden="1">
      <c r="A26" s="82"/>
      <c r="B26" s="205" t="s">
        <v>84</v>
      </c>
      <c r="C26" s="200"/>
      <c r="F26" s="202"/>
      <c r="I26" s="202"/>
      <c r="L26" s="202"/>
      <c r="O26" s="202"/>
      <c r="R26" s="202"/>
      <c r="U26" s="202"/>
      <c r="X26" s="202"/>
    </row>
    <row r="27" spans="1:34" s="203" customFormat="1" ht="15" hidden="1">
      <c r="A27" s="235" t="s">
        <v>170</v>
      </c>
      <c r="B27" s="205" t="s">
        <v>86</v>
      </c>
      <c r="C27" s="200"/>
      <c r="F27" s="202"/>
      <c r="I27" s="202"/>
      <c r="L27" s="202"/>
      <c r="O27" s="202"/>
      <c r="R27" s="202"/>
      <c r="U27" s="202"/>
      <c r="X27" s="202"/>
      <c r="AG27" s="203">
        <f>SUM(D27,G27,J27,M27,P27,S27,V27,Y27,AB27)</f>
        <v>0</v>
      </c>
      <c r="AH27" s="203">
        <f>SUM(E27,H27,K27,N27,Q27,T27,W27,Z27,AC27)</f>
        <v>0</v>
      </c>
    </row>
    <row r="28" spans="1:24" s="203" customFormat="1" ht="15" hidden="1">
      <c r="A28" s="235"/>
      <c r="B28" s="205"/>
      <c r="C28" s="200"/>
      <c r="F28" s="202"/>
      <c r="I28" s="202"/>
      <c r="L28" s="202"/>
      <c r="O28" s="202"/>
      <c r="R28" s="202"/>
      <c r="U28" s="202"/>
      <c r="X28" s="202"/>
    </row>
    <row r="29" spans="1:34" s="203" customFormat="1" ht="15.75" thickBot="1">
      <c r="A29" s="199" t="s">
        <v>227</v>
      </c>
      <c r="B29" s="211" t="s">
        <v>106</v>
      </c>
      <c r="C29" s="200">
        <f>SFP!C49</f>
        <v>8</v>
      </c>
      <c r="D29" s="207">
        <f>D10+D13</f>
        <v>2151467</v>
      </c>
      <c r="E29" s="207" t="e">
        <f>SUM(#REF!,E12,E16,E20:E27)</f>
        <v>#REF!</v>
      </c>
      <c r="F29" s="202"/>
      <c r="G29" s="207">
        <f>G27+G20+G16+G15+G14+G13+G10</f>
        <v>16</v>
      </c>
      <c r="H29" s="207" t="e">
        <f>SUM(#REF!,H12,H16,H20:H27)</f>
        <v>#REF!</v>
      </c>
      <c r="I29" s="202"/>
      <c r="J29" s="207">
        <f>J27+J20+J16+J15+J14+J13+J10</f>
        <v>20</v>
      </c>
      <c r="K29" s="207" t="e">
        <f>SUM(#REF!,K12,K16,K20:K27)</f>
        <v>#REF!</v>
      </c>
      <c r="L29" s="202"/>
      <c r="M29" s="207">
        <f>M10+M20</f>
        <v>-914</v>
      </c>
      <c r="N29" s="207" t="e">
        <f>SUM(#REF!,N12,N16,N20:N27)</f>
        <v>#REF!</v>
      </c>
      <c r="O29" s="202"/>
      <c r="P29" s="207">
        <f>P10+P20+P25</f>
        <v>1279</v>
      </c>
      <c r="Q29" s="207" t="e">
        <f>SUM(#REF!,Q12,Q16,Q20:Q27)</f>
        <v>#REF!</v>
      </c>
      <c r="R29" s="202"/>
      <c r="S29" s="207" t="e">
        <f>S27+S20+S16+S15+S14+S13+#REF!</f>
        <v>#REF!</v>
      </c>
      <c r="T29" s="207" t="e">
        <f>SUM(#REF!,T12,T16,T20:T27)</f>
        <v>#REF!</v>
      </c>
      <c r="U29" s="202"/>
      <c r="V29" s="207" t="e">
        <f>V27+V20+V16+V15+V14+V13+#REF!</f>
        <v>#REF!</v>
      </c>
      <c r="W29" s="207" t="e">
        <f>SUM(#REF!,W12,W16,W20:W27)</f>
        <v>#REF!</v>
      </c>
      <c r="X29" s="202"/>
      <c r="Y29" s="207" t="e">
        <f>Y27+Y20+Y16+Y15+Y14+Y13+#REF!</f>
        <v>#REF!</v>
      </c>
      <c r="Z29" s="207" t="e">
        <f>SUM(#REF!,Z12,Z16,Z20:Z27)</f>
        <v>#REF!</v>
      </c>
      <c r="AB29" s="207" t="e">
        <f>AB27+AB20+AB16+AB15+AB14+AB13+#REF!</f>
        <v>#REF!</v>
      </c>
      <c r="AC29" s="207" t="e">
        <f>SUM(#REF!,AC12,AC16,AC20:AC27)</f>
        <v>#REF!</v>
      </c>
      <c r="AE29" s="207" t="e">
        <f>AE27+AE20+AE16+AE15+AE14+AE13+#REF!</f>
        <v>#REF!</v>
      </c>
      <c r="AG29" s="207">
        <f>AG10+AG20+AG25+AG13</f>
        <v>2151868</v>
      </c>
      <c r="AH29" s="207" t="e">
        <f>SUM(E29,H29,K29,N29,Q29,T29,W29,Z29,AC29)</f>
        <v>#REF!</v>
      </c>
    </row>
    <row r="30" spans="1:34" s="203" customFormat="1" ht="16.5" customHeight="1" thickTop="1">
      <c r="A30" s="82"/>
      <c r="B30" s="82"/>
      <c r="C30" s="200"/>
      <c r="F30" s="202"/>
      <c r="I30" s="202"/>
      <c r="L30" s="202"/>
      <c r="O30" s="202"/>
      <c r="R30" s="202"/>
      <c r="U30" s="202"/>
      <c r="X30" s="202"/>
      <c r="AG30" s="206"/>
      <c r="AH30" s="206"/>
    </row>
    <row r="31" spans="1:34" s="203" customFormat="1" ht="15">
      <c r="A31" s="208" t="s">
        <v>237</v>
      </c>
      <c r="B31" s="208" t="s">
        <v>83</v>
      </c>
      <c r="C31" s="209"/>
      <c r="AH31" s="210">
        <f aca="true" t="shared" si="2" ref="AH31:AH37">SUM(E31,H31,K31,N31,Q31,T31,W31,Z31,AC31)</f>
        <v>0</v>
      </c>
    </row>
    <row r="32" spans="1:34" s="203" customFormat="1" ht="15" hidden="1">
      <c r="A32" s="235" t="s">
        <v>223</v>
      </c>
      <c r="B32" s="205" t="s">
        <v>85</v>
      </c>
      <c r="C32" s="200"/>
      <c r="D32" s="203">
        <v>0</v>
      </c>
      <c r="G32" s="203">
        <v>0</v>
      </c>
      <c r="AG32" s="203">
        <f aca="true" t="shared" si="3" ref="AG32:AG37">SUM(D32,G32,J32,M32,P32,S32,V32,Y32,AB32)</f>
        <v>0</v>
      </c>
      <c r="AH32" s="203">
        <f t="shared" si="2"/>
        <v>0</v>
      </c>
    </row>
    <row r="33" spans="1:34" s="203" customFormat="1" ht="15" hidden="1">
      <c r="A33" s="236" t="s">
        <v>164</v>
      </c>
      <c r="B33" s="205"/>
      <c r="C33" s="200"/>
      <c r="F33" s="202"/>
      <c r="I33" s="202"/>
      <c r="L33" s="202"/>
      <c r="O33" s="202"/>
      <c r="R33" s="202"/>
      <c r="U33" s="202"/>
      <c r="X33" s="202"/>
      <c r="AG33" s="203">
        <f t="shared" si="3"/>
        <v>0</v>
      </c>
      <c r="AH33" s="203">
        <f t="shared" si="2"/>
        <v>0</v>
      </c>
    </row>
    <row r="34" spans="1:34" s="203" customFormat="1" ht="15" hidden="1">
      <c r="A34" s="236" t="s">
        <v>165</v>
      </c>
      <c r="B34" s="205"/>
      <c r="C34" s="200"/>
      <c r="F34" s="202"/>
      <c r="I34" s="202"/>
      <c r="L34" s="202"/>
      <c r="O34" s="202"/>
      <c r="R34" s="202"/>
      <c r="U34" s="202"/>
      <c r="X34" s="202"/>
      <c r="AG34" s="203">
        <f t="shared" si="3"/>
        <v>0</v>
      </c>
      <c r="AH34" s="203">
        <f t="shared" si="2"/>
        <v>0</v>
      </c>
    </row>
    <row r="35" spans="1:34" s="203" customFormat="1" ht="15" hidden="1">
      <c r="A35" s="235" t="s">
        <v>166</v>
      </c>
      <c r="B35" s="199" t="s">
        <v>103</v>
      </c>
      <c r="C35" s="209"/>
      <c r="D35" s="210">
        <f>SUM(D36:D37)</f>
        <v>0</v>
      </c>
      <c r="E35" s="210">
        <f>SUM(E36:E37)</f>
        <v>0</v>
      </c>
      <c r="G35" s="210">
        <f>SUM(G36:G37)</f>
        <v>0</v>
      </c>
      <c r="H35" s="210">
        <f>SUM(H36:H37)</f>
        <v>0</v>
      </c>
      <c r="J35" s="210">
        <f>SUM(J36:J37)</f>
        <v>0</v>
      </c>
      <c r="K35" s="210">
        <f>SUM(K36:K37)</f>
        <v>0</v>
      </c>
      <c r="M35" s="210">
        <f>SUM(M36:M37)</f>
        <v>0</v>
      </c>
      <c r="N35" s="210">
        <f>SUM(N36:N37)</f>
        <v>0</v>
      </c>
      <c r="P35" s="210">
        <f>SUM(P36:P37)</f>
        <v>0</v>
      </c>
      <c r="Q35" s="210">
        <f>SUM(Q36:Q37)</f>
        <v>0</v>
      </c>
      <c r="S35" s="210">
        <f>SUM(S36:S37)</f>
        <v>0</v>
      </c>
      <c r="T35" s="210">
        <f>SUM(T36:T37)</f>
        <v>0</v>
      </c>
      <c r="V35" s="210">
        <f>SUM(V36:V37)</f>
        <v>0</v>
      </c>
      <c r="W35" s="210">
        <f>SUM(W36:W37)</f>
        <v>0</v>
      </c>
      <c r="Y35" s="210">
        <f>SUM(Y36:Y37)</f>
        <v>0</v>
      </c>
      <c r="Z35" s="210">
        <f>SUM(Z36:Z37)</f>
        <v>0</v>
      </c>
      <c r="AB35" s="210">
        <f>SUM(AB36:AB37)</f>
        <v>0</v>
      </c>
      <c r="AC35" s="210">
        <f>SUM(AC36:AC37)</f>
        <v>0</v>
      </c>
      <c r="AE35" s="210">
        <f>SUM(AE36:AE37)</f>
        <v>0</v>
      </c>
      <c r="AG35" s="210">
        <f t="shared" si="3"/>
        <v>0</v>
      </c>
      <c r="AH35" s="210">
        <f t="shared" si="2"/>
        <v>0</v>
      </c>
    </row>
    <row r="36" spans="1:34" s="203" customFormat="1" ht="15" hidden="1">
      <c r="A36" s="233" t="s">
        <v>167</v>
      </c>
      <c r="B36" s="82" t="s">
        <v>104</v>
      </c>
      <c r="C36" s="209"/>
      <c r="AG36" s="203">
        <f t="shared" si="3"/>
        <v>0</v>
      </c>
      <c r="AH36" s="203">
        <f t="shared" si="2"/>
        <v>0</v>
      </c>
    </row>
    <row r="37" spans="1:34" s="203" customFormat="1" ht="15" hidden="1">
      <c r="A37" s="234" t="s">
        <v>168</v>
      </c>
      <c r="B37" s="82" t="s">
        <v>104</v>
      </c>
      <c r="C37" s="200"/>
      <c r="F37" s="202"/>
      <c r="I37" s="202"/>
      <c r="L37" s="202"/>
      <c r="O37" s="202"/>
      <c r="R37" s="202"/>
      <c r="U37" s="202"/>
      <c r="X37" s="202"/>
      <c r="AG37" s="203">
        <f t="shared" si="3"/>
        <v>0</v>
      </c>
      <c r="AH37" s="203">
        <f t="shared" si="2"/>
        <v>0</v>
      </c>
    </row>
    <row r="38" spans="1:24" s="203" customFormat="1" ht="9.75" customHeight="1" hidden="1">
      <c r="A38" s="82"/>
      <c r="B38" s="82" t="s">
        <v>105</v>
      </c>
      <c r="C38" s="200"/>
      <c r="F38" s="202"/>
      <c r="I38" s="202"/>
      <c r="L38" s="202"/>
      <c r="O38" s="202"/>
      <c r="R38" s="202"/>
      <c r="U38" s="202"/>
      <c r="X38" s="202"/>
    </row>
    <row r="39" spans="1:34" s="203" customFormat="1" ht="15">
      <c r="A39" s="236" t="s">
        <v>171</v>
      </c>
      <c r="B39" s="205"/>
      <c r="C39" s="200"/>
      <c r="D39" s="262">
        <v>0</v>
      </c>
      <c r="F39" s="202"/>
      <c r="G39" s="262">
        <f>G40+G41</f>
        <v>0</v>
      </c>
      <c r="I39" s="202"/>
      <c r="J39" s="262">
        <f>J40+J41</f>
        <v>0</v>
      </c>
      <c r="L39" s="202"/>
      <c r="M39" s="201">
        <f>M40+M41</f>
        <v>-39</v>
      </c>
      <c r="O39" s="202"/>
      <c r="P39" s="262">
        <f>P40+P41</f>
        <v>0</v>
      </c>
      <c r="R39" s="202"/>
      <c r="S39" s="201">
        <f>S40+S41</f>
        <v>0</v>
      </c>
      <c r="U39" s="202"/>
      <c r="V39" s="201">
        <f>V40+V41</f>
        <v>0</v>
      </c>
      <c r="X39" s="202"/>
      <c r="Y39" s="201">
        <f>Y40+Y41</f>
        <v>0</v>
      </c>
      <c r="AB39" s="201">
        <f>AB40+AB41</f>
        <v>0</v>
      </c>
      <c r="AE39" s="201">
        <f>AE40+AE41</f>
        <v>0</v>
      </c>
      <c r="AG39" s="201">
        <f>AG40+AG41</f>
        <v>-39</v>
      </c>
      <c r="AH39" s="203">
        <f>SUM(E39,H39,K39,N39,Q39,T39,W39,Z39,AC39)</f>
        <v>0</v>
      </c>
    </row>
    <row r="40" spans="1:33" s="203" customFormat="1" ht="15">
      <c r="A40" s="234" t="s">
        <v>239</v>
      </c>
      <c r="B40" s="205"/>
      <c r="C40" s="200"/>
      <c r="D40" s="151">
        <v>0</v>
      </c>
      <c r="F40" s="202"/>
      <c r="G40" s="151">
        <v>0</v>
      </c>
      <c r="I40" s="202"/>
      <c r="J40" s="151">
        <v>0</v>
      </c>
      <c r="L40" s="202"/>
      <c r="M40" s="203">
        <v>-39</v>
      </c>
      <c r="O40" s="202"/>
      <c r="P40" s="151">
        <v>0</v>
      </c>
      <c r="R40" s="202"/>
      <c r="U40" s="202"/>
      <c r="X40" s="202"/>
      <c r="AG40" s="203">
        <f>M40</f>
        <v>-39</v>
      </c>
    </row>
    <row r="41" spans="1:24" s="203" customFormat="1" ht="30" hidden="1">
      <c r="A41" s="238" t="s">
        <v>169</v>
      </c>
      <c r="B41" s="205"/>
      <c r="C41" s="200"/>
      <c r="F41" s="202"/>
      <c r="I41" s="202"/>
      <c r="L41" s="202"/>
      <c r="O41" s="202"/>
      <c r="R41" s="202"/>
      <c r="U41" s="202"/>
      <c r="X41" s="202"/>
    </row>
    <row r="42" spans="1:24" s="203" customFormat="1" ht="10.5" customHeight="1">
      <c r="A42" s="82"/>
      <c r="B42" s="205" t="s">
        <v>84</v>
      </c>
      <c r="C42" s="200"/>
      <c r="F42" s="202"/>
      <c r="I42" s="202"/>
      <c r="L42" s="202"/>
      <c r="O42" s="202"/>
      <c r="R42" s="202"/>
      <c r="U42" s="202"/>
      <c r="X42" s="202"/>
    </row>
    <row r="43" spans="1:34" s="203" customFormat="1" ht="15" hidden="1">
      <c r="A43" s="235" t="s">
        <v>204</v>
      </c>
      <c r="B43" s="205" t="s">
        <v>86</v>
      </c>
      <c r="C43" s="200"/>
      <c r="D43" s="203">
        <v>0</v>
      </c>
      <c r="F43" s="202"/>
      <c r="I43" s="202"/>
      <c r="L43" s="202"/>
      <c r="M43" s="203">
        <v>0</v>
      </c>
      <c r="O43" s="202"/>
      <c r="P43" s="203">
        <v>0</v>
      </c>
      <c r="R43" s="202"/>
      <c r="U43" s="202"/>
      <c r="X43" s="202"/>
      <c r="AG43" s="203">
        <f>SUM(D43,G43,J43,M43,P43,S43,V43,Y43,AB43)</f>
        <v>0</v>
      </c>
      <c r="AH43" s="203">
        <f>SUM(E43,H43,K43,N43,Q43,T43,W43,Z43,AC43)</f>
        <v>0</v>
      </c>
    </row>
    <row r="44" spans="1:34" s="203" customFormat="1" ht="15.75" thickBot="1">
      <c r="A44" s="199" t="s">
        <v>238</v>
      </c>
      <c r="B44" s="211" t="s">
        <v>106</v>
      </c>
      <c r="C44" s="200">
        <f>C29</f>
        <v>8</v>
      </c>
      <c r="D44" s="207">
        <f>D29+D39+D43+D32</f>
        <v>2151467</v>
      </c>
      <c r="E44" s="207" t="e">
        <f>SUM(#REF!,E31,E35,E39:E43)</f>
        <v>#REF!</v>
      </c>
      <c r="F44" s="202"/>
      <c r="G44" s="207">
        <f>G43+G39+G35+G34+G33+G32+G29</f>
        <v>16</v>
      </c>
      <c r="H44" s="207" t="e">
        <f>SUM(#REF!,H31,H35,H39:H43)</f>
        <v>#REF!</v>
      </c>
      <c r="I44" s="202"/>
      <c r="J44" s="207">
        <f>J43+J39+J35+J34+J33+J32+J29</f>
        <v>20</v>
      </c>
      <c r="K44" s="207" t="e">
        <f>SUM(#REF!,K31,K35,K39:K43)</f>
        <v>#REF!</v>
      </c>
      <c r="L44" s="202"/>
      <c r="M44" s="207">
        <f>M29+M39+M43</f>
        <v>-953</v>
      </c>
      <c r="N44" s="207" t="e">
        <f>SUM(#REF!,N31,N35,N39:N43)</f>
        <v>#REF!</v>
      </c>
      <c r="O44" s="202"/>
      <c r="P44" s="207">
        <f>P29+P39+P43</f>
        <v>1279</v>
      </c>
      <c r="Q44" s="207" t="e">
        <f>SUM(#REF!,Q31,Q35,Q39:Q43)</f>
        <v>#REF!</v>
      </c>
      <c r="R44" s="202"/>
      <c r="S44" s="207" t="e">
        <f>S43+S39+S35+S34+S33+S32+#REF!</f>
        <v>#REF!</v>
      </c>
      <c r="T44" s="207" t="e">
        <f>SUM(#REF!,T31,T35,T39:T43)</f>
        <v>#REF!</v>
      </c>
      <c r="U44" s="202"/>
      <c r="V44" s="207" t="e">
        <f>V43+V39+V35+V34+V33+V32+#REF!</f>
        <v>#REF!</v>
      </c>
      <c r="W44" s="207" t="e">
        <f>SUM(#REF!,W31,W35,W39:W43)</f>
        <v>#REF!</v>
      </c>
      <c r="X44" s="202"/>
      <c r="Y44" s="207" t="e">
        <f>Y43+Y39+Y35+Y34+Y33+Y32+#REF!</f>
        <v>#REF!</v>
      </c>
      <c r="Z44" s="207" t="e">
        <f>SUM(#REF!,Z31,Z35,Z39:Z43)</f>
        <v>#REF!</v>
      </c>
      <c r="AB44" s="207" t="e">
        <f>AB43+AB39+AB35+AB34+AB33+AB32+#REF!</f>
        <v>#REF!</v>
      </c>
      <c r="AC44" s="207" t="e">
        <f>SUM(#REF!,AC31,AC35,AC39:AC43)</f>
        <v>#REF!</v>
      </c>
      <c r="AE44" s="207" t="e">
        <f>AE43+AE39+AE35+AE34+AE33+AE32+#REF!</f>
        <v>#REF!</v>
      </c>
      <c r="AG44" s="207">
        <f>AG29+AG39+AG43+AG32</f>
        <v>2151829</v>
      </c>
      <c r="AH44" s="207" t="e">
        <f>SUM(E44,H44,K44,N44,Q44,T44,W44,Z44,AC44)</f>
        <v>#REF!</v>
      </c>
    </row>
    <row r="45" spans="1:3" ht="15.75" thickTop="1">
      <c r="A45" s="16"/>
      <c r="B45" s="16"/>
      <c r="C45" s="215"/>
    </row>
    <row r="46" spans="1:3" ht="15">
      <c r="A46" s="216"/>
      <c r="B46" s="216"/>
      <c r="C46" s="216"/>
    </row>
    <row r="47" spans="1:3" ht="15">
      <c r="A47" s="217"/>
      <c r="B47" s="217"/>
      <c r="C47" s="217"/>
    </row>
    <row r="49" spans="1:34" s="253" customFormat="1" ht="15">
      <c r="A49" s="121" t="str">
        <f>'IS_by function'!A47</f>
        <v>Приложенията на страници от 5 до 23 са неразделна част от  финансовия отчет.</v>
      </c>
      <c r="B49" s="248"/>
      <c r="C49" s="249"/>
      <c r="D49" s="250"/>
      <c r="E49" s="250"/>
      <c r="F49" s="250"/>
      <c r="G49" s="250"/>
      <c r="H49" s="250"/>
      <c r="I49" s="250"/>
      <c r="J49" s="251"/>
      <c r="K49" s="251"/>
      <c r="L49" s="252"/>
      <c r="M49" s="251"/>
      <c r="AG49" s="254"/>
      <c r="AH49" s="254"/>
    </row>
    <row r="50" spans="1:34" s="253" customFormat="1" ht="15">
      <c r="A50" s="121"/>
      <c r="B50" s="248"/>
      <c r="C50" s="249"/>
      <c r="D50" s="255"/>
      <c r="E50" s="250"/>
      <c r="F50" s="250"/>
      <c r="G50" s="250"/>
      <c r="H50" s="250"/>
      <c r="I50" s="250"/>
      <c r="J50" s="251"/>
      <c r="K50" s="251"/>
      <c r="L50" s="252"/>
      <c r="M50" s="251"/>
      <c r="AG50" s="254"/>
      <c r="AH50" s="254"/>
    </row>
    <row r="51" spans="1:34" s="253" customFormat="1" ht="15">
      <c r="A51" s="276" t="str">
        <f>'IS_by function'!A49:F49</f>
        <v>Годишният финансов отчет на страници от 1 до 23 е одобрен за издаване и е подписан от негово име на 20.04.2018г. от :</v>
      </c>
      <c r="B51" s="276"/>
      <c r="C51" s="276"/>
      <c r="D51" s="276"/>
      <c r="E51" s="276"/>
      <c r="F51" s="276"/>
      <c r="G51" s="276"/>
      <c r="H51" s="276"/>
      <c r="I51" s="276"/>
      <c r="J51" s="276"/>
      <c r="K51" s="276"/>
      <c r="L51" s="276"/>
      <c r="M51" s="276"/>
      <c r="N51" s="276"/>
      <c r="O51" s="276"/>
      <c r="P51" s="276"/>
      <c r="AG51" s="254"/>
      <c r="AH51" s="254"/>
    </row>
    <row r="52" spans="1:34" s="253" customFormat="1" ht="15">
      <c r="A52" s="125"/>
      <c r="B52" s="125"/>
      <c r="C52" s="125"/>
      <c r="D52" s="125"/>
      <c r="E52" s="125"/>
      <c r="F52" s="125"/>
      <c r="G52" s="251"/>
      <c r="H52" s="251"/>
      <c r="I52" s="251"/>
      <c r="J52" s="251"/>
      <c r="K52" s="251"/>
      <c r="L52" s="252"/>
      <c r="M52" s="251"/>
      <c r="AG52" s="254"/>
      <c r="AH52" s="254"/>
    </row>
    <row r="53" spans="1:34" s="253" customFormat="1" ht="15">
      <c r="A53" s="125"/>
      <c r="B53" s="125"/>
      <c r="C53" s="125"/>
      <c r="D53" s="125"/>
      <c r="E53" s="125"/>
      <c r="F53" s="125"/>
      <c r="G53" s="251"/>
      <c r="H53" s="251"/>
      <c r="I53" s="251"/>
      <c r="J53" s="251"/>
      <c r="K53" s="251"/>
      <c r="L53" s="252"/>
      <c r="M53" s="251"/>
      <c r="AG53" s="254"/>
      <c r="AH53" s="254"/>
    </row>
    <row r="54" spans="1:34" s="253" customFormat="1" ht="15">
      <c r="A54" s="125"/>
      <c r="B54" s="125"/>
      <c r="C54" s="125"/>
      <c r="D54" s="125"/>
      <c r="E54" s="125"/>
      <c r="F54" s="125"/>
      <c r="G54" s="251"/>
      <c r="H54" s="251"/>
      <c r="I54" s="251"/>
      <c r="J54" s="251"/>
      <c r="K54" s="251"/>
      <c r="L54" s="252"/>
      <c r="M54" s="251"/>
      <c r="AG54" s="254"/>
      <c r="AH54" s="254"/>
    </row>
    <row r="55" spans="1:34" s="253" customFormat="1" ht="15">
      <c r="A55" s="125"/>
      <c r="B55" s="125"/>
      <c r="C55" s="125"/>
      <c r="D55" s="125"/>
      <c r="E55" s="125"/>
      <c r="F55" s="125"/>
      <c r="G55" s="251"/>
      <c r="H55" s="251"/>
      <c r="I55" s="251"/>
      <c r="J55" s="251"/>
      <c r="K55" s="251"/>
      <c r="L55" s="252"/>
      <c r="M55" s="251"/>
      <c r="AG55" s="254"/>
      <c r="AH55" s="254"/>
    </row>
    <row r="56" spans="1:34" s="256" customFormat="1" ht="15">
      <c r="A56" s="20"/>
      <c r="B56" s="20"/>
      <c r="C56" s="18"/>
      <c r="N56" s="257"/>
      <c r="Q56" s="257"/>
      <c r="T56" s="257"/>
      <c r="W56" s="257"/>
      <c r="Z56" s="257"/>
      <c r="AC56" s="257"/>
      <c r="AD56" s="257"/>
      <c r="AE56" s="257"/>
      <c r="AF56" s="257"/>
      <c r="AG56" s="203"/>
      <c r="AH56" s="203"/>
    </row>
    <row r="57" spans="1:34" s="256" customFormat="1" ht="15">
      <c r="A57" s="170"/>
      <c r="B57" s="170"/>
      <c r="C57" s="17"/>
      <c r="N57" s="257"/>
      <c r="Q57" s="257"/>
      <c r="T57" s="257"/>
      <c r="W57" s="257"/>
      <c r="Z57" s="257"/>
      <c r="AC57" s="257"/>
      <c r="AD57" s="257"/>
      <c r="AE57" s="257"/>
      <c r="AF57" s="257"/>
      <c r="AG57" s="203"/>
      <c r="AH57" s="203"/>
    </row>
    <row r="58" spans="1:32" ht="15">
      <c r="A58" s="258" t="s">
        <v>127</v>
      </c>
      <c r="B58" s="258" t="s">
        <v>205</v>
      </c>
      <c r="C58" s="17"/>
      <c r="N58" s="259"/>
      <c r="Q58" s="259"/>
      <c r="T58" s="259"/>
      <c r="W58" s="259"/>
      <c r="Z58" s="259"/>
      <c r="AC58" s="259"/>
      <c r="AD58" s="259"/>
      <c r="AE58" s="259"/>
      <c r="AF58" s="259"/>
    </row>
    <row r="59" spans="1:32" ht="15">
      <c r="A59" s="14" t="s">
        <v>176</v>
      </c>
      <c r="B59" s="168"/>
      <c r="C59" s="17"/>
      <c r="N59" s="259"/>
      <c r="Q59" s="259"/>
      <c r="T59" s="259"/>
      <c r="W59" s="259"/>
      <c r="Z59" s="259"/>
      <c r="AC59" s="259"/>
      <c r="AD59" s="259"/>
      <c r="AE59" s="259"/>
      <c r="AF59" s="259"/>
    </row>
    <row r="60" spans="1:32" ht="15">
      <c r="A60" s="14"/>
      <c r="B60" s="168"/>
      <c r="C60" s="17"/>
      <c r="N60" s="259"/>
      <c r="Q60" s="259"/>
      <c r="T60" s="259"/>
      <c r="W60" s="259"/>
      <c r="Z60" s="259"/>
      <c r="AC60" s="259"/>
      <c r="AD60" s="259"/>
      <c r="AE60" s="259"/>
      <c r="AF60" s="259"/>
    </row>
    <row r="61" spans="1:32" ht="15">
      <c r="A61" s="14"/>
      <c r="B61" s="168"/>
      <c r="C61" s="17"/>
      <c r="N61" s="259"/>
      <c r="Q61" s="259"/>
      <c r="T61" s="259"/>
      <c r="W61" s="259"/>
      <c r="Z61" s="259"/>
      <c r="AC61" s="259"/>
      <c r="AD61" s="259"/>
      <c r="AE61" s="259"/>
      <c r="AF61" s="259"/>
    </row>
    <row r="62" spans="1:32" ht="15">
      <c r="A62" s="14"/>
      <c r="B62" s="168"/>
      <c r="C62" s="17"/>
      <c r="N62" s="259"/>
      <c r="Q62" s="259"/>
      <c r="T62" s="259"/>
      <c r="W62" s="259"/>
      <c r="Z62" s="259"/>
      <c r="AC62" s="259"/>
      <c r="AD62" s="259"/>
      <c r="AE62" s="259"/>
      <c r="AF62" s="259"/>
    </row>
    <row r="63" spans="1:32" ht="15">
      <c r="A63" s="14"/>
      <c r="B63" s="168"/>
      <c r="C63" s="17"/>
      <c r="N63" s="259"/>
      <c r="Q63" s="259"/>
      <c r="T63" s="259"/>
      <c r="W63" s="259"/>
      <c r="Z63" s="259"/>
      <c r="AC63" s="259"/>
      <c r="AD63" s="259"/>
      <c r="AE63" s="259"/>
      <c r="AF63" s="259"/>
    </row>
    <row r="64" spans="1:32" ht="15">
      <c r="A64" s="260"/>
      <c r="C64" s="17"/>
      <c r="N64" s="259"/>
      <c r="Q64" s="259"/>
      <c r="T64" s="259"/>
      <c r="W64" s="259"/>
      <c r="Z64" s="259"/>
      <c r="AC64" s="259"/>
      <c r="AD64" s="259"/>
      <c r="AE64" s="259"/>
      <c r="AF64" s="259"/>
    </row>
    <row r="65" spans="1:32" ht="15">
      <c r="A65" s="260"/>
      <c r="B65" s="260"/>
      <c r="C65" s="17"/>
      <c r="N65" s="259"/>
      <c r="Q65" s="259"/>
      <c r="T65" s="259"/>
      <c r="W65" s="259"/>
      <c r="Z65" s="259"/>
      <c r="AC65" s="259"/>
      <c r="AD65" s="259"/>
      <c r="AE65" s="259"/>
      <c r="AF65" s="259"/>
    </row>
    <row r="66" spans="1:32" ht="15">
      <c r="A66" s="260"/>
      <c r="B66" s="260"/>
      <c r="C66" s="17"/>
      <c r="N66" s="259"/>
      <c r="Q66" s="259"/>
      <c r="T66" s="259"/>
      <c r="W66" s="259"/>
      <c r="Z66" s="259"/>
      <c r="AC66" s="259"/>
      <c r="AD66" s="259"/>
      <c r="AE66" s="259"/>
      <c r="AF66" s="259"/>
    </row>
    <row r="67" spans="1:32" ht="15">
      <c r="A67" s="15" t="s">
        <v>206</v>
      </c>
      <c r="B67" s="15" t="s">
        <v>207</v>
      </c>
      <c r="C67" s="18"/>
      <c r="N67" s="259"/>
      <c r="Q67" s="259"/>
      <c r="T67" s="259"/>
      <c r="W67" s="259"/>
      <c r="Z67" s="259"/>
      <c r="AC67" s="259"/>
      <c r="AD67" s="259"/>
      <c r="AE67" s="259"/>
      <c r="AF67" s="259"/>
    </row>
    <row r="68" spans="1:32" ht="15">
      <c r="A68" s="14" t="s">
        <v>217</v>
      </c>
      <c r="B68" s="20"/>
      <c r="C68" s="18"/>
      <c r="N68" s="259"/>
      <c r="Q68" s="259"/>
      <c r="T68" s="259"/>
      <c r="W68" s="259"/>
      <c r="Z68" s="259"/>
      <c r="AC68" s="259"/>
      <c r="AD68" s="259"/>
      <c r="AE68" s="259"/>
      <c r="AF68" s="259"/>
    </row>
    <row r="69" spans="1:32" ht="15">
      <c r="A69" s="14" t="s">
        <v>218</v>
      </c>
      <c r="B69" s="16"/>
      <c r="C69" s="215"/>
      <c r="N69" s="259"/>
      <c r="Q69" s="259"/>
      <c r="T69" s="259"/>
      <c r="W69" s="259"/>
      <c r="Z69" s="259"/>
      <c r="AC69" s="259"/>
      <c r="AD69" s="259"/>
      <c r="AE69" s="259"/>
      <c r="AF69" s="259"/>
    </row>
  </sheetData>
  <sheetProtection/>
  <mergeCells count="25">
    <mergeCell ref="A51:P51"/>
    <mergeCell ref="M3:M4"/>
    <mergeCell ref="K3:K4"/>
    <mergeCell ref="J6:J7"/>
    <mergeCell ref="K6:K7"/>
    <mergeCell ref="S6:S7"/>
    <mergeCell ref="M6:M7"/>
    <mergeCell ref="N3:N4"/>
    <mergeCell ref="D6:D7"/>
    <mergeCell ref="E6:E7"/>
    <mergeCell ref="AH6:AH7"/>
    <mergeCell ref="V6:V7"/>
    <mergeCell ref="W6:W7"/>
    <mergeCell ref="Y6:Y7"/>
    <mergeCell ref="Z6:Z7"/>
    <mergeCell ref="AB6:AB7"/>
    <mergeCell ref="AC6:AC7"/>
    <mergeCell ref="AE6:AE7"/>
    <mergeCell ref="T6:T7"/>
    <mergeCell ref="AG6:AG7"/>
    <mergeCell ref="N6:N7"/>
    <mergeCell ref="P6:P7"/>
    <mergeCell ref="Q6:Q7"/>
    <mergeCell ref="G6:G7"/>
    <mergeCell ref="H6:H7"/>
  </mergeCells>
  <printOptions/>
  <pageMargins left="0.61" right="0.31496062992125984" top="0.3937007874015748" bottom="0.3937007874015748" header="0.5511811023622047" footer="0.5118110236220472"/>
  <pageSetup blackAndWhite="1" firstPageNumber="4" useFirstPageNumber="1" horizontalDpi="600" verticalDpi="600" orientation="portrait" paperSize="9" scale="5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Proletina Stancheva</dc:creator>
  <cp:keywords/>
  <dc:description/>
  <cp:lastModifiedBy>nmarkov</cp:lastModifiedBy>
  <cp:lastPrinted>2018-04-19T12:16:24Z</cp:lastPrinted>
  <dcterms:created xsi:type="dcterms:W3CDTF">2003-02-07T14:36:34Z</dcterms:created>
  <dcterms:modified xsi:type="dcterms:W3CDTF">2018-04-19T14:03:17Z</dcterms:modified>
  <cp:category/>
  <cp:version/>
  <cp:contentType/>
  <cp:contentStatus/>
</cp:coreProperties>
</file>