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tabRatio="826" activeTab="2"/>
  </bookViews>
  <sheets>
    <sheet name="Баланс 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  <definedName name="_xlnm.Print_Area" localSheetId="3">'Собствен капитал '!$A$1:$L$41</definedName>
  </definedNames>
  <calcPr fullCalcOnLoad="1"/>
</workbook>
</file>

<file path=xl/sharedStrings.xml><?xml version="1.0" encoding="utf-8"?>
<sst xmlns="http://schemas.openxmlformats.org/spreadsheetml/2006/main" count="159" uniqueCount="123">
  <si>
    <t>"АРМЕЙСКИ ХОЛДИНГ" АД</t>
  </si>
  <si>
    <t xml:space="preserve">КОНСОЛИДИРАН ОТЧЕТ ЗА ФИНАНСОВОТО СЪСТОЯНИЕ </t>
  </si>
  <si>
    <t>Пояснение</t>
  </si>
  <si>
    <t>BGN’000</t>
  </si>
  <si>
    <t>Активи</t>
  </si>
  <si>
    <t>Нетекущи активи</t>
  </si>
  <si>
    <t>Репотация</t>
  </si>
  <si>
    <t>Нематериални активи</t>
  </si>
  <si>
    <t xml:space="preserve">Имоти, машини и съоръжения </t>
  </si>
  <si>
    <t xml:space="preserve">Инвестиции в асоциирани предприятия 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</si>
  <si>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</si>
  <si>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</si>
  <si>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</si>
  <si>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</si>
  <si>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Пари и парични еквиваленти</t>
  </si>
  <si>
    <t>Предплатени разходи</t>
  </si>
  <si>
    <t>-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</si>
  <si>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</si>
  <si>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</si>
  <si>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</si>
  <si>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</si>
  <si>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</si>
  <si>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</si>
  <si>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</si>
  <si>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</t>
  </si>
  <si>
    <t>Неконтролиращи участия</t>
  </si>
  <si>
    <t>Общо капитал</t>
  </si>
  <si>
    <t>Пасиви</t>
  </si>
  <si>
    <t>Нетекущи пасиви</t>
  </si>
  <si>
    <t>Търговски и други задължения</t>
  </si>
  <si>
    <t>Отсрочени данъци</t>
  </si>
  <si>
    <t>Общо нетекущи пасиви</t>
  </si>
  <si>
    <t>Текущи пасиви</t>
  </si>
  <si>
    <t>Задължения към персонала  и задължения за осигуровки</t>
  </si>
  <si>
    <t>Данъчни задължения</t>
  </si>
  <si>
    <t>Общо текущи пасиви</t>
  </si>
  <si>
    <t>Общо капитал и пасиви</t>
  </si>
  <si>
    <t>КОНСОЛИДИРАН ОТЧЕТ ЗА ВСЕОБХВАТНИЯ ДОХОД</t>
  </si>
  <si>
    <t xml:space="preserve">Приходи </t>
  </si>
  <si>
    <t>Промени в запасите от продукция и 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</si>
  <si>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</si>
  <si>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</si>
  <si>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</si>
  <si>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</si>
  <si>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</si>
  <si>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</si>
  <si>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</si>
  <si>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</si>
  <si>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</si>
  <si>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</si>
  <si>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Общ всеобхватен доход принадлещащ на:</t>
  </si>
  <si>
    <t>Акционерите на Армейски холдинг АД</t>
  </si>
  <si>
    <t>Доход/(загубa) на акция</t>
  </si>
  <si>
    <t xml:space="preserve">КОНСОЛИДИРАН 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</si>
  <si>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</si>
  <si>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</si>
  <si>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</si>
  <si>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постъпления към персонала </t>
  </si>
  <si>
    <t xml:space="preserve">Парични плащания към персонала </t>
  </si>
  <si>
    <t>Други постъпления по оперативна дейност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</si>
  <si>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</si>
  <si>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</si>
  <si>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</si>
  <si>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Покупка на дълготрайни активи</t>
  </si>
  <si>
    <t>Постъпления от лихви по предоставени заеми</t>
  </si>
  <si>
    <t>Постъпления от друга от инвестиционна дейност</t>
  </si>
  <si>
    <t>Други парични потоци от инвестиционна дейност</t>
  </si>
  <si>
    <t>Нетен паричен поток от инвестиционна дейност</t>
  </si>
  <si>
    <t>Финансова дейност</t>
  </si>
  <si>
    <t>Постъпления получени заеми</t>
  </si>
  <si>
    <t>Плащания по  получени заеми</t>
  </si>
  <si>
    <t>Постъпления/плащания от лихви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</si>
  <si>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</si>
  <si>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</si>
  <si>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</si>
  <si>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КОНСОЛИДИРАН 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</si>
  <si>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</si>
  <si>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</si>
  <si>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</si>
  <si>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</si>
  <si>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Неконтро-лиращи участия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</si>
  <si>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</si>
  <si>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</si>
  <si>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</si>
  <si>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</si>
  <si>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</si>
  <si>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</si>
  <si>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</si>
  <si>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</si>
  <si>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</si>
  <si>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</si>
  <si>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</si>
  <si>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</si>
  <si>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</si>
  <si>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</si>
  <si>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</si>
  <si>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</si>
  <si>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</si>
  <si>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</si>
  <si>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</si>
  <si>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</si>
  <si>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>Предоставени заеми и вземания от управление</t>
  </si>
  <si>
    <t>Други предоставени заеми</t>
  </si>
  <si>
    <t>Получени заеми и други задължения</t>
  </si>
  <si>
    <t>Приложенията на страници от 1 до 29 са неразделна част от настоящия  финансов отчет.</t>
  </si>
  <si>
    <t>Приложенията на страници от 1до 29 са неразделна част от настоящия  финансов отчет.</t>
  </si>
  <si>
    <t xml:space="preserve">                Изготвил: </t>
  </si>
  <si>
    <t>Изготвил:</t>
  </si>
  <si>
    <t xml:space="preserve">Изпълн.  директор : </t>
  </si>
  <si>
    <t>Изпълн.  Директор:</t>
  </si>
  <si>
    <t xml:space="preserve">Изпълн.  директор: </t>
  </si>
  <si>
    <t xml:space="preserve">Изпълн. директор : </t>
  </si>
  <si>
    <t>Никола  Петров Тодоров</t>
  </si>
  <si>
    <t>Никола  ПетровТодоров</t>
  </si>
  <si>
    <t xml:space="preserve">Изготвил: </t>
  </si>
  <si>
    <t>Димитър Димитров Цветанов</t>
  </si>
  <si>
    <t>31.12.2021 г.</t>
  </si>
  <si>
    <t>Салдо към 1 януари 2021 год</t>
  </si>
  <si>
    <t>Към 30.06.2021 година</t>
  </si>
  <si>
    <t>30.06.2021 г.</t>
  </si>
  <si>
    <t>30.06.2020 г.</t>
  </si>
  <si>
    <t>Салдо към 30 юни 2021 г.</t>
  </si>
  <si>
    <t>Дата: 25.08.2021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</si>
</sst>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d/mm/yyyy&quot; г&quot;/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\$#,##0_);&quot;($&quot;#,##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173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172" fontId="23" fillId="24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172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174" fontId="18" fillId="0" borderId="0" xfId="0" applyNumberFormat="1" applyFont="1" applyFill="1" applyAlignment="1">
      <alignment vertical="top" wrapText="1"/>
    </xf>
    <xf numFmtId="172" fontId="27" fillId="0" borderId="0" xfId="0" applyNumberFormat="1" applyFont="1" applyFill="1" applyAlignment="1">
      <alignment horizontal="right" vertical="top" wrapText="1"/>
    </xf>
    <xf numFmtId="172" fontId="18" fillId="0" borderId="0" xfId="0" applyNumberFormat="1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172" fontId="28" fillId="0" borderId="0" xfId="0" applyNumberFormat="1" applyFont="1" applyFill="1" applyBorder="1" applyAlignment="1">
      <alignment horizontal="right" vertical="top" wrapText="1"/>
    </xf>
    <xf numFmtId="172" fontId="28" fillId="24" borderId="0" xfId="0" applyNumberFormat="1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vertical="top" wrapText="1"/>
    </xf>
    <xf numFmtId="172" fontId="23" fillId="24" borderId="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172" fontId="27" fillId="0" borderId="10" xfId="0" applyNumberFormat="1" applyFont="1" applyFill="1" applyBorder="1" applyAlignment="1">
      <alignment horizontal="right" vertical="top" wrapText="1"/>
    </xf>
    <xf numFmtId="0" fontId="25" fillId="24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2" fontId="28" fillId="0" borderId="11" xfId="0" applyNumberFormat="1" applyFont="1" applyFill="1" applyBorder="1" applyAlignment="1">
      <alignment vertical="top" wrapText="1"/>
    </xf>
    <xf numFmtId="0" fontId="25" fillId="21" borderId="12" xfId="0" applyFont="1" applyFill="1" applyBorder="1" applyAlignment="1">
      <alignment vertical="center" wrapText="1"/>
    </xf>
    <xf numFmtId="49" fontId="23" fillId="21" borderId="12" xfId="0" applyNumberFormat="1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right" vertical="center" wrapText="1"/>
    </xf>
    <xf numFmtId="174" fontId="27" fillId="0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4" fontId="27" fillId="0" borderId="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vertical="center" wrapText="1"/>
    </xf>
    <xf numFmtId="172" fontId="28" fillId="0" borderId="10" xfId="0" applyNumberFormat="1" applyFont="1" applyFill="1" applyBorder="1" applyAlignment="1">
      <alignment horizontal="right" vertical="center" wrapText="1"/>
    </xf>
    <xf numFmtId="172" fontId="28" fillId="2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172" fontId="27" fillId="0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172" fontId="28" fillId="0" borderId="11" xfId="0" applyNumberFormat="1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172" fontId="18" fillId="0" borderId="0" xfId="0" applyNumberFormat="1" applyFont="1" applyFill="1" applyBorder="1" applyAlignment="1">
      <alignment vertical="top" wrapText="1"/>
    </xf>
    <xf numFmtId="172" fontId="30" fillId="0" borderId="10" xfId="0" applyNumberFormat="1" applyFont="1" applyFill="1" applyBorder="1" applyAlignment="1">
      <alignment vertical="center" wrapText="1"/>
    </xf>
    <xf numFmtId="172" fontId="30" fillId="24" borderId="10" xfId="0" applyNumberFormat="1" applyFont="1" applyFill="1" applyBorder="1" applyAlignment="1">
      <alignment vertical="center" wrapText="1"/>
    </xf>
    <xf numFmtId="172" fontId="28" fillId="24" borderId="11" xfId="0" applyNumberFormat="1" applyFont="1" applyFill="1" applyBorder="1" applyAlignment="1">
      <alignment vertical="top" wrapText="1"/>
    </xf>
    <xf numFmtId="0" fontId="25" fillId="21" borderId="12" xfId="0" applyFont="1" applyFill="1" applyBorder="1" applyAlignment="1">
      <alignment vertical="top" wrapText="1"/>
    </xf>
    <xf numFmtId="49" fontId="23" fillId="21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45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175" fontId="23" fillId="24" borderId="0" xfId="0" applyNumberFormat="1" applyFont="1" applyFill="1" applyAlignment="1">
      <alignment wrapText="1"/>
    </xf>
    <xf numFmtId="176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7" fontId="18" fillId="24" borderId="0" xfId="0" applyNumberFormat="1" applyFont="1" applyFill="1" applyAlignment="1">
      <alignment vertical="center" wrapText="1"/>
    </xf>
    <xf numFmtId="177" fontId="27" fillId="24" borderId="0" xfId="0" applyNumberFormat="1" applyFont="1" applyFill="1" applyAlignment="1">
      <alignment horizontal="right" vertical="center" wrapText="1"/>
    </xf>
    <xf numFmtId="177" fontId="27" fillId="24" borderId="0" xfId="0" applyNumberFormat="1" applyFont="1" applyFill="1" applyAlignment="1">
      <alignment vertical="center" wrapText="1"/>
    </xf>
    <xf numFmtId="177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177" fontId="27" fillId="24" borderId="10" xfId="0" applyNumberFormat="1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top" wrapText="1"/>
    </xf>
    <xf numFmtId="176" fontId="27" fillId="24" borderId="11" xfId="0" applyNumberFormat="1" applyFont="1" applyFill="1" applyBorder="1" applyAlignment="1">
      <alignment horizontal="right" vertical="top" wrapText="1"/>
    </xf>
    <xf numFmtId="174" fontId="28" fillId="24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74" fontId="27" fillId="0" borderId="11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74" fontId="28" fillId="0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6" fontId="28" fillId="24" borderId="13" xfId="0" applyNumberFormat="1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center" wrapText="1"/>
    </xf>
    <xf numFmtId="0" fontId="18" fillId="21" borderId="14" xfId="0" applyFont="1" applyFill="1" applyBorder="1" applyAlignment="1">
      <alignment vertical="center"/>
    </xf>
    <xf numFmtId="174" fontId="28" fillId="21" borderId="14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174" fontId="18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179" fontId="33" fillId="0" borderId="0" xfId="0" applyNumberFormat="1" applyFont="1" applyFill="1" applyAlignment="1">
      <alignment horizontal="right" wrapText="1"/>
    </xf>
    <xf numFmtId="179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vertical="top" wrapText="1"/>
    </xf>
    <xf numFmtId="176" fontId="18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vertical="top" wrapText="1"/>
    </xf>
    <xf numFmtId="174" fontId="27" fillId="24" borderId="0" xfId="0" applyNumberFormat="1" applyFont="1" applyFill="1" applyAlignment="1">
      <alignment vertical="top" wrapText="1"/>
    </xf>
    <xf numFmtId="176" fontId="23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6" fontId="27" fillId="24" borderId="0" xfId="0" applyNumberFormat="1" applyFont="1" applyFill="1" applyAlignment="1">
      <alignment horizontal="right" vertical="top" wrapText="1"/>
    </xf>
    <xf numFmtId="172" fontId="27" fillId="0" borderId="0" xfId="0" applyNumberFormat="1" applyFont="1" applyFill="1" applyBorder="1" applyAlignment="1">
      <alignment vertical="center" wrapText="1"/>
    </xf>
    <xf numFmtId="174" fontId="27" fillId="24" borderId="0" xfId="0" applyNumberFormat="1" applyFont="1" applyFill="1" applyAlignment="1">
      <alignment vertical="center" wrapText="1"/>
    </xf>
    <xf numFmtId="172" fontId="27" fillId="24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4" fontId="27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174" fontId="28" fillId="24" borderId="11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vertical="top" wrapText="1"/>
    </xf>
    <xf numFmtId="176" fontId="27" fillId="24" borderId="0" xfId="0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5" fontId="18" fillId="24" borderId="0" xfId="0" applyNumberFormat="1" applyFont="1" applyFill="1" applyAlignment="1">
      <alignment vertical="top" wrapText="1"/>
    </xf>
    <xf numFmtId="172" fontId="18" fillId="24" borderId="0" xfId="0" applyNumberFormat="1" applyFont="1" applyFill="1" applyAlignment="1">
      <alignment horizontal="right" vertical="center" wrapText="1"/>
    </xf>
    <xf numFmtId="0" fontId="28" fillId="24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4" fontId="28" fillId="24" borderId="15" xfId="0" applyNumberFormat="1" applyFont="1" applyFill="1" applyBorder="1" applyAlignment="1">
      <alignment horizontal="right" vertical="center" wrapText="1"/>
    </xf>
    <xf numFmtId="172" fontId="28" fillId="24" borderId="15" xfId="0" applyNumberFormat="1" applyFont="1" applyFill="1" applyBorder="1" applyAlignment="1">
      <alignment horizontal="right" vertical="center" wrapText="1"/>
    </xf>
    <xf numFmtId="0" fontId="35" fillId="24" borderId="16" xfId="0" applyFont="1" applyFill="1" applyBorder="1" applyAlignment="1">
      <alignment vertical="top" wrapText="1"/>
    </xf>
    <xf numFmtId="172" fontId="27" fillId="24" borderId="16" xfId="0" applyNumberFormat="1" applyFont="1" applyFill="1" applyBorder="1" applyAlignment="1">
      <alignment horizontal="right" vertical="center" wrapText="1"/>
    </xf>
    <xf numFmtId="172" fontId="23" fillId="24" borderId="16" xfId="0" applyNumberFormat="1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vertical="top" wrapText="1"/>
    </xf>
    <xf numFmtId="172" fontId="27" fillId="24" borderId="0" xfId="0" applyNumberFormat="1" applyFont="1" applyFill="1" applyBorder="1" applyAlignment="1">
      <alignment horizontal="right" vertical="center" wrapText="1"/>
    </xf>
    <xf numFmtId="174" fontId="27" fillId="24" borderId="0" xfId="0" applyNumberFormat="1" applyFont="1" applyFill="1" applyBorder="1" applyAlignment="1">
      <alignment horizontal="right" vertical="center" wrapText="1"/>
    </xf>
    <xf numFmtId="174" fontId="27" fillId="24" borderId="10" xfId="0" applyNumberFormat="1" applyFont="1" applyFill="1" applyBorder="1" applyAlignment="1">
      <alignment horizontal="right" vertical="center" wrapText="1"/>
    </xf>
    <xf numFmtId="175" fontId="27" fillId="24" borderId="0" xfId="0" applyNumberFormat="1" applyFont="1" applyFill="1" applyBorder="1" applyAlignment="1">
      <alignment vertical="top" wrapText="1"/>
    </xf>
    <xf numFmtId="174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0" fontId="28" fillId="21" borderId="12" xfId="0" applyFont="1" applyFill="1" applyBorder="1" applyAlignment="1">
      <alignment vertical="top" wrapText="1"/>
    </xf>
    <xf numFmtId="0" fontId="30" fillId="21" borderId="12" xfId="0" applyFont="1" applyFill="1" applyBorder="1" applyAlignment="1">
      <alignment horizontal="center" vertical="top" wrapText="1"/>
    </xf>
    <xf numFmtId="176" fontId="19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6" fontId="23" fillId="21" borderId="0" xfId="0" applyNumberFormat="1" applyFont="1" applyFill="1" applyBorder="1" applyAlignment="1">
      <alignment vertical="top" wrapText="1"/>
    </xf>
    <xf numFmtId="176" fontId="34" fillId="21" borderId="0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Alignment="1">
      <alignment vertical="top" wrapText="1"/>
    </xf>
    <xf numFmtId="176" fontId="34" fillId="21" borderId="0" xfId="0" applyNumberFormat="1" applyFont="1" applyFill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80" fontId="34" fillId="21" borderId="17" xfId="0" applyNumberFormat="1" applyFont="1" applyFill="1" applyBorder="1" applyAlignment="1">
      <alignment horizontal="center" vertical="top" wrapText="1"/>
    </xf>
    <xf numFmtId="0" fontId="18" fillId="21" borderId="0" xfId="0" applyFont="1" applyFill="1" applyAlignment="1">
      <alignment/>
    </xf>
    <xf numFmtId="176" fontId="34" fillId="21" borderId="10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vertical="top" wrapText="1"/>
    </xf>
    <xf numFmtId="176" fontId="34" fillId="24" borderId="11" xfId="0" applyNumberFormat="1" applyFont="1" applyFill="1" applyBorder="1" applyAlignment="1">
      <alignment horizontal="center" vertical="top" wrapText="1"/>
    </xf>
    <xf numFmtId="176" fontId="24" fillId="24" borderId="0" xfId="0" applyNumberFormat="1" applyFont="1" applyFill="1" applyBorder="1" applyAlignment="1">
      <alignment vertical="top" wrapText="1"/>
    </xf>
    <xf numFmtId="176" fontId="24" fillId="24" borderId="0" xfId="0" applyNumberFormat="1" applyFont="1" applyFill="1" applyBorder="1" applyAlignment="1">
      <alignment vertical="center" wrapText="1"/>
    </xf>
    <xf numFmtId="176" fontId="24" fillId="24" borderId="0" xfId="0" applyNumberFormat="1" applyFont="1" applyFill="1" applyAlignment="1">
      <alignment vertical="center" wrapText="1"/>
    </xf>
    <xf numFmtId="0" fontId="33" fillId="0" borderId="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176" fontId="34" fillId="25" borderId="12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/>
    </xf>
    <xf numFmtId="0" fontId="33" fillId="0" borderId="0" xfId="0" applyFont="1" applyBorder="1" applyAlignment="1">
      <alignment horizontal="left" vertical="top" wrapText="1"/>
    </xf>
    <xf numFmtId="0" fontId="26" fillId="24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178" fontId="27" fillId="0" borderId="0" xfId="0" applyNumberFormat="1" applyFont="1" applyFill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7" fontId="23" fillId="24" borderId="14" xfId="0" applyNumberFormat="1" applyFont="1" applyFill="1" applyBorder="1" applyAlignment="1">
      <alignment vertical="top" wrapText="1"/>
    </xf>
    <xf numFmtId="174" fontId="28" fillId="0" borderId="18" xfId="0" applyNumberFormat="1" applyFont="1" applyFill="1" applyBorder="1" applyAlignment="1">
      <alignment vertical="center" wrapText="1"/>
    </xf>
    <xf numFmtId="172" fontId="28" fillId="21" borderId="19" xfId="0" applyNumberFormat="1" applyFont="1" applyFill="1" applyBorder="1" applyAlignment="1">
      <alignment vertical="center" wrapText="1"/>
    </xf>
    <xf numFmtId="172" fontId="28" fillId="21" borderId="19" xfId="0" applyNumberFormat="1" applyFont="1" applyFill="1" applyBorder="1" applyAlignment="1">
      <alignment vertical="top" wrapText="1"/>
    </xf>
    <xf numFmtId="172" fontId="28" fillId="21" borderId="19" xfId="0" applyNumberFormat="1" applyFont="1" applyFill="1" applyBorder="1" applyAlignment="1">
      <alignment horizontal="right" vertical="center" wrapText="1"/>
    </xf>
    <xf numFmtId="176" fontId="31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horizontal="right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Border="1" applyAlignment="1">
      <alignment horizontal="right" vertical="center" wrapText="1"/>
    </xf>
    <xf numFmtId="176" fontId="31" fillId="0" borderId="0" xfId="0" applyNumberFormat="1" applyFont="1" applyFill="1" applyAlignment="1">
      <alignment horizontal="right" vertical="center" wrapText="1"/>
    </xf>
    <xf numFmtId="172" fontId="29" fillId="0" borderId="0" xfId="0" applyNumberFormat="1" applyFont="1" applyFill="1" applyAlignment="1">
      <alignment horizontal="right" vertical="center" wrapText="1"/>
    </xf>
    <xf numFmtId="174" fontId="29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174" fontId="25" fillId="0" borderId="0" xfId="0" applyNumberFormat="1" applyFont="1" applyFill="1" applyBorder="1" applyAlignment="1">
      <alignment horizontal="right" vertical="center" wrapText="1"/>
    </xf>
    <xf numFmtId="176" fontId="24" fillId="25" borderId="12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172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176" fontId="20" fillId="0" borderId="0" xfId="0" applyNumberFormat="1" applyFont="1" applyBorder="1" applyAlignment="1">
      <alignment horizontal="left" vertical="center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6" fontId="23" fillId="21" borderId="10" xfId="0" applyNumberFormat="1" applyFont="1" applyFill="1" applyBorder="1" applyAlignment="1">
      <alignment vertical="top" wrapText="1"/>
    </xf>
    <xf numFmtId="176" fontId="34" fillId="21" borderId="10" xfId="0" applyNumberFormat="1" applyFont="1" applyFill="1" applyBorder="1" applyAlignment="1">
      <alignment horizontal="center" vertical="top" wrapText="1"/>
    </xf>
    <xf numFmtId="176" fontId="32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34" fillId="21" borderId="21" xfId="0" applyNumberFormat="1" applyFont="1" applyFill="1" applyBorder="1" applyAlignment="1">
      <alignment horizontal="center" vertical="top" wrapText="1"/>
    </xf>
    <xf numFmtId="176" fontId="34" fillId="21" borderId="0" xfId="0" applyNumberFormat="1" applyFont="1" applyFill="1" applyBorder="1" applyAlignment="1">
      <alignment vertical="top" wrapText="1"/>
    </xf>
    <xf numFmtId="176" fontId="23" fillId="21" borderId="10" xfId="0" applyNumberFormat="1" applyFont="1" applyFill="1" applyBorder="1" applyAlignment="1">
      <alignment horizontal="center" vertical="top" wrapText="1"/>
    </xf>
    <xf numFmtId="176" fontId="34" fillId="21" borderId="11" xfId="0" applyNumberFormat="1" applyFont="1" applyFill="1" applyBorder="1" applyAlignment="1">
      <alignment horizontal="center" vertical="top" wrapText="1"/>
    </xf>
    <xf numFmtId="176" fontId="34" fillId="21" borderId="17" xfId="0" applyNumberFormat="1" applyFont="1" applyFill="1" applyBorder="1" applyAlignment="1">
      <alignment horizontal="center" vertical="top" wrapText="1"/>
    </xf>
    <xf numFmtId="176" fontId="34" fillId="21" borderId="20" xfId="0" applyNumberFormat="1" applyFont="1" applyFill="1" applyBorder="1" applyAlignment="1">
      <alignment vertical="top" wrapText="1"/>
    </xf>
    <xf numFmtId="172" fontId="28" fillId="21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48</xdr:row>
      <xdr:rowOff>38100</xdr:rowOff>
    </xdr:from>
    <xdr:to>
      <xdr:col>3</xdr:col>
      <xdr:colOff>952500</xdr:colOff>
      <xdr:row>56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3181350" y="8010525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85725</xdr:rowOff>
    </xdr:from>
    <xdr:to>
      <xdr:col>0</xdr:col>
      <xdr:colOff>2009775</xdr:colOff>
      <xdr:row>55</xdr:row>
      <xdr:rowOff>85725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058150"/>
          <a:ext cx="1933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35</xdr:row>
      <xdr:rowOff>95250</xdr:rowOff>
    </xdr:from>
    <xdr:to>
      <xdr:col>3</xdr:col>
      <xdr:colOff>1047750</xdr:colOff>
      <xdr:row>44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71800" y="7496175"/>
          <a:ext cx="2038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35</xdr:row>
      <xdr:rowOff>152400</xdr:rowOff>
    </xdr:from>
    <xdr:to>
      <xdr:col>0</xdr:col>
      <xdr:colOff>2000250</xdr:colOff>
      <xdr:row>43</xdr:row>
      <xdr:rowOff>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553325"/>
          <a:ext cx="193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133350</xdr:rowOff>
    </xdr:from>
    <xdr:to>
      <xdr:col>3</xdr:col>
      <xdr:colOff>895350</xdr:colOff>
      <xdr:row>47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52750" y="7162800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133350</xdr:rowOff>
    </xdr:from>
    <xdr:to>
      <xdr:col>0</xdr:col>
      <xdr:colOff>2095500</xdr:colOff>
      <xdr:row>45</xdr:row>
      <xdr:rowOff>66675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16280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190500</xdr:rowOff>
    </xdr:from>
    <xdr:to>
      <xdr:col>11</xdr:col>
      <xdr:colOff>0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4400550" y="3971925"/>
          <a:ext cx="2095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676275</xdr:colOff>
      <xdr:row>23</xdr:row>
      <xdr:rowOff>19050</xdr:rowOff>
    </xdr:from>
    <xdr:to>
      <xdr:col>2</xdr:col>
      <xdr:colOff>228600</xdr:colOff>
      <xdr:row>29</xdr:row>
      <xdr:rowOff>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600575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zoomScalePageLayoutView="0" workbookViewId="0" topLeftCell="A33">
      <selection activeCell="A58" sqref="A58"/>
    </sheetView>
  </sheetViews>
  <sheetFormatPr defaultColWidth="9.140625" defaultRowHeight="12.75"/>
  <cols>
    <col min="1" max="1" width="42.421875" style="1" customWidth="1"/>
    <col min="2" max="2" width="9.00390625" style="2" customWidth="1"/>
    <col min="3" max="3" width="11.421875" style="3" customWidth="1"/>
    <col min="4" max="4" width="15.57421875" style="4" customWidth="1"/>
    <col min="5" max="16384" width="9.140625" style="1" customWidth="1"/>
  </cols>
  <sheetData>
    <row r="1" spans="1:4" ht="18" customHeight="1">
      <c r="A1" s="211" t="s">
        <v>0</v>
      </c>
      <c r="B1" s="211"/>
      <c r="C1" s="211"/>
      <c r="D1" s="211"/>
    </row>
    <row r="2" spans="1:4" ht="18" customHeight="1">
      <c r="A2" s="212" t="s">
        <v>1</v>
      </c>
      <c r="B2" s="212"/>
      <c r="C2" s="212"/>
      <c r="D2" s="212"/>
    </row>
    <row r="3" spans="1:4" ht="18" customHeight="1">
      <c r="A3" s="6" t="s">
        <v>118</v>
      </c>
      <c r="B3" s="5"/>
      <c r="C3" s="5"/>
      <c r="D3" s="5"/>
    </row>
    <row r="4" spans="1:4" ht="12.75">
      <c r="A4" s="7"/>
      <c r="B4" s="8"/>
      <c r="C4" s="9"/>
      <c r="D4" s="10"/>
    </row>
    <row r="5" spans="1:4" ht="12.75" customHeight="1">
      <c r="A5" s="11"/>
      <c r="B5" s="12" t="s">
        <v>2</v>
      </c>
      <c r="C5" s="13" t="s">
        <v>119</v>
      </c>
      <c r="D5" s="13" t="s">
        <v>116</v>
      </c>
    </row>
    <row r="6" spans="1:4" ht="12.75" customHeight="1">
      <c r="A6" s="11"/>
      <c r="B6" s="12"/>
      <c r="C6" s="14" t="s">
        <v>3</v>
      </c>
      <c r="D6" s="14" t="s">
        <v>3</v>
      </c>
    </row>
    <row r="7" spans="1:4" ht="12.75" customHeight="1">
      <c r="A7" s="15" t="s">
        <v>4</v>
      </c>
      <c r="B7" s="16"/>
      <c r="C7" s="1"/>
      <c r="D7" s="17"/>
    </row>
    <row r="8" spans="1:4" ht="12.75" customHeight="1">
      <c r="A8" s="15" t="s">
        <v>5</v>
      </c>
      <c r="B8" s="18"/>
      <c r="C8" s="19"/>
      <c r="D8" s="17"/>
    </row>
    <row r="9" spans="1:4" ht="12.75" customHeight="1">
      <c r="A9" s="20" t="s">
        <v>6</v>
      </c>
      <c r="B9" s="21"/>
      <c r="C9" s="22"/>
      <c r="D9" s="22">
        <f>C9</f>
        <v>0</v>
      </c>
    </row>
    <row r="10" spans="1:4" ht="12.75" customHeight="1">
      <c r="A10" s="20" t="s">
        <v>7</v>
      </c>
      <c r="B10" s="21">
        <v>5</v>
      </c>
      <c r="C10" s="23">
        <v>0</v>
      </c>
      <c r="D10" s="23">
        <v>1</v>
      </c>
    </row>
    <row r="11" spans="1:4" ht="12.75" customHeight="1">
      <c r="A11" s="20" t="s">
        <v>8</v>
      </c>
      <c r="B11" s="21">
        <v>6</v>
      </c>
      <c r="C11" s="24">
        <v>1116</v>
      </c>
      <c r="D11" s="24">
        <v>1122</v>
      </c>
    </row>
    <row r="12" spans="1:4" ht="12.75" customHeight="1">
      <c r="A12" s="20" t="s">
        <v>9</v>
      </c>
      <c r="B12" s="21">
        <v>7</v>
      </c>
      <c r="C12" s="24">
        <v>107</v>
      </c>
      <c r="D12" s="24">
        <v>107</v>
      </c>
    </row>
    <row r="13" spans="1:4" ht="12.75" customHeight="1">
      <c r="A13" s="20" t="s">
        <v>101</v>
      </c>
      <c r="B13" s="21">
        <v>8</v>
      </c>
      <c r="C13" s="24">
        <v>141</v>
      </c>
      <c r="D13" s="24">
        <v>141</v>
      </c>
    </row>
    <row r="14" spans="1:4" ht="12.75" customHeight="1">
      <c r="A14" s="20" t="s">
        <v>102</v>
      </c>
      <c r="B14" s="21">
        <v>9</v>
      </c>
      <c r="C14" s="24">
        <v>61</v>
      </c>
      <c r="D14" s="24">
        <v>61</v>
      </c>
    </row>
    <row r="15" spans="1:4" ht="12.75" customHeight="1">
      <c r="A15" s="20" t="s">
        <v>30</v>
      </c>
      <c r="B15" s="21">
        <v>17</v>
      </c>
      <c r="C15" s="24">
        <v>2</v>
      </c>
      <c r="D15" s="24">
        <v>2</v>
      </c>
    </row>
    <row r="16" spans="1:4" ht="12.75" customHeight="1">
      <c r="A16" s="25" t="s">
        <v>10</v>
      </c>
      <c r="B16" s="26"/>
      <c r="C16" s="27">
        <f>SUM(C9:C15)</f>
        <v>1427</v>
      </c>
      <c r="D16" s="27">
        <f>SUM(D9:D15)</f>
        <v>1434</v>
      </c>
    </row>
    <row r="17" spans="1:4" ht="12.75" customHeight="1">
      <c r="A17" s="28"/>
      <c r="B17" s="29"/>
      <c r="C17" s="30"/>
      <c r="D17" s="31"/>
    </row>
    <row r="18" spans="1:4" ht="12.75" customHeight="1">
      <c r="A18" s="28" t="s">
        <v>11</v>
      </c>
      <c r="B18" s="29"/>
      <c r="C18" s="32"/>
      <c r="D18" s="33"/>
    </row>
    <row r="19" spans="1:4" ht="12.75" customHeight="1">
      <c r="A19" s="20" t="s">
        <v>12</v>
      </c>
      <c r="B19" s="184">
        <v>10</v>
      </c>
      <c r="C19" s="23">
        <v>48</v>
      </c>
      <c r="D19" s="23">
        <v>56</v>
      </c>
    </row>
    <row r="20" spans="1:4" ht="12.75" customHeight="1">
      <c r="A20" s="20" t="s">
        <v>13</v>
      </c>
      <c r="B20" s="184">
        <v>11</v>
      </c>
      <c r="C20" s="23">
        <v>47</v>
      </c>
      <c r="D20" s="23">
        <v>39</v>
      </c>
    </row>
    <row r="21" spans="1:4" ht="12.75" customHeight="1">
      <c r="A21" s="20" t="s">
        <v>101</v>
      </c>
      <c r="B21" s="184">
        <v>12</v>
      </c>
      <c r="C21" s="23">
        <v>28</v>
      </c>
      <c r="D21" s="23">
        <v>28</v>
      </c>
    </row>
    <row r="22" spans="1:4" ht="12.75" customHeight="1">
      <c r="A22" s="20" t="s">
        <v>14</v>
      </c>
      <c r="B22" s="184">
        <v>13</v>
      </c>
      <c r="C22" s="23">
        <v>25</v>
      </c>
      <c r="D22" s="23">
        <v>22</v>
      </c>
    </row>
    <row r="23" spans="1:4" ht="12.75" customHeight="1">
      <c r="A23" s="34" t="s">
        <v>15</v>
      </c>
      <c r="B23" s="185">
        <v>14</v>
      </c>
      <c r="C23" s="35">
        <v>4</v>
      </c>
      <c r="D23" s="35">
        <v>4</v>
      </c>
    </row>
    <row r="24" spans="1:4" ht="12.75" customHeight="1">
      <c r="A24" s="36" t="s">
        <v>17</v>
      </c>
      <c r="B24" s="37"/>
      <c r="C24" s="38">
        <f>SUM(C19:C23)</f>
        <v>152</v>
      </c>
      <c r="D24" s="38">
        <f>SUM(D19:D23)</f>
        <v>149</v>
      </c>
    </row>
    <row r="25" spans="1:7" ht="12.75" customHeight="1">
      <c r="A25" s="39" t="s">
        <v>18</v>
      </c>
      <c r="B25" s="40"/>
      <c r="C25" s="198">
        <f>C24+C16</f>
        <v>1579</v>
      </c>
      <c r="D25" s="198">
        <f>D24+D16</f>
        <v>1583</v>
      </c>
      <c r="F25" s="4"/>
      <c r="G25" s="4"/>
    </row>
    <row r="26" spans="1:4" ht="12.75" customHeight="1">
      <c r="A26" s="41" t="s">
        <v>19</v>
      </c>
      <c r="B26" s="192"/>
      <c r="C26" s="32"/>
      <c r="D26" s="33"/>
    </row>
    <row r="27" spans="1:4" ht="12.75" customHeight="1">
      <c r="A27" s="42" t="s">
        <v>20</v>
      </c>
      <c r="B27" s="186">
        <v>15.1</v>
      </c>
      <c r="C27" s="43">
        <v>516</v>
      </c>
      <c r="D27" s="43">
        <v>516</v>
      </c>
    </row>
    <row r="28" spans="1:4" ht="12.75" customHeight="1">
      <c r="A28" s="42" t="s">
        <v>21</v>
      </c>
      <c r="B28" s="187"/>
      <c r="C28" s="43">
        <v>541</v>
      </c>
      <c r="D28" s="43">
        <v>541</v>
      </c>
    </row>
    <row r="29" spans="1:4" ht="12.75" customHeight="1">
      <c r="A29" s="42" t="s">
        <v>22</v>
      </c>
      <c r="B29" s="188"/>
      <c r="C29" s="44">
        <f>+D29+D30</f>
        <v>-417</v>
      </c>
      <c r="D29" s="44">
        <v>-377</v>
      </c>
    </row>
    <row r="30" spans="1:4" ht="12.75" customHeight="1">
      <c r="A30" s="45" t="s">
        <v>23</v>
      </c>
      <c r="B30" s="188"/>
      <c r="C30" s="46">
        <f>-46+8</f>
        <v>-38</v>
      </c>
      <c r="D30" s="46">
        <v>-40</v>
      </c>
    </row>
    <row r="31" spans="1:4" ht="12.75" customHeight="1">
      <c r="A31" s="47" t="s">
        <v>24</v>
      </c>
      <c r="B31" s="189"/>
      <c r="C31" s="48">
        <f>SUM(C27:C30)</f>
        <v>602</v>
      </c>
      <c r="D31" s="49">
        <f>SUM(D27:D30)</f>
        <v>640</v>
      </c>
    </row>
    <row r="32" spans="1:4" ht="12.75" customHeight="1">
      <c r="A32" s="50" t="s">
        <v>25</v>
      </c>
      <c r="B32" s="190"/>
      <c r="C32" s="51">
        <v>155</v>
      </c>
      <c r="D32" s="51">
        <v>155</v>
      </c>
    </row>
    <row r="33" spans="1:4" ht="12.75" customHeight="1">
      <c r="A33" s="52" t="s">
        <v>26</v>
      </c>
      <c r="B33" s="191">
        <v>15</v>
      </c>
      <c r="C33" s="53">
        <f>SUM(C31:C32)</f>
        <v>757</v>
      </c>
      <c r="D33" s="53">
        <f>SUM(D31:D32)</f>
        <v>795</v>
      </c>
    </row>
    <row r="34" spans="1:4" ht="12.75" customHeight="1">
      <c r="A34" s="28" t="s">
        <v>27</v>
      </c>
      <c r="B34" s="192"/>
      <c r="C34" s="32"/>
      <c r="D34" s="33"/>
    </row>
    <row r="35" spans="1:4" ht="12.75" customHeight="1">
      <c r="A35" s="54" t="s">
        <v>28</v>
      </c>
      <c r="B35" s="192"/>
      <c r="C35" s="32"/>
      <c r="D35" s="33"/>
    </row>
    <row r="36" spans="1:4" ht="12.75" customHeight="1">
      <c r="A36" s="42" t="s">
        <v>103</v>
      </c>
      <c r="B36" s="193">
        <v>16</v>
      </c>
      <c r="C36" s="55">
        <v>452</v>
      </c>
      <c r="D36" s="55">
        <v>540</v>
      </c>
    </row>
    <row r="37" spans="1:4" ht="12.75" customHeight="1">
      <c r="A37" s="45" t="s">
        <v>30</v>
      </c>
      <c r="B37" s="193">
        <v>17</v>
      </c>
      <c r="C37" s="55">
        <v>4</v>
      </c>
      <c r="D37" s="55">
        <v>4</v>
      </c>
    </row>
    <row r="38" spans="1:4" ht="12.75" customHeight="1">
      <c r="A38" s="47" t="s">
        <v>31</v>
      </c>
      <c r="B38" s="194"/>
      <c r="C38" s="56">
        <f>SUM(C36:C37)</f>
        <v>456</v>
      </c>
      <c r="D38" s="57">
        <f>SUM(D36:D37)</f>
        <v>544</v>
      </c>
    </row>
    <row r="39" spans="1:4" ht="12.75" customHeight="1">
      <c r="A39" s="15" t="s">
        <v>32</v>
      </c>
      <c r="B39" s="16"/>
      <c r="C39" s="19"/>
      <c r="D39" s="17"/>
    </row>
    <row r="40" spans="1:4" ht="12.75" customHeight="1">
      <c r="A40" s="42" t="s">
        <v>29</v>
      </c>
      <c r="B40" s="184">
        <v>18</v>
      </c>
      <c r="C40" s="23">
        <v>41</v>
      </c>
      <c r="D40" s="23">
        <v>20</v>
      </c>
    </row>
    <row r="41" spans="1:4" ht="12.75" customHeight="1">
      <c r="A41" s="20" t="s">
        <v>33</v>
      </c>
      <c r="B41" s="195">
        <v>19</v>
      </c>
      <c r="C41" s="23">
        <f>214+8</f>
        <v>222</v>
      </c>
      <c r="D41" s="23">
        <v>152</v>
      </c>
    </row>
    <row r="42" spans="1:4" ht="12.75" customHeight="1">
      <c r="A42" s="34" t="s">
        <v>34</v>
      </c>
      <c r="B42" s="185">
        <v>20</v>
      </c>
      <c r="C42" s="35">
        <v>103</v>
      </c>
      <c r="D42" s="35">
        <v>72</v>
      </c>
    </row>
    <row r="43" spans="1:4" ht="12.75" customHeight="1">
      <c r="A43" s="36" t="s">
        <v>35</v>
      </c>
      <c r="B43" s="37"/>
      <c r="C43" s="38">
        <f>SUM(C40:C42)</f>
        <v>366</v>
      </c>
      <c r="D43" s="58">
        <f>SUM(D40:D42)</f>
        <v>244</v>
      </c>
    </row>
    <row r="44" spans="1:4" ht="12.75" customHeight="1">
      <c r="A44" s="59" t="s">
        <v>36</v>
      </c>
      <c r="B44" s="60"/>
      <c r="C44" s="199">
        <f>C33+C38+C43</f>
        <v>1579</v>
      </c>
      <c r="D44" s="199">
        <f>D33+D38+D43</f>
        <v>1583</v>
      </c>
    </row>
    <row r="45" spans="1:4" ht="12.75" customHeight="1">
      <c r="A45" s="176" t="s">
        <v>104</v>
      </c>
      <c r="B45" s="176"/>
      <c r="C45" s="176"/>
      <c r="D45" s="176"/>
    </row>
    <row r="46" spans="1:4" ht="12.75" customHeight="1">
      <c r="A46" s="62"/>
      <c r="B46" s="62"/>
      <c r="C46" s="62"/>
      <c r="D46" s="62"/>
    </row>
    <row r="47" spans="1:4" ht="12.75" customHeight="1">
      <c r="A47" s="213" t="s">
        <v>107</v>
      </c>
      <c r="B47" s="213"/>
      <c r="C47" s="213"/>
      <c r="D47" s="4" t="s">
        <v>109</v>
      </c>
    </row>
    <row r="48" spans="1:4" ht="12.75" customHeight="1">
      <c r="A48" s="1" t="s">
        <v>115</v>
      </c>
      <c r="B48" s="1"/>
      <c r="D48" s="208" t="s">
        <v>112</v>
      </c>
    </row>
    <row r="49" spans="2:4" ht="12.75" customHeight="1">
      <c r="B49" s="168"/>
      <c r="C49" s="168"/>
      <c r="D49" s="168"/>
    </row>
    <row r="50" spans="1:4" ht="12.75" customHeight="1">
      <c r="A50" s="169"/>
      <c r="B50" s="1"/>
      <c r="C50" s="103"/>
      <c r="D50" s="103"/>
    </row>
    <row r="51" spans="2:4" ht="12.75" customHeight="1">
      <c r="B51" s="1"/>
      <c r="C51" s="103"/>
      <c r="D51" s="103"/>
    </row>
    <row r="52" spans="1:4" ht="12.75" customHeight="1">
      <c r="A52" s="174"/>
      <c r="B52" s="1"/>
      <c r="C52" s="103"/>
      <c r="D52" s="103"/>
    </row>
    <row r="53" spans="1:4" ht="12.75" customHeight="1">
      <c r="A53" s="174"/>
      <c r="B53" s="1"/>
      <c r="C53" s="103"/>
      <c r="D53" s="103"/>
    </row>
    <row r="54" spans="1:4" ht="12.75" customHeight="1">
      <c r="A54" s="174"/>
      <c r="B54" s="1"/>
      <c r="C54" s="103"/>
      <c r="D54" s="103"/>
    </row>
    <row r="55" spans="2:4" ht="12.75" customHeight="1">
      <c r="B55" s="1"/>
      <c r="C55" s="103"/>
      <c r="D55" s="103"/>
    </row>
    <row r="56" spans="1:4" ht="12.75" customHeight="1">
      <c r="A56" s="63"/>
      <c r="B56" s="1"/>
      <c r="C56" s="103"/>
      <c r="D56" s="103"/>
    </row>
    <row r="57" spans="1:4" ht="12.75" customHeight="1">
      <c r="A57" s="63" t="s">
        <v>122</v>
      </c>
      <c r="B57" s="1"/>
      <c r="C57" s="103"/>
      <c r="D57" s="103"/>
    </row>
  </sheetData>
  <sheetProtection/>
  <mergeCells count="3">
    <mergeCell ref="A1:D1"/>
    <mergeCell ref="A2:D2"/>
    <mergeCell ref="A47:C47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 r:id="rId2"/>
  <headerFooter alignWithMargins="0"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115" zoomScaleNormal="115" zoomScalePageLayoutView="0" workbookViewId="0" topLeftCell="A22">
      <selection activeCell="A47" sqref="A47"/>
    </sheetView>
  </sheetViews>
  <sheetFormatPr defaultColWidth="9.140625" defaultRowHeight="12.75"/>
  <cols>
    <col min="1" max="1" width="32.7109375" style="1" customWidth="1"/>
    <col min="2" max="2" width="9.57421875" style="1" customWidth="1"/>
    <col min="3" max="3" width="17.140625" style="1" customWidth="1"/>
    <col min="4" max="4" width="17.00390625" style="1" customWidth="1"/>
    <col min="5" max="16384" width="9.140625" style="1" customWidth="1"/>
  </cols>
  <sheetData>
    <row r="1" spans="1:4" s="65" customFormat="1" ht="18" customHeight="1">
      <c r="A1" s="211" t="s">
        <v>0</v>
      </c>
      <c r="B1" s="211"/>
      <c r="C1" s="211"/>
      <c r="D1" s="211"/>
    </row>
    <row r="2" spans="1:4" s="65" customFormat="1" ht="18" customHeight="1">
      <c r="A2" s="216" t="s">
        <v>37</v>
      </c>
      <c r="B2" s="216"/>
      <c r="C2" s="216"/>
      <c r="D2" s="216"/>
    </row>
    <row r="3" spans="1:4" s="65" customFormat="1" ht="18" customHeight="1">
      <c r="A3" s="66" t="s">
        <v>118</v>
      </c>
      <c r="B3" s="67"/>
      <c r="C3" s="67"/>
      <c r="D3" s="67"/>
    </row>
    <row r="4" spans="1:4" ht="20.25">
      <c r="A4" s="217"/>
      <c r="B4" s="217"/>
      <c r="C4" s="217"/>
      <c r="D4" s="217"/>
    </row>
    <row r="5" spans="1:4" ht="15.75" customHeight="1">
      <c r="A5" s="68"/>
      <c r="B5" s="69" t="s">
        <v>2</v>
      </c>
      <c r="C5" s="13" t="s">
        <v>119</v>
      </c>
      <c r="D5" s="13" t="s">
        <v>120</v>
      </c>
    </row>
    <row r="6" spans="1:4" ht="15.75" customHeight="1">
      <c r="A6" s="70"/>
      <c r="B6" s="71"/>
      <c r="C6" s="72" t="s">
        <v>3</v>
      </c>
      <c r="D6" s="72" t="s">
        <v>3</v>
      </c>
    </row>
    <row r="7" spans="1:4" ht="15.75" customHeight="1">
      <c r="A7" s="73"/>
      <c r="B7" s="74"/>
      <c r="C7" s="75"/>
      <c r="D7" s="76"/>
    </row>
    <row r="8" spans="1:4" s="65" customFormat="1" ht="15.75" customHeight="1">
      <c r="A8" s="77" t="s">
        <v>38</v>
      </c>
      <c r="B8" s="180">
        <v>21.1</v>
      </c>
      <c r="C8" s="65">
        <v>80</v>
      </c>
      <c r="D8" s="78">
        <v>120</v>
      </c>
    </row>
    <row r="9" spans="1:4" s="65" customFormat="1" ht="24.75" customHeight="1">
      <c r="A9" s="77" t="s">
        <v>39</v>
      </c>
      <c r="B9" s="180">
        <v>22</v>
      </c>
      <c r="D9" s="78"/>
    </row>
    <row r="10" spans="1:4" ht="15.75" customHeight="1">
      <c r="A10" s="77" t="s">
        <v>40</v>
      </c>
      <c r="B10" s="181">
        <v>23.1</v>
      </c>
      <c r="C10" s="79">
        <v>-24</v>
      </c>
      <c r="D10" s="79">
        <v>-40</v>
      </c>
    </row>
    <row r="11" spans="1:4" ht="15.75" customHeight="1">
      <c r="A11" s="77" t="s">
        <v>41</v>
      </c>
      <c r="B11" s="181">
        <v>23.2</v>
      </c>
      <c r="C11" s="79">
        <v>-10</v>
      </c>
      <c r="D11" s="80">
        <v>-10</v>
      </c>
    </row>
    <row r="12" spans="1:4" ht="15.75" customHeight="1">
      <c r="A12" s="77" t="s">
        <v>42</v>
      </c>
      <c r="B12" s="181">
        <v>23.3</v>
      </c>
      <c r="C12" s="79">
        <v>-6</v>
      </c>
      <c r="D12" s="81">
        <v>-5</v>
      </c>
    </row>
    <row r="13" spans="1:4" ht="15.75" customHeight="1">
      <c r="A13" s="77" t="s">
        <v>43</v>
      </c>
      <c r="B13" s="181">
        <v>23.4</v>
      </c>
      <c r="C13" s="79">
        <v>-71</v>
      </c>
      <c r="D13" s="80">
        <v>-96</v>
      </c>
    </row>
    <row r="14" spans="1:4" ht="15.75" customHeight="1">
      <c r="A14" s="77" t="s">
        <v>44</v>
      </c>
      <c r="B14" s="181">
        <v>23.5</v>
      </c>
      <c r="C14" s="79">
        <v>-4</v>
      </c>
      <c r="D14" s="79">
        <v>-3</v>
      </c>
    </row>
    <row r="15" spans="1:4" ht="15.75" customHeight="1">
      <c r="A15" s="82" t="s">
        <v>45</v>
      </c>
      <c r="B15" s="182">
        <v>23.6</v>
      </c>
      <c r="C15" s="79">
        <v>-3</v>
      </c>
      <c r="D15" s="83">
        <v>-3</v>
      </c>
    </row>
    <row r="16" spans="1:4" ht="34.5" customHeight="1">
      <c r="A16" s="84" t="s">
        <v>46</v>
      </c>
      <c r="B16" s="85"/>
      <c r="C16" s="86">
        <f>SUM(C8:C15)</f>
        <v>-38</v>
      </c>
      <c r="D16" s="86">
        <f>SUM(D8:D15)</f>
        <v>-37</v>
      </c>
    </row>
    <row r="17" spans="1:4" ht="18" customHeight="1">
      <c r="A17" s="84" t="s">
        <v>47</v>
      </c>
      <c r="B17" s="87"/>
      <c r="C17" s="1">
        <v>0</v>
      </c>
      <c r="D17" s="88">
        <v>0</v>
      </c>
    </row>
    <row r="18" spans="1:4" ht="22.5" customHeight="1" thickBot="1">
      <c r="A18" s="89" t="s">
        <v>48</v>
      </c>
      <c r="B18" s="90"/>
      <c r="C18" s="197">
        <f>C16-C17</f>
        <v>-38</v>
      </c>
      <c r="D18" s="91">
        <f>D16-D17</f>
        <v>-37</v>
      </c>
    </row>
    <row r="19" spans="1:4" ht="22.5" customHeight="1" thickBot="1" thickTop="1">
      <c r="A19" s="92"/>
      <c r="B19" s="92"/>
      <c r="C19" s="196"/>
      <c r="D19" s="93"/>
    </row>
    <row r="20" spans="1:4" ht="18.75" customHeight="1" thickBot="1" thickTop="1">
      <c r="A20" s="94" t="s">
        <v>49</v>
      </c>
      <c r="B20" s="95"/>
      <c r="C20" s="96">
        <f>C18</f>
        <v>-38</v>
      </c>
      <c r="D20" s="96">
        <f>D18</f>
        <v>-37</v>
      </c>
    </row>
    <row r="22" ht="12.75">
      <c r="A22" s="97" t="s">
        <v>50</v>
      </c>
    </row>
    <row r="23" spans="1:4" ht="17.25" customHeight="1">
      <c r="A23" s="65" t="s">
        <v>51</v>
      </c>
      <c r="B23" s="65"/>
      <c r="D23" s="98"/>
    </row>
    <row r="24" spans="1:4" ht="15.75" customHeight="1">
      <c r="A24" s="50" t="s">
        <v>25</v>
      </c>
      <c r="B24" s="65"/>
      <c r="D24" s="98"/>
    </row>
    <row r="27" spans="1:4" ht="15">
      <c r="A27" s="99" t="s">
        <v>52</v>
      </c>
      <c r="B27" s="183">
        <v>15.2</v>
      </c>
      <c r="C27" s="100">
        <f>C18/'Баланс '!C27</f>
        <v>-0.07364341085271318</v>
      </c>
      <c r="D27" s="101">
        <f>D18/'Баланс '!D27</f>
        <v>-0.07170542635658915</v>
      </c>
    </row>
    <row r="29" spans="1:4" ht="12.75">
      <c r="A29" s="176" t="s">
        <v>104</v>
      </c>
      <c r="B29" s="177"/>
      <c r="C29" s="177"/>
      <c r="D29" s="177"/>
    </row>
    <row r="31" spans="1:4" ht="15.75" customHeight="1">
      <c r="A31" s="102"/>
      <c r="B31" s="218"/>
      <c r="C31" s="218"/>
      <c r="D31" s="218"/>
    </row>
    <row r="32" spans="1:4" ht="15.75" customHeight="1">
      <c r="A32" s="218"/>
      <c r="B32" s="173"/>
      <c r="C32" s="219"/>
      <c r="D32" s="219"/>
    </row>
    <row r="33" spans="1:4" ht="15.75" customHeight="1">
      <c r="A33" s="218"/>
      <c r="B33" s="173"/>
      <c r="C33" s="173"/>
      <c r="D33" s="173"/>
    </row>
    <row r="34" spans="1:4" ht="12.75" customHeight="1">
      <c r="A34" s="63" t="s">
        <v>114</v>
      </c>
      <c r="C34" s="213" t="s">
        <v>108</v>
      </c>
      <c r="D34" s="213"/>
    </row>
    <row r="35" spans="1:4" ht="12.75">
      <c r="A35" s="1" t="s">
        <v>115</v>
      </c>
      <c r="B35" s="171"/>
      <c r="C35" s="214" t="s">
        <v>113</v>
      </c>
      <c r="D35" s="214"/>
    </row>
    <row r="36" spans="2:4" ht="12.75">
      <c r="B36" s="215"/>
      <c r="C36" s="215"/>
      <c r="D36" s="215"/>
    </row>
    <row r="37" spans="2:4" ht="12.75">
      <c r="B37" s="2"/>
      <c r="C37" s="3"/>
      <c r="D37" s="4"/>
    </row>
    <row r="38" spans="2:4" ht="12.75">
      <c r="B38" s="2"/>
      <c r="C38" s="3"/>
      <c r="D38" s="4"/>
    </row>
    <row r="39" spans="1:4" ht="12.75">
      <c r="A39" s="174"/>
      <c r="B39" s="2"/>
      <c r="C39" s="3"/>
      <c r="D39" s="4"/>
    </row>
    <row r="40" spans="1:4" ht="12.75">
      <c r="A40" s="174"/>
      <c r="B40" s="2"/>
      <c r="C40" s="3"/>
      <c r="D40" s="4"/>
    </row>
    <row r="41" spans="1:4" ht="12.75">
      <c r="A41" s="174"/>
      <c r="B41" s="2"/>
      <c r="C41" s="3"/>
      <c r="D41" s="4"/>
    </row>
    <row r="42" spans="2:4" ht="12.75">
      <c r="B42" s="2"/>
      <c r="C42" s="3"/>
      <c r="D42" s="4"/>
    </row>
    <row r="43" spans="1:4" ht="12.75">
      <c r="A43" s="63"/>
      <c r="B43" s="2"/>
      <c r="C43" s="3"/>
      <c r="D43" s="4"/>
    </row>
    <row r="44" spans="2:4" ht="12.75">
      <c r="B44" s="2"/>
      <c r="C44" s="3"/>
      <c r="D44" s="4"/>
    </row>
    <row r="46" ht="12.75">
      <c r="A46" s="63" t="s">
        <v>122</v>
      </c>
    </row>
  </sheetData>
  <sheetProtection/>
  <mergeCells count="9">
    <mergeCell ref="C34:D34"/>
    <mergeCell ref="C35:D35"/>
    <mergeCell ref="B36:D36"/>
    <mergeCell ref="A1:D1"/>
    <mergeCell ref="A2:D2"/>
    <mergeCell ref="A4:D4"/>
    <mergeCell ref="B31:D31"/>
    <mergeCell ref="A32:A33"/>
    <mergeCell ref="C32:D32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5" zoomScaleNormal="115" zoomScalePageLayoutView="0" workbookViewId="0" topLeftCell="A8">
      <selection activeCell="C14" sqref="C14"/>
    </sheetView>
  </sheetViews>
  <sheetFormatPr defaultColWidth="9.140625" defaultRowHeight="12.75"/>
  <cols>
    <col min="1" max="1" width="40.7109375" style="1" customWidth="1"/>
    <col min="2" max="2" width="9.28125" style="1" customWidth="1"/>
    <col min="3" max="3" width="14.140625" style="103" customWidth="1"/>
    <col min="4" max="4" width="14.28125" style="103" customWidth="1"/>
    <col min="5" max="5" width="9.140625" style="1" customWidth="1"/>
    <col min="6" max="16384" width="9.140625" style="1" customWidth="1"/>
  </cols>
  <sheetData>
    <row r="1" spans="1:4" s="65" customFormat="1" ht="18" customHeight="1">
      <c r="A1" s="211" t="s">
        <v>0</v>
      </c>
      <c r="B1" s="211"/>
      <c r="C1" s="211"/>
      <c r="D1" s="211"/>
    </row>
    <row r="2" spans="1:4" s="65" customFormat="1" ht="18" customHeight="1">
      <c r="A2" s="221" t="s">
        <v>53</v>
      </c>
      <c r="B2" s="221"/>
      <c r="C2" s="221"/>
      <c r="D2" s="221"/>
    </row>
    <row r="3" spans="1:4" s="65" customFormat="1" ht="18" customHeight="1">
      <c r="A3" s="66" t="s">
        <v>118</v>
      </c>
      <c r="B3" s="67"/>
      <c r="C3" s="67"/>
      <c r="D3" s="104"/>
    </row>
    <row r="6" spans="2:4" ht="12.75">
      <c r="B6" s="105" t="s">
        <v>2</v>
      </c>
      <c r="C6" s="13">
        <v>44377</v>
      </c>
      <c r="D6" s="13">
        <v>44561</v>
      </c>
    </row>
    <row r="7" spans="1:4" ht="12.75">
      <c r="A7" s="11"/>
      <c r="B7" s="71"/>
      <c r="C7" s="72" t="s">
        <v>3</v>
      </c>
      <c r="D7" s="72" t="s">
        <v>3</v>
      </c>
    </row>
    <row r="8" spans="1:4" ht="21" customHeight="1">
      <c r="A8" s="106"/>
      <c r="B8" s="107"/>
      <c r="C8" s="108"/>
      <c r="D8" s="108"/>
    </row>
    <row r="9" spans="1:4" ht="15" customHeight="1">
      <c r="A9" s="109" t="s">
        <v>54</v>
      </c>
      <c r="B9" s="110"/>
      <c r="C9" s="111"/>
      <c r="D9" s="111"/>
    </row>
    <row r="10" spans="1:4" ht="15" customHeight="1">
      <c r="A10" s="112" t="s">
        <v>55</v>
      </c>
      <c r="B10" s="113"/>
      <c r="C10" s="114">
        <v>457</v>
      </c>
      <c r="D10" s="114">
        <v>516</v>
      </c>
    </row>
    <row r="11" spans="1:4" ht="15" customHeight="1">
      <c r="A11" s="112" t="s">
        <v>56</v>
      </c>
      <c r="B11" s="110"/>
      <c r="C11" s="115">
        <v>-227</v>
      </c>
      <c r="D11" s="115">
        <v>-256</v>
      </c>
    </row>
    <row r="12" spans="1:4" ht="15" customHeight="1">
      <c r="A12" s="112" t="s">
        <v>57</v>
      </c>
      <c r="B12" s="110"/>
      <c r="C12" s="116"/>
      <c r="D12" s="116"/>
    </row>
    <row r="13" spans="1:4" ht="15" customHeight="1">
      <c r="A13" s="112" t="s">
        <v>58</v>
      </c>
      <c r="B13" s="117"/>
      <c r="C13" s="115">
        <v>-225</v>
      </c>
      <c r="D13" s="115">
        <v>-242</v>
      </c>
    </row>
    <row r="14" spans="1:4" ht="15" customHeight="1">
      <c r="A14" s="112" t="s">
        <v>59</v>
      </c>
      <c r="B14" s="118"/>
      <c r="C14" s="116"/>
      <c r="D14" s="116"/>
    </row>
    <row r="15" spans="1:4" ht="15" customHeight="1">
      <c r="A15" s="119" t="s">
        <v>60</v>
      </c>
      <c r="B15" s="120"/>
      <c r="C15" s="121">
        <v>-2</v>
      </c>
      <c r="D15" s="121">
        <v>-4</v>
      </c>
    </row>
    <row r="16" spans="1:4" ht="15" customHeight="1">
      <c r="A16" s="84" t="s">
        <v>61</v>
      </c>
      <c r="B16" s="122"/>
      <c r="C16" s="123">
        <f>SUM(C9:C15)</f>
        <v>3</v>
      </c>
      <c r="D16" s="123">
        <f>SUM(D9:D15)</f>
        <v>14</v>
      </c>
    </row>
    <row r="17" spans="1:4" ht="15" customHeight="1">
      <c r="A17" s="124" t="s">
        <v>62</v>
      </c>
      <c r="B17" s="222"/>
      <c r="C17" s="125"/>
      <c r="D17" s="108"/>
    </row>
    <row r="18" spans="1:4" ht="15" customHeight="1">
      <c r="A18" s="77" t="s">
        <v>63</v>
      </c>
      <c r="B18" s="222"/>
      <c r="C18" s="126"/>
      <c r="D18" s="126"/>
    </row>
    <row r="19" spans="1:4" ht="15" customHeight="1">
      <c r="A19" s="112" t="s">
        <v>64</v>
      </c>
      <c r="B19" s="222"/>
      <c r="C19" s="126"/>
      <c r="D19" s="126"/>
    </row>
    <row r="20" spans="1:5" ht="15" customHeight="1">
      <c r="A20" s="112" t="s">
        <v>65</v>
      </c>
      <c r="B20" s="222"/>
      <c r="C20" s="43"/>
      <c r="D20" s="43"/>
      <c r="E20" s="127"/>
    </row>
    <row r="21" spans="1:5" ht="15" customHeight="1">
      <c r="A21" s="112" t="s">
        <v>66</v>
      </c>
      <c r="B21" s="222"/>
      <c r="C21" s="44"/>
      <c r="D21" s="43"/>
      <c r="E21" s="127"/>
    </row>
    <row r="22" spans="1:4" ht="12.75" customHeight="1" hidden="1">
      <c r="A22" s="112" t="s">
        <v>66</v>
      </c>
      <c r="B22" s="222"/>
      <c r="C22" s="128"/>
      <c r="D22" s="128"/>
    </row>
    <row r="23" spans="1:4" ht="15" customHeight="1">
      <c r="A23" s="129" t="s">
        <v>67</v>
      </c>
      <c r="B23" s="130"/>
      <c r="C23" s="131">
        <f>SUM(C17:C22)</f>
        <v>0</v>
      </c>
      <c r="D23" s="132">
        <f>SUM(D17:D22)</f>
        <v>0</v>
      </c>
    </row>
    <row r="24" spans="1:4" ht="15" customHeight="1">
      <c r="A24" s="133" t="s">
        <v>68</v>
      </c>
      <c r="B24" s="223"/>
      <c r="C24" s="134"/>
      <c r="D24" s="135"/>
    </row>
    <row r="25" spans="1:4" ht="15" customHeight="1">
      <c r="A25" s="136" t="s">
        <v>69</v>
      </c>
      <c r="B25" s="223"/>
      <c r="C25" s="137"/>
      <c r="D25" s="138">
        <v>1</v>
      </c>
    </row>
    <row r="26" spans="1:4" ht="15" customHeight="1">
      <c r="A26" s="136" t="s">
        <v>70</v>
      </c>
      <c r="B26" s="223"/>
      <c r="C26" s="138"/>
      <c r="D26" s="138">
        <v>0</v>
      </c>
    </row>
    <row r="27" spans="1:5" ht="15" customHeight="1">
      <c r="A27" s="119" t="s">
        <v>71</v>
      </c>
      <c r="B27" s="223"/>
      <c r="C27" s="126"/>
      <c r="D27" s="139" t="s">
        <v>16</v>
      </c>
      <c r="E27" s="140"/>
    </row>
    <row r="28" spans="1:4" ht="15" customHeight="1">
      <c r="A28" s="84" t="s">
        <v>72</v>
      </c>
      <c r="B28" s="122"/>
      <c r="C28" s="123">
        <f>SUM(C24:C27)</f>
        <v>0</v>
      </c>
      <c r="D28" s="123">
        <f>SUM(D25:D27)</f>
        <v>1</v>
      </c>
    </row>
    <row r="29" spans="1:4" ht="15" customHeight="1">
      <c r="A29" s="224" t="s">
        <v>73</v>
      </c>
      <c r="B29" s="225"/>
      <c r="C29" s="141">
        <f>C16+C23+C28</f>
        <v>3</v>
      </c>
      <c r="D29" s="142">
        <f>D16+D23+D28</f>
        <v>15</v>
      </c>
    </row>
    <row r="30" spans="1:4" ht="14.25" customHeight="1">
      <c r="A30" s="224"/>
      <c r="B30" s="225"/>
      <c r="C30" s="143">
        <v>22</v>
      </c>
      <c r="D30" s="143">
        <v>7</v>
      </c>
    </row>
    <row r="31" spans="1:6" ht="15" customHeight="1">
      <c r="A31" s="144" t="s">
        <v>74</v>
      </c>
      <c r="B31" s="145">
        <v>13</v>
      </c>
      <c r="C31" s="236">
        <f>C30+C29</f>
        <v>25</v>
      </c>
      <c r="D31" s="200">
        <f>D30+D29</f>
        <v>22</v>
      </c>
      <c r="F31" s="4"/>
    </row>
    <row r="33" spans="1:4" ht="12.75">
      <c r="A33" s="176" t="s">
        <v>104</v>
      </c>
      <c r="B33" s="177"/>
      <c r="C33" s="178"/>
      <c r="D33" s="178"/>
    </row>
    <row r="34" spans="1:4" ht="12.75">
      <c r="A34" s="176"/>
      <c r="B34" s="177"/>
      <c r="C34" s="178"/>
      <c r="D34" s="178"/>
    </row>
    <row r="35" ht="12.75">
      <c r="A35" s="61"/>
    </row>
    <row r="36" spans="1:4" ht="15.75" customHeight="1">
      <c r="A36" s="63" t="s">
        <v>107</v>
      </c>
      <c r="B36" s="220" t="s">
        <v>110</v>
      </c>
      <c r="C36" s="220"/>
      <c r="D36" s="220"/>
    </row>
    <row r="37" spans="1:5" ht="15.75" customHeight="1">
      <c r="A37" s="1" t="s">
        <v>115</v>
      </c>
      <c r="B37" s="214" t="s">
        <v>113</v>
      </c>
      <c r="C37" s="214"/>
      <c r="D37" s="214"/>
      <c r="E37" s="214"/>
    </row>
    <row r="38" spans="1:4" ht="15.75" customHeight="1">
      <c r="A38" s="102"/>
      <c r="B38" s="168"/>
      <c r="C38" s="168"/>
      <c r="D38" s="168"/>
    </row>
    <row r="39" spans="1:4" ht="15.75" customHeight="1">
      <c r="A39" s="63"/>
      <c r="B39" s="220"/>
      <c r="C39" s="220"/>
      <c r="D39" s="220"/>
    </row>
    <row r="40" spans="1:5" ht="12.75" customHeight="1">
      <c r="A40" s="169"/>
      <c r="B40" s="214"/>
      <c r="C40" s="214"/>
      <c r="D40" s="214"/>
      <c r="E40" s="214"/>
    </row>
    <row r="41" spans="1:4" ht="15">
      <c r="A41" s="63"/>
      <c r="B41" s="168"/>
      <c r="C41" s="168"/>
      <c r="D41" s="168"/>
    </row>
    <row r="44" ht="12.75">
      <c r="A44" s="174"/>
    </row>
    <row r="45" ht="12.75">
      <c r="A45" s="174"/>
    </row>
    <row r="46" ht="12.75">
      <c r="A46" s="174"/>
    </row>
    <row r="48" ht="12.75">
      <c r="A48" s="63"/>
    </row>
    <row r="49" spans="1:4" ht="12.75">
      <c r="A49" s="63" t="s">
        <v>122</v>
      </c>
      <c r="B49" s="2"/>
      <c r="C49" s="3"/>
      <c r="D49" s="4"/>
    </row>
  </sheetData>
  <sheetProtection/>
  <mergeCells count="10">
    <mergeCell ref="B39:D39"/>
    <mergeCell ref="B40:E40"/>
    <mergeCell ref="A1:D1"/>
    <mergeCell ref="A2:D2"/>
    <mergeCell ref="B17:B22"/>
    <mergeCell ref="B24:B27"/>
    <mergeCell ref="A29:A30"/>
    <mergeCell ref="B29:B30"/>
    <mergeCell ref="B36:D36"/>
    <mergeCell ref="B37:E37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115" zoomScaleNormal="115" zoomScalePageLayoutView="0" workbookViewId="0" topLeftCell="A11">
      <selection activeCell="A34" sqref="A34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421875" style="1" customWidth="1"/>
    <col min="9" max="9" width="9.421875" style="1" customWidth="1"/>
    <col min="10" max="10" width="6.7109375" style="1" customWidth="1"/>
    <col min="11" max="11" width="7.421875" style="1" customWidth="1"/>
    <col min="12" max="12" width="8.140625" style="1" customWidth="1"/>
    <col min="13" max="16384" width="9.140625" style="1" customWidth="1"/>
  </cols>
  <sheetData>
    <row r="1" spans="1:11" ht="15">
      <c r="A1" s="211" t="s">
        <v>0</v>
      </c>
      <c r="B1" s="211"/>
      <c r="C1" s="211"/>
      <c r="D1" s="211"/>
      <c r="E1" s="146"/>
      <c r="F1" s="146"/>
      <c r="G1" s="146"/>
      <c r="H1" s="146"/>
      <c r="I1" s="146"/>
      <c r="J1" s="146"/>
      <c r="K1" s="147"/>
    </row>
    <row r="2" spans="1:11" ht="13.5">
      <c r="A2" s="148" t="s">
        <v>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3.5">
      <c r="A3" s="66" t="s">
        <v>118</v>
      </c>
      <c r="B3" s="67"/>
      <c r="C3" s="67"/>
      <c r="D3" s="149"/>
      <c r="E3" s="149"/>
      <c r="F3" s="149"/>
      <c r="G3" s="149"/>
      <c r="H3" s="149"/>
      <c r="I3" s="149"/>
      <c r="J3" s="149"/>
      <c r="K3" s="149"/>
    </row>
    <row r="4" spans="1:11" ht="20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150"/>
    </row>
    <row r="5" spans="1:11" ht="20.25">
      <c r="A5" s="150"/>
      <c r="B5" s="150"/>
      <c r="C5" s="150"/>
      <c r="D5" s="150"/>
      <c r="E5" s="150"/>
      <c r="F5" s="150"/>
      <c r="G5" s="150"/>
      <c r="H5" s="150"/>
      <c r="I5" s="229" t="s">
        <v>3</v>
      </c>
      <c r="J5" s="229"/>
      <c r="K5" s="151"/>
    </row>
    <row r="6" spans="1:12" ht="15" customHeight="1">
      <c r="A6" s="152"/>
      <c r="B6" s="152"/>
      <c r="C6" s="152"/>
      <c r="D6" s="152"/>
      <c r="E6" s="152"/>
      <c r="F6" s="152"/>
      <c r="G6" s="152"/>
      <c r="H6" s="152"/>
      <c r="I6" s="152"/>
      <c r="J6" s="153"/>
      <c r="K6" s="153"/>
      <c r="L6" s="153"/>
    </row>
    <row r="7" spans="1:12" ht="12.75" customHeight="1">
      <c r="A7" s="154"/>
      <c r="B7" s="155" t="s">
        <v>76</v>
      </c>
      <c r="C7" s="155" t="s">
        <v>77</v>
      </c>
      <c r="D7" s="230" t="s">
        <v>21</v>
      </c>
      <c r="E7" s="230"/>
      <c r="F7" s="230"/>
      <c r="G7" s="231" t="s">
        <v>78</v>
      </c>
      <c r="H7" s="231"/>
      <c r="I7" s="155" t="s">
        <v>79</v>
      </c>
      <c r="J7" s="155" t="s">
        <v>24</v>
      </c>
      <c r="K7" s="233" t="s">
        <v>80</v>
      </c>
      <c r="L7" s="155" t="s">
        <v>24</v>
      </c>
    </row>
    <row r="8" spans="1:12" ht="12.75" customHeight="1">
      <c r="A8" s="156" t="s">
        <v>81</v>
      </c>
      <c r="B8" s="157" t="s">
        <v>82</v>
      </c>
      <c r="C8" s="157" t="s">
        <v>83</v>
      </c>
      <c r="D8" s="234" t="s">
        <v>84</v>
      </c>
      <c r="E8" s="157" t="s">
        <v>85</v>
      </c>
      <c r="F8" s="155" t="s">
        <v>86</v>
      </c>
      <c r="G8" s="235" t="s">
        <v>87</v>
      </c>
      <c r="H8" s="235"/>
      <c r="I8" s="157" t="s">
        <v>88</v>
      </c>
      <c r="J8" s="157"/>
      <c r="K8" s="233"/>
      <c r="L8" s="157" t="s">
        <v>89</v>
      </c>
    </row>
    <row r="9" spans="1:12" ht="17.25" customHeight="1">
      <c r="A9" s="226"/>
      <c r="B9" s="227" t="s">
        <v>90</v>
      </c>
      <c r="C9" s="227" t="s">
        <v>89</v>
      </c>
      <c r="D9" s="234"/>
      <c r="E9" s="155" t="s">
        <v>91</v>
      </c>
      <c r="F9" s="227" t="s">
        <v>92</v>
      </c>
      <c r="G9" s="160" t="s">
        <v>93</v>
      </c>
      <c r="H9" s="158" t="s">
        <v>94</v>
      </c>
      <c r="I9" s="155" t="s">
        <v>95</v>
      </c>
      <c r="J9" s="232"/>
      <c r="K9" s="233"/>
      <c r="L9" s="161"/>
    </row>
    <row r="10" spans="1:12" ht="12.75">
      <c r="A10" s="226"/>
      <c r="B10" s="227"/>
      <c r="C10" s="227"/>
      <c r="D10" s="162"/>
      <c r="E10" s="159"/>
      <c r="F10" s="227"/>
      <c r="G10" s="159" t="s">
        <v>96</v>
      </c>
      <c r="H10" s="159" t="s">
        <v>88</v>
      </c>
      <c r="I10" s="159" t="s">
        <v>97</v>
      </c>
      <c r="J10" s="232"/>
      <c r="K10" s="233"/>
      <c r="L10" s="161"/>
    </row>
    <row r="11" spans="1:12" ht="12.75">
      <c r="A11" s="163" t="s">
        <v>98</v>
      </c>
      <c r="B11" s="164">
        <v>1</v>
      </c>
      <c r="C11" s="164">
        <v>2</v>
      </c>
      <c r="D11" s="164"/>
      <c r="E11" s="164">
        <v>3</v>
      </c>
      <c r="F11" s="164">
        <v>4</v>
      </c>
      <c r="G11" s="164">
        <v>5</v>
      </c>
      <c r="H11" s="164">
        <v>6</v>
      </c>
      <c r="I11" s="164">
        <v>7</v>
      </c>
      <c r="J11" s="164">
        <v>8</v>
      </c>
      <c r="K11" s="164">
        <v>9</v>
      </c>
      <c r="L11" s="172">
        <v>10</v>
      </c>
    </row>
    <row r="12" spans="1:12" ht="15" customHeight="1">
      <c r="A12" s="165" t="s">
        <v>117</v>
      </c>
      <c r="B12" s="201"/>
      <c r="C12" s="202">
        <v>516</v>
      </c>
      <c r="D12" s="202">
        <v>330</v>
      </c>
      <c r="E12" s="202">
        <v>145</v>
      </c>
      <c r="F12" s="202">
        <v>66</v>
      </c>
      <c r="G12" s="202">
        <v>164</v>
      </c>
      <c r="H12" s="203">
        <v>-515</v>
      </c>
      <c r="I12" s="203">
        <v>-45</v>
      </c>
      <c r="J12" s="202">
        <f>C12+D12+E12+F12+G12+H12+I12</f>
        <v>661</v>
      </c>
      <c r="K12" s="202">
        <v>155</v>
      </c>
      <c r="L12" s="202">
        <f>SUM(J12:K12)</f>
        <v>816</v>
      </c>
    </row>
    <row r="13" spans="1:12" ht="23.25" customHeight="1">
      <c r="A13" s="166" t="s">
        <v>99</v>
      </c>
      <c r="B13" s="201"/>
      <c r="C13" s="204"/>
      <c r="D13" s="204"/>
      <c r="E13" s="204"/>
      <c r="F13" s="204"/>
      <c r="G13" s="202"/>
      <c r="H13" s="203"/>
      <c r="I13" s="202">
        <v>-19</v>
      </c>
      <c r="J13" s="202">
        <f>SUM(C13:I13)</f>
        <v>-19</v>
      </c>
      <c r="K13" s="202"/>
      <c r="L13" s="202">
        <f>SUM(J13:K13)</f>
        <v>-19</v>
      </c>
    </row>
    <row r="14" spans="1:12" ht="23.25" customHeight="1">
      <c r="A14" s="167" t="s">
        <v>49</v>
      </c>
      <c r="B14" s="205"/>
      <c r="C14" s="206"/>
      <c r="D14" s="207"/>
      <c r="E14" s="206"/>
      <c r="F14" s="206"/>
      <c r="G14" s="206"/>
      <c r="H14" s="206"/>
      <c r="I14" s="203"/>
      <c r="J14" s="202"/>
      <c r="K14" s="208"/>
      <c r="L14" s="208">
        <f>SUM(J14:K14)</f>
        <v>0</v>
      </c>
    </row>
    <row r="15" spans="1:12" ht="15" customHeight="1">
      <c r="A15" s="167" t="s">
        <v>100</v>
      </c>
      <c r="B15" s="208"/>
      <c r="C15" s="208"/>
      <c r="D15" s="208"/>
      <c r="E15" s="208"/>
      <c r="F15" s="208"/>
      <c r="G15" s="208"/>
      <c r="H15" s="208"/>
      <c r="I15" s="208"/>
      <c r="J15" s="202"/>
      <c r="K15" s="209"/>
      <c r="L15" s="209"/>
    </row>
    <row r="16" spans="1:12" ht="13.5" thickBot="1">
      <c r="A16" s="170" t="s">
        <v>121</v>
      </c>
      <c r="B16" s="210">
        <f>SUM(B12:B15)</f>
        <v>0</v>
      </c>
      <c r="C16" s="210">
        <f aca="true" t="shared" si="0" ref="C16:L16">SUM(C12:C15)</f>
        <v>516</v>
      </c>
      <c r="D16" s="210">
        <f t="shared" si="0"/>
        <v>330</v>
      </c>
      <c r="E16" s="210">
        <f t="shared" si="0"/>
        <v>145</v>
      </c>
      <c r="F16" s="210">
        <f t="shared" si="0"/>
        <v>66</v>
      </c>
      <c r="G16" s="210">
        <f t="shared" si="0"/>
        <v>164</v>
      </c>
      <c r="H16" s="210">
        <f t="shared" si="0"/>
        <v>-515</v>
      </c>
      <c r="I16" s="210">
        <f t="shared" si="0"/>
        <v>-64</v>
      </c>
      <c r="J16" s="210">
        <f t="shared" si="0"/>
        <v>642</v>
      </c>
      <c r="K16" s="210">
        <f t="shared" si="0"/>
        <v>155</v>
      </c>
      <c r="L16" s="210">
        <f t="shared" si="0"/>
        <v>797</v>
      </c>
    </row>
    <row r="17" spans="1:12" ht="13.5" thickTop="1">
      <c r="A17" s="103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2.75">
      <c r="A18" s="175" t="s">
        <v>105</v>
      </c>
      <c r="B18" s="179"/>
      <c r="C18" s="179"/>
      <c r="D18" s="179"/>
      <c r="E18" s="179"/>
      <c r="F18" s="179"/>
      <c r="G18" s="179"/>
      <c r="H18" s="179"/>
      <c r="I18" s="179"/>
      <c r="J18" s="62"/>
      <c r="K18" s="62"/>
      <c r="L18" s="62"/>
    </row>
    <row r="19" spans="1:12" ht="15.75" customHeight="1">
      <c r="A19" s="62"/>
      <c r="B19" s="102"/>
      <c r="C19" s="102"/>
      <c r="D19" s="102"/>
      <c r="F19" s="168"/>
      <c r="G19" s="168"/>
      <c r="H19" s="168"/>
      <c r="I19" s="168"/>
      <c r="J19" s="168"/>
      <c r="K19" s="168"/>
      <c r="L19" s="168"/>
    </row>
    <row r="20" spans="1:11" ht="15.75" customHeight="1">
      <c r="A20" s="102"/>
      <c r="B20" s="218"/>
      <c r="C20" s="218"/>
      <c r="D20" s="218"/>
      <c r="G20" s="220"/>
      <c r="H20" s="220"/>
      <c r="I20" s="220"/>
      <c r="J20" s="220"/>
      <c r="K20" s="220"/>
    </row>
    <row r="21" spans="1:11" ht="15.75" customHeight="1">
      <c r="A21" s="102"/>
      <c r="B21" s="102"/>
      <c r="C21" s="102"/>
      <c r="D21" s="102"/>
      <c r="F21" s="168"/>
      <c r="G21" s="168"/>
      <c r="H21" s="168"/>
      <c r="I21" s="168"/>
      <c r="J21" s="168"/>
      <c r="K21" s="168"/>
    </row>
    <row r="22" spans="1:10" ht="15.75" customHeight="1">
      <c r="A22" s="213" t="s">
        <v>106</v>
      </c>
      <c r="B22" s="213"/>
      <c r="C22" s="213"/>
      <c r="E22" s="220" t="s">
        <v>111</v>
      </c>
      <c r="F22" s="220"/>
      <c r="G22" s="220"/>
      <c r="H22" s="220"/>
      <c r="I22" s="220"/>
      <c r="J22" s="220"/>
    </row>
    <row r="23" spans="1:8" ht="15.75" customHeight="1">
      <c r="A23" s="1" t="s">
        <v>115</v>
      </c>
      <c r="E23" s="214" t="s">
        <v>112</v>
      </c>
      <c r="F23" s="214"/>
      <c r="G23" s="214"/>
      <c r="H23" s="214"/>
    </row>
    <row r="24" spans="2:5" ht="12.75" customHeight="1">
      <c r="B24" s="168"/>
      <c r="C24" s="168"/>
      <c r="D24" s="168"/>
      <c r="E24" s="168"/>
    </row>
    <row r="25" spans="3:4" ht="12.75" customHeight="1">
      <c r="C25" s="103"/>
      <c r="D25" s="103"/>
    </row>
    <row r="26" spans="3:4" ht="12.75">
      <c r="C26" s="103"/>
      <c r="D26" s="103"/>
    </row>
    <row r="27" spans="1:4" ht="12.75">
      <c r="A27" s="174"/>
      <c r="C27" s="103"/>
      <c r="D27" s="103"/>
    </row>
    <row r="28" spans="1:6" ht="12.75">
      <c r="A28" s="174"/>
      <c r="C28" s="103"/>
      <c r="D28" s="103"/>
      <c r="F28" s="64"/>
    </row>
    <row r="29" spans="1:4" ht="12.75">
      <c r="A29" s="174"/>
      <c r="C29" s="103"/>
      <c r="D29" s="103"/>
    </row>
    <row r="30" spans="3:4" ht="12.75">
      <c r="C30" s="103"/>
      <c r="D30" s="103"/>
    </row>
    <row r="31" spans="1:4" ht="12.75">
      <c r="A31" s="63"/>
      <c r="C31" s="103"/>
      <c r="D31" s="103"/>
    </row>
    <row r="32" spans="3:4" ht="12.75">
      <c r="C32" s="103"/>
      <c r="D32" s="103"/>
    </row>
    <row r="33" ht="12.75">
      <c r="A33" s="63" t="s">
        <v>122</v>
      </c>
    </row>
  </sheetData>
  <sheetProtection/>
  <mergeCells count="18">
    <mergeCell ref="C9:C10"/>
    <mergeCell ref="F9:F10"/>
    <mergeCell ref="J9:J10"/>
    <mergeCell ref="G20:K20"/>
    <mergeCell ref="K7:K10"/>
    <mergeCell ref="D8:D9"/>
    <mergeCell ref="G8:H8"/>
    <mergeCell ref="B20:D20"/>
    <mergeCell ref="A22:C22"/>
    <mergeCell ref="E22:J22"/>
    <mergeCell ref="E23:H23"/>
    <mergeCell ref="A9:A10"/>
    <mergeCell ref="B9:B10"/>
    <mergeCell ref="A1:D1"/>
    <mergeCell ref="A4:J4"/>
    <mergeCell ref="I5:J5"/>
    <mergeCell ref="D7:F7"/>
    <mergeCell ref="G7:H7"/>
  </mergeCells>
  <printOptions/>
  <pageMargins left="0.24791666666666667" right="0.24791666666666667" top="0.7340277777777778" bottom="0.5118055555555556" header="0.5118055555555556" footer="0.5118055555555556"/>
  <pageSetup horizontalDpi="600" verticalDpi="600" orientation="portrait" scale="9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Dimitar Tsvetanov</cp:lastModifiedBy>
  <cp:lastPrinted>2021-08-30T14:55:45Z</cp:lastPrinted>
  <dcterms:created xsi:type="dcterms:W3CDTF">2013-12-19T08:50:52Z</dcterms:created>
  <dcterms:modified xsi:type="dcterms:W3CDTF">2021-08-30T15:35:50Z</dcterms:modified>
  <cp:category/>
  <cp:version/>
  <cp:contentType/>
  <cp:contentStatus/>
  <cp:revision>1</cp:revision>
</cp:coreProperties>
</file>