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000" tabRatio="571" activeTab="3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<sst xmlns="http://schemas.openxmlformats.org/spreadsheetml/2006/main" count="1068" uniqueCount="881">
  <si>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</si>
  <si>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</si>
  <si>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</si>
  <si>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</si>
  <si>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</si>
  <si>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</si>
  <si>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</si>
  <si>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</si>
  <si>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</si>
  <si>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</si>
  <si>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</si>
  <si>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</si>
  <si>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</si>
  <si>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</si>
  <si>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</si>
  <si>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</si>
  <si>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</si>
  <si>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</si>
  <si>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</si>
  <si>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</si>
  <si>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</si>
  <si>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</si>
  <si>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</si>
  <si>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</si>
  <si>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</si>
  <si>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</si>
  <si>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</si>
  <si>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</si>
  <si>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</si>
  <si>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</si>
  <si>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</si>
  <si>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</si>
  <si>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</si>
  <si>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</si>
  <si>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</si>
  <si>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</si>
  <si>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</si>
  <si>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</si>
  <si>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</si>
  <si>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</si>
  <si>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</si>
  <si>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</si>
  <si>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</si>
  <si>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</si>
  <si>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</si>
  <si>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</si>
  <si>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</si>
  <si>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</si>
  <si>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</si>
  <si>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</si>
  <si>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</si>
  <si>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</si>
  <si>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</si>
  <si>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</si>
  <si>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</si>
  <si>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</si>
  <si>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</si>
  <si>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</si>
  <si>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</si>
  <si>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</si>
  <si>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</si>
  <si>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</si>
  <si>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</si>
  <si>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</si>
  <si>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</si>
  <si>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</si>
  <si>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</si>
  <si>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</si>
  <si>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</si>
  <si>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</si>
  <si>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</si>
  <si>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</si>
  <si>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</si>
  <si>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</si>
  <si>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</si>
  <si>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</si>
  <si>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</si>
  <si>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</si>
  <si>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</si>
  <si>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</si>
  <si>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</si>
  <si>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</si>
  <si>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</si>
  <si>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</si>
  <si>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</si>
  <si>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</si>
  <si>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</si>
  <si>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</si>
  <si>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</si>
  <si>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</si>
  <si>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</si>
  <si>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</si>
  <si>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</si>
  <si>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</si>
  <si>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</si>
  <si>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</si>
  <si>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</si>
  <si>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</si>
  <si>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</si>
  <si>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</si>
  <si>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</si>
  <si>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</si>
  <si>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</si>
  <si>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</si>
  <si>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</si>
  <si>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</si>
  <si>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</si>
  <si>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</si>
  <si>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</si>
  <si>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</si>
  <si>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</si>
  <si>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</si>
  <si>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</si>
  <si>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</si>
  <si>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</si>
  <si>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</si>
  <si>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</si>
  <si>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</si>
  <si>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</si>
  <si>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</si>
  <si>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</si>
  <si>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</si>
  <si>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</si>
  <si>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</si>
  <si>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</si>
  <si>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</si>
  <si>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</si>
  <si>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</si>
  <si>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</si>
  <si>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</si>
  <si>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</si>
  <si>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</si>
  <si>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</si>
  <si>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</si>
  <si>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</si>
  <si>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</si>
  <si>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</si>
  <si>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</si>
  <si>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</si>
  <si>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</si>
  <si>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</si>
  <si>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</si>
  <si>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</si>
  <si>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</si>
  <si>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</si>
  <si>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</si>
  <si>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</si>
  <si>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</si>
  <si>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</si>
  <si>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</si>
  <si>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</si>
  <si>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</si>
  <si>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</si>
  <si>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</si>
  <si>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</si>
  <si>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</si>
  <si>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</si>
  <si>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</si>
  <si>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</si>
  <si>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</si>
  <si>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</si>
  <si>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</si>
  <si>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</si>
  <si>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</si>
  <si>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</si>
  <si>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</si>
  <si>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</si>
  <si>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</si>
  <si>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</si>
  <si>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</si>
  <si>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</si>
  <si>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</si>
  <si>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</si>
  <si>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</si>
  <si>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</si>
  <si>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</si>
  <si>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</si>
  <si>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</si>
  <si>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</si>
  <si>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</si>
  <si>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</si>
  <si>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</si>
  <si>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</si>
  <si>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</si>
  <si>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</si>
  <si>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</si>
  <si>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</si>
  <si>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</si>
  <si>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</si>
  <si>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</si>
  <si>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</si>
  <si>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</si>
  <si>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</si>
  <si>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</si>
  <si>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</si>
  <si>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</si>
  <si>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</si>
  <si>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</si>
  <si>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</si>
  <si>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</si>
  <si>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</si>
  <si>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</si>
  <si>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</si>
  <si>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</si>
  <si>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</si>
  <si>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</si>
  <si>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</si>
  <si>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</si>
  <si>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</si>
  <si>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</si>
  <si>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</si>
  <si>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</si>
  <si>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</si>
  <si>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</si>
  <si>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</si>
  <si>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</si>
  <si>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</si>
  <si>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</si>
  <si>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</si>
  <si>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</si>
  <si>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</si>
  <si>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</si>
  <si>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</si>
  <si>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</si>
  <si>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</si>
  <si>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</si>
  <si>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</si>
  <si>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</si>
  <si>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</si>
  <si>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</si>
  <si>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</si>
  <si>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</si>
  <si>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</si>
  <si>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</si>
  <si>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</si>
  <si>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</si>
  <si>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</si>
  <si>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</si>
  <si>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</si>
  <si>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</si>
  <si>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</si>
  <si>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</si>
  <si>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</si>
  <si>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</si>
  <si>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</si>
  <si>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</si>
  <si>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</si>
  <si>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</si>
  <si>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</si>
  <si>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</si>
  <si>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</si>
  <si>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</si>
  <si>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</si>
  <si>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</si>
  <si>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</si>
  <si>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</si>
  <si>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</si>
  <si>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</si>
  <si>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</si>
  <si>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</si>
  <si>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</si>
  <si>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</si>
  <si>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</si>
  <si>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</si>
  <si>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</si>
  <si>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</si>
  <si>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</si>
  <si>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</si>
  <si>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</si>
  <si>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</si>
  <si>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</si>
  <si>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</si>
  <si>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</si>
  <si>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</si>
  <si>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</si>
  <si>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</si>
  <si>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</si>
  <si>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</si>
  <si>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</si>
  <si>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</si>
  <si>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</si>
  <si>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</si>
  <si>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</si>
  <si>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</si>
  <si>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</si>
  <si>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</si>
  <si>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</si>
  <si>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</si>
  <si>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</si>
  <si>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</si>
  <si>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</si>
  <si>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</si>
  <si>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</si>
  <si>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</si>
  <si>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</si>
  <si>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</si>
  <si>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</si>
  <si>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</si>
  <si>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</si>
  <si>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</si>
  <si>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</si>
  <si>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</si>
  <si>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</si>
  <si>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</si>
  <si>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</si>
  <si>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</si>
  <si>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</si>
  <si>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</si>
  <si>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</si>
  <si>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</si>
  <si>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</si>
  <si>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</si>
  <si>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</si>
  <si>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</si>
  <si>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</si>
  <si>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</si>
  <si>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</si>
  <si>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</si>
  <si>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</si>
  <si>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</si>
  <si>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</si>
  <si>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</si>
  <si>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</si>
  <si>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</si>
  <si>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</si>
  <si>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</si>
  <si>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</si>
  <si>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</si>
  <si>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</si>
  <si>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</si>
  <si>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</si>
  <si>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</si>
  <si>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</si>
  <si>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</si>
  <si>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</si>
  <si>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</si>
  <si>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</si>
  <si>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</si>
  <si>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</si>
  <si>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</si>
  <si>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</si>
  <si>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</si>
  <si>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</si>
  <si>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</si>
  <si>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</si>
  <si>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</si>
  <si>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</si>
  <si>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</si>
  <si>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</si>
  <si>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</si>
  <si>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</si>
  <si>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</si>
  <si>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</si>
  <si>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</si>
  <si>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</si>
  <si>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</si>
  <si>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</si>
  <si>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</si>
  <si>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</si>
  <si>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</si>
  <si>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</si>
  <si>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</si>
  <si>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</si>
  <si>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</si>
  <si>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</si>
  <si>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</si>
  <si>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</si>
  <si>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</si>
  <si>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</si>
  <si>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</si>
  <si>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</si>
  <si>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</si>
  <si>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</si>
  <si>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</si>
  <si>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</si>
  <si>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</si>
  <si>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</si>
  <si>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</si>
  <si>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</si>
  <si>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</si>
  <si>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</si>
  <si>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</si>
  <si>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</si>
  <si>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</si>
  <si>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</si>
  <si>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</si>
  <si>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</si>
  <si>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</si>
  <si>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</si>
  <si>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</si>
  <si>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</si>
  <si>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</si>
  <si>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</si>
  <si>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</si>
  <si>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</si>
  <si>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</si>
  <si>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</si>
  <si>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</si>
  <si>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</si>
  <si>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</si>
  <si>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</si>
  <si>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</si>
  <si>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</si>
  <si>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</si>
  <si>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</si>
  <si>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</si>
  <si>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</si>
  <si>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</si>
  <si>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</si>
  <si>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</si>
  <si>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</si>
  <si>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</si>
  <si>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</si>
  <si>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</si>
  <si>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</si>
  <si>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</si>
  <si>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</si>
  <si>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</si>
  <si>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</si>
  <si>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</si>
  <si>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</si>
  <si>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</si>
  <si>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</si>
  <si>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</si>
  <si>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</si>
  <si>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</si>
  <si>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</si>
  <si>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</si>
  <si>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</si>
  <si>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</si>
  <si>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</si>
  <si>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</si>
  <si>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</si>
  <si>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</si>
  <si>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</si>
  <si>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</si>
  <si>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</si>
  <si>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</si>
  <si>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</si>
  <si>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</si>
  <si>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</si>
  <si>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</si>
  <si>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</si>
  <si>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</si>
  <si>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</si>
  <si>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</si>
  <si>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</si>
  <si>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</si>
  <si>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</si>
  <si>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</si>
  <si>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</si>
  <si>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</si>
  <si>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</si>
  <si>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</si>
  <si>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</si>
  <si>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</si>
  <si>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</si>
  <si>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</si>
  <si>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</si>
  <si>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</si>
  <si>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</si>
  <si>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</si>
  <si>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</si>
  <si>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</si>
  <si>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</si>
  <si>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</si>
  <si>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</si>
  <si>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</si>
  <si>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</si>
  <si>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</si>
  <si>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</si>
  <si>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</si>
  <si>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</si>
  <si>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</si>
  <si>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</si>
  <si>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</si>
  <si>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</si>
  <si>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</si>
  <si>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</si>
  <si>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</si>
  <si>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</si>
  <si>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</si>
  <si>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</si>
  <si>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</si>
  <si>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</si>
  <si>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</si>
  <si>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</si>
  <si>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</si>
  <si>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</si>
  <si>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</si>
  <si>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</si>
  <si>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</si>
  <si>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</si>
  <si>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</si>
  <si>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</si>
  <si>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</si>
  <si>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</si>
  <si>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</si>
  <si>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</si>
  <si>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</si>
  <si>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</si>
  <si>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</si>
  <si>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</si>
  <si>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</si>
  <si>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</si>
  <si>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</si>
  <si>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</si>
  <si>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</si>
  <si>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</si>
  <si>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</si>
  <si>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</si>
  <si>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</si>
  <si>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</si>
  <si>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</si>
  <si>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</si>
  <si>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</si>
  <si>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</si>
  <si>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</si>
  <si>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</si>
  <si>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</si>
  <si>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</si>
  <si>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</si>
  <si>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</si>
  <si>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</si>
  <si>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</si>
  <si>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</si>
  <si>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</si>
  <si>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</si>
  <si>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</si>
  <si>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</si>
  <si>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</si>
  <si>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</si>
  <si>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</si>
  <si>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</si>
  <si>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</si>
  <si>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</si>
  <si>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</si>
  <si>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</si>
  <si>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</si>
  <si>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</si>
  <si>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</si>
  <si>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</si>
  <si>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</si>
  <si>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</si>
  <si>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</si>
  <si>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</si>
  <si>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</si>
  <si>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</si>
  <si>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</si>
  <si>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</si>
  <si>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</si>
  <si>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</si>
  <si>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</si>
  <si>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</si>
  <si>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</si>
  <si>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</si>
  <si>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</si>
  <si>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</si>
  <si>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</si>
  <si>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</si>
  <si>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</si>
  <si>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</si>
  <si>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</si>
  <si>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</si>
  <si>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</si>
  <si>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</si>
  <si>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</si>
  <si>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</si>
  <si>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</si>
  <si>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</si>
  <si>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</si>
  <si>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</si>
  <si>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</si>
  <si>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</si>
  <si>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</si>
  <si>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</si>
  <si>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</si>
  <si>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</si>
  <si>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</si>
  <si>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</si>
  <si>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</si>
  <si>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</si>
  <si>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</si>
  <si>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</si>
  <si>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</si>
  <si>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</si>
  <si>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</si>
  <si>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</si>
  <si>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</si>
  <si>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</si>
  <si>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</si>
  <si>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</si>
  <si>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</si>
  <si>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</si>
  <si>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</si>
  <si>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</si>
  <si>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</si>
  <si>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</si>
  <si>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</si>
  <si>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</si>
  <si>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</si>
  <si>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</si>
  <si>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</si>
  <si>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</si>
  <si>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</si>
  <si>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</si>
  <si>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</si>
  <si>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</si>
  <si>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</si>
  <si>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</si>
  <si>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</si>
  <si>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</si>
  <si>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</si>
  <si>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</si>
  <si>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</si>
  <si>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</si>
  <si>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</si>
  <si>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</si>
  <si>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</si>
  <si>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</si>
  <si>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</si>
  <si>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</si>
  <si>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</si>
  <si>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</si>
  <si>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</si>
  <si>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</si>
  <si>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</si>
  <si>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</si>
  <si>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</si>
  <si>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</si>
  <si>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</si>
  <si>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</si>
  <si>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</si>
  <si>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</si>
  <si>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</si>
  <si>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</si>
  <si>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</si>
  <si>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</si>
  <si>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</si>
  <si>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</si>
  <si>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</si>
  <si>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</si>
  <si>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</si>
  <si>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</si>
  <si>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</si>
  <si>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</si>
  <si>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</si>
  <si>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</si>
  <si>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</si>
  <si>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</si>
  <si>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</si>
  <si>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</si>
  <si>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</si>
  <si>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</si>
  <si>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</si>
  <si>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</si>
  <si>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</si>
  <si>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</si>
  <si>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</si>
  <si>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</si>
  <si>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</si>
  <si>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</si>
  <si>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</si>
  <si>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</si>
  <si>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</si>
  <si>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</si>
  <si>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</si>
  <si>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</si>
  <si>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</si>
  <si>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</si>
  <si>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</si>
  <si>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</si>
  <si>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</si>
  <si>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</si>
  <si>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</si>
  <si>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</si>
  <si>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</si>
  <si>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</si>
  <si>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</si>
  <si>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</si>
  <si>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</si>
  <si>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</si>
  <si>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</si>
  <si>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</si>
  <si>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</si>
  <si>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</si>
  <si>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</si>
  <si>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</si>
  <si>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</si>
  <si>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</si>
  <si>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</si>
  <si>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</si>
  <si>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</si>
  <si>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</si>
  <si>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</si>
  <si>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</si>
  <si>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</si>
  <si>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</si>
  <si>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</si>
  <si>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</si>
  <si>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</si>
  <si>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</si>
  <si>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</si>
  <si>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</si>
  <si>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</si>
  <si>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</si>
  <si>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</si>
  <si>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</si>
  <si>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</si>
  <si>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</si>
  <si>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</si>
  <si>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</si>
  <si>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</si>
  <si>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</si>
  <si>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</si>
  <si>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</si>
  <si>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</si>
  <si>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</si>
  <si>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</si>
  <si>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</si>
  <si>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</si>
  <si>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</si>
  <si>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</si>
  <si>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</si>
  <si>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</si>
  <si>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</si>
  <si>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</si>
  <si>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</si>
  <si>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</si>
  <si>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</si>
  <si>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</si>
  <si>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</si>
  <si>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</si>
  <si>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</si>
  <si>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</si>
  <si>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</si>
  <si>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</si>
  <si>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</si>
  <si>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</si>
  <si>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</si>
  <si>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</si>
  <si>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</si>
  <si>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</si>
  <si>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</si>
  <si>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</si>
  <si>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</si>
  <si>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</si>
  <si>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</si>
  <si>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</si>
  <si>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</si>
  <si>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</si>
  <si>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</si>
  <si>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</si>
  <si>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</si>
  <si>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</si>
  <si>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</si>
  <si>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</si>
  <si>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</si>
  <si>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</si>
  <si>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</si>
  <si>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</si>
  <si>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</si>
  <si>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</si>
  <si>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</si>
  <si>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</si>
  <si>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</si>
  <si>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</si>
  <si>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</si>
  <si>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</si>
  <si>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</si>
  <si>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</si>
  <si>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</si>
  <si>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</si>
  <si>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</si>
  <si>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</si>
  <si>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</si>
  <si>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</si>
  <si>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</si>
  <si>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</si>
  <si>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</si>
  <si>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</si>
  <si>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</si>
  <si>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</si>
  <si>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</si>
  <si>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</si>
  <si>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</si>
  <si>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</si>
  <si>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</si>
  <si>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</si>
  <si>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</si>
  <si>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</si>
  <si>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</si>
  <si>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</si>
  <si>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</si>
  <si>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</si>
  <si>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</si>
  <si>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</si>
  <si>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</si>
  <si>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</si>
  <si>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</si>
  <si>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</si>
  <si>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</si>
  <si>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</si>
  <si>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</si>
  <si>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</si>
  <si>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</si>
  <si>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</si>
  <si>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</si>
  <si>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</si>
  <si>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</si>
  <si>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</si>
  <si>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</si>
  <si>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</si>
  <si>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</si>
  <si>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</si>
  <si>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</si>
  <si>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</si>
  <si>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</si>
  <si>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</si>
  <si>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</si>
  <si>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</si>
  <si>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</si>
  <si>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</si>
  <si>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</si>
  <si>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</si>
  <si>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</si>
  <si>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</si>
  <si>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</si>
  <si>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</si>
  <si>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</si>
  <si>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</si>
  <si>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</si>
  <si>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</si>
  <si>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</si>
  <si>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</si>
  <si>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</si>
  <si>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</si>
  <si>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</si>
  <si>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</si>
  <si>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</si>
  <si>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</si>
  <si>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</si>
  <si>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</si>
  <si>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</si>
  <si>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</si>
  <si>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</si>
  <si>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</si>
  <si>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</si>
  <si>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</si>
  <si>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</si>
  <si>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</si>
  <si>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</si>
  <si>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</si>
  <si>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</si>
  <si>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</si>
  <si>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Забележка:Инвестицийте са осчетоводени по себестойностния метод.</t>
  </si>
  <si>
    <t>Име на отчитащото се предприятие: "Гарант Инвест Холдинг "АД гр.Кюстендил</t>
  </si>
  <si>
    <t>Вид на отчета: неконсолидиран</t>
  </si>
  <si>
    <t>1. "Фурнир"АД- София</t>
  </si>
  <si>
    <t>2."Винпром Кюстендил"АД гр.Кюстендил</t>
  </si>
  <si>
    <t>1."Ильо Войвода"АД гр.Кюстендил</t>
  </si>
  <si>
    <t>2."Кюстендилски плод "АД гр.Кюстендил</t>
  </si>
  <si>
    <t>Ръководител: Е.Топалов</t>
  </si>
  <si>
    <t xml:space="preserve"> Ръководител: Е.Топалов</t>
  </si>
  <si>
    <t>Ръководител:Е.Топалов</t>
  </si>
  <si>
    <t>лихва  по отпуснат заем на Винпром АД</t>
  </si>
  <si>
    <t xml:space="preserve"> от 01/01/2008</t>
  </si>
  <si>
    <t>до 31/03/2008</t>
  </si>
  <si>
    <t xml:space="preserve">дневна лихва </t>
  </si>
  <si>
    <t xml:space="preserve">за периода </t>
  </si>
  <si>
    <t xml:space="preserve">до първи гратисен период да се направи договор </t>
  </si>
  <si>
    <t>Съставител: З.Исакова</t>
  </si>
  <si>
    <t xml:space="preserve">                                    Съставител: З.Исакова         </t>
  </si>
  <si>
    <t>Съставител:  З.Исакова</t>
  </si>
  <si>
    <t>Отчетен период:31.12.2015</t>
  </si>
  <si>
    <t>Дата на съставяне:23.01.2016</t>
  </si>
  <si>
    <t xml:space="preserve">Дата на съставяне:23/01/2016                             </t>
  </si>
  <si>
    <t xml:space="preserve">Дата  на съставяне: 23.01.2016 год.                                                                                                                              </t>
  </si>
  <si>
    <t xml:space="preserve">Дата на съставяне: 23.01.2016.                         </t>
  </si>
  <si>
    <t>Дата на съставяне:23/01/2016</t>
  </si>
  <si>
    <t>Дата на съставяне: 23.01.2016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</si>
</sst>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635">
    <xf numFmtId="0" fontId="0" fillId="0" borderId="0" xfId="0" applyAlignment="1">
      <alignment/>
    </xf>
    <xf numFmtId="0" fontId="8" fillId="0" borderId="0" xfId="40" applyFont="1" applyBorder="1" applyAlignment="1" applyProtection="1">
      <alignment horizontal="left" vertical="top"/>
      <protection locked="0"/>
    </xf>
    <xf numFmtId="0" fontId="10" fillId="0" borderId="0" xfId="43" applyFont="1">
      <alignment/>
      <protection/>
    </xf>
    <xf numFmtId="0" fontId="9" fillId="0" borderId="0" xfId="43" applyFont="1" applyAlignment="1">
      <alignment/>
      <protection/>
    </xf>
    <xf numFmtId="0" fontId="9" fillId="0" borderId="0" xfId="41" applyFont="1" applyAlignment="1">
      <alignment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43" applyFont="1" applyBorder="1" applyAlignment="1">
      <alignment vertical="center" wrapText="1"/>
      <protection/>
    </xf>
    <xf numFmtId="0" fontId="10" fillId="0" borderId="0" xfId="43" applyFont="1" applyBorder="1">
      <alignment/>
      <protection/>
    </xf>
    <xf numFmtId="0" fontId="10" fillId="0" borderId="10" xfId="43" applyFont="1" applyBorder="1" applyAlignment="1">
      <alignment vertical="center" wrapText="1"/>
      <protection/>
    </xf>
    <xf numFmtId="0" fontId="10" fillId="0" borderId="10" xfId="43" applyFont="1" applyBorder="1" applyAlignment="1">
      <alignment wrapText="1"/>
      <protection/>
    </xf>
    <xf numFmtId="3" fontId="10" fillId="0" borderId="0" xfId="43" applyNumberFormat="1" applyFont="1" applyBorder="1" applyAlignment="1" applyProtection="1">
      <alignment vertical="center"/>
      <protection locked="0"/>
    </xf>
    <xf numFmtId="0" fontId="9" fillId="0" borderId="0" xfId="43" applyFont="1" applyBorder="1" applyProtection="1">
      <alignment/>
      <protection locked="0"/>
    </xf>
    <xf numFmtId="49" fontId="9" fillId="0" borderId="11" xfId="43" applyNumberFormat="1" applyFont="1" applyBorder="1" applyAlignment="1">
      <alignment horizontal="center" vertical="center" wrapText="1"/>
      <protection/>
    </xf>
    <xf numFmtId="49" fontId="9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wrapText="1"/>
      <protection/>
    </xf>
    <xf numFmtId="49" fontId="9" fillId="0" borderId="0" xfId="43" applyNumberFormat="1" applyFont="1" applyBorder="1" applyAlignment="1" applyProtection="1">
      <alignment horizontal="center" wrapText="1"/>
      <protection locked="0"/>
    </xf>
    <xf numFmtId="49" fontId="10" fillId="33" borderId="10" xfId="43" applyNumberFormat="1" applyFont="1" applyFill="1" applyBorder="1" applyAlignment="1">
      <alignment horizontal="center" vertical="center" wrapText="1"/>
      <protection/>
    </xf>
    <xf numFmtId="49" fontId="9" fillId="0" borderId="12" xfId="43" applyNumberFormat="1" applyFont="1" applyBorder="1" applyAlignment="1">
      <alignment horizontal="center" vertical="center" wrapText="1"/>
      <protection/>
    </xf>
    <xf numFmtId="0" fontId="10" fillId="0" borderId="0" xfId="39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1" fontId="10" fillId="36" borderId="10" xfId="42" applyNumberFormat="1" applyFont="1" applyFill="1" applyBorder="1" applyAlignment="1" applyProtection="1">
      <alignment vertical="center"/>
      <protection locked="0"/>
    </xf>
    <xf numFmtId="3" fontId="10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1" fontId="9" fillId="34" borderId="10" xfId="42" applyNumberFormat="1" applyFont="1" applyFill="1" applyBorder="1" applyAlignment="1" applyProtection="1">
      <alignment vertical="center"/>
      <protection locked="0"/>
    </xf>
    <xf numFmtId="3" fontId="9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Border="1" applyProtection="1">
      <alignment/>
      <protection/>
    </xf>
    <xf numFmtId="1" fontId="10" fillId="35" borderId="10" xfId="41" applyNumberFormat="1" applyFont="1" applyFill="1" applyBorder="1" applyAlignment="1" applyProtection="1">
      <alignment wrapText="1"/>
      <protection locked="0"/>
    </xf>
    <xf numFmtId="3" fontId="10" fillId="0" borderId="10" xfId="41" applyNumberFormat="1" applyFont="1" applyFill="1" applyBorder="1" applyAlignment="1" applyProtection="1">
      <alignment wrapText="1"/>
      <protection/>
    </xf>
    <xf numFmtId="1" fontId="10" fillId="36" borderId="10" xfId="41" applyNumberFormat="1" applyFont="1" applyFill="1" applyBorder="1" applyAlignment="1" applyProtection="1">
      <alignment wrapText="1"/>
      <protection locked="0"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3" fontId="10" fillId="0" borderId="10" xfId="43" applyNumberFormat="1" applyFont="1" applyFill="1" applyBorder="1" applyAlignment="1" applyProtection="1">
      <alignment vertical="center"/>
      <protection/>
    </xf>
    <xf numFmtId="3" fontId="10" fillId="0" borderId="10" xfId="43" applyNumberFormat="1" applyFont="1" applyBorder="1" applyAlignment="1" applyProtection="1">
      <alignment vertical="center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3" fontId="10" fillId="0" borderId="13" xfId="43" applyNumberFormat="1" applyFont="1" applyBorder="1" applyAlignment="1" applyProtection="1">
      <alignment vertical="center"/>
      <protection/>
    </xf>
    <xf numFmtId="3" fontId="10" fillId="0" borderId="11" xfId="43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9" applyFont="1">
      <alignment/>
      <protection/>
    </xf>
    <xf numFmtId="0" fontId="10" fillId="0" borderId="0" xfId="39" applyFont="1" applyBorder="1">
      <alignment/>
      <protection/>
    </xf>
    <xf numFmtId="49" fontId="10" fillId="0" borderId="0" xfId="39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9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9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9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2" applyNumberFormat="1" applyFont="1" applyFill="1" applyBorder="1" applyAlignment="1" applyProtection="1">
      <alignment vertical="center"/>
      <protection locked="0"/>
    </xf>
    <xf numFmtId="0" fontId="9" fillId="0" borderId="10" xfId="42" applyFont="1" applyBorder="1" applyAlignment="1" applyProtection="1">
      <alignment vertical="center" wrapText="1"/>
      <protection/>
    </xf>
    <xf numFmtId="0" fontId="9" fillId="0" borderId="10" xfId="42" applyFont="1" applyBorder="1" applyAlignment="1" applyProtection="1">
      <alignment horizontal="left" vertical="center" wrapText="1"/>
      <protection/>
    </xf>
    <xf numFmtId="49" fontId="9" fillId="0" borderId="10" xfId="42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0" fillId="34" borderId="10" xfId="41" applyNumberFormat="1" applyFont="1" applyFill="1" applyBorder="1" applyAlignment="1" applyProtection="1">
      <alignment wrapText="1"/>
      <protection locked="0"/>
    </xf>
    <xf numFmtId="1" fontId="10" fillId="0" borderId="0" xfId="41" applyNumberFormat="1" applyFont="1" applyAlignment="1" applyProtection="1">
      <alignment wrapText="1"/>
      <protection/>
    </xf>
    <xf numFmtId="0" fontId="10" fillId="0" borderId="0" xfId="43" applyFont="1" applyBorder="1" applyProtection="1">
      <alignment/>
      <protection/>
    </xf>
    <xf numFmtId="0" fontId="9" fillId="0" borderId="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44" fontId="9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40" applyFont="1" applyAlignment="1">
      <alignment horizontal="left" vertical="top" wrapText="1"/>
      <protection/>
    </xf>
    <xf numFmtId="0" fontId="8" fillId="0" borderId="0" xfId="40" applyFont="1" applyAlignment="1">
      <alignment vertical="top" wrapText="1"/>
      <protection/>
    </xf>
    <xf numFmtId="0" fontId="8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 wrapText="1"/>
      <protection locked="0"/>
    </xf>
    <xf numFmtId="1" fontId="8" fillId="34" borderId="12" xfId="40" applyNumberFormat="1" applyFont="1" applyFill="1" applyBorder="1" applyAlignment="1" applyProtection="1">
      <alignment vertical="top" wrapText="1"/>
      <protection locked="0"/>
    </xf>
    <xf numFmtId="1" fontId="8" fillId="34" borderId="17" xfId="40" applyNumberFormat="1" applyFont="1" applyFill="1" applyBorder="1" applyAlignment="1" applyProtection="1">
      <alignment vertical="top" wrapText="1"/>
      <protection locked="0"/>
    </xf>
    <xf numFmtId="1" fontId="8" fillId="36" borderId="17" xfId="40" applyNumberFormat="1" applyFont="1" applyFill="1" applyBorder="1" applyAlignment="1" applyProtection="1">
      <alignment vertical="top" wrapText="1"/>
      <protection locked="0"/>
    </xf>
    <xf numFmtId="1" fontId="8" fillId="0" borderId="17" xfId="40" applyNumberFormat="1" applyFont="1" applyBorder="1" applyAlignment="1" applyProtection="1">
      <alignment vertical="top" wrapText="1"/>
      <protection/>
    </xf>
    <xf numFmtId="1" fontId="8" fillId="0" borderId="12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8" fillId="35" borderId="17" xfId="40" applyNumberFormat="1" applyFont="1" applyFill="1" applyBorder="1" applyAlignment="1" applyProtection="1">
      <alignment vertical="top" wrapText="1"/>
      <protection locked="0"/>
    </xf>
    <xf numFmtId="1" fontId="8" fillId="0" borderId="18" xfId="40" applyNumberFormat="1" applyFont="1" applyBorder="1" applyAlignment="1" applyProtection="1">
      <alignment vertical="top" wrapText="1"/>
      <protection/>
    </xf>
    <xf numFmtId="1" fontId="8" fillId="36" borderId="19" xfId="40" applyNumberFormat="1" applyFont="1" applyFill="1" applyBorder="1" applyAlignment="1" applyProtection="1">
      <alignment vertical="top" wrapText="1"/>
      <protection locked="0"/>
    </xf>
    <xf numFmtId="1" fontId="8" fillId="0" borderId="20" xfId="40" applyNumberFormat="1" applyFont="1" applyBorder="1" applyAlignment="1" applyProtection="1">
      <alignment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40" applyNumberFormat="1" applyFont="1" applyBorder="1" applyAlignment="1" applyProtection="1">
      <alignment vertical="top" wrapText="1"/>
      <protection/>
    </xf>
    <xf numFmtId="1" fontId="8" fillId="0" borderId="22" xfId="40" applyNumberFormat="1" applyFont="1" applyBorder="1" applyAlignment="1" applyProtection="1">
      <alignment vertical="top" wrapText="1"/>
      <protection/>
    </xf>
    <xf numFmtId="0" fontId="6" fillId="0" borderId="0" xfId="40" applyFont="1" applyBorder="1" applyAlignment="1">
      <alignment vertical="top" wrapText="1"/>
      <protection/>
    </xf>
    <xf numFmtId="49" fontId="6" fillId="0" borderId="0" xfId="40" applyNumberFormat="1" applyFont="1" applyBorder="1" applyAlignment="1">
      <alignment vertical="top" wrapText="1"/>
      <protection/>
    </xf>
    <xf numFmtId="1" fontId="8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9" fillId="0" borderId="13" xfId="43" applyFont="1" applyBorder="1" applyAlignment="1">
      <alignment horizontal="centerContinuous" vertical="center" wrapText="1"/>
      <protection/>
    </xf>
    <xf numFmtId="0" fontId="9" fillId="0" borderId="15" xfId="43" applyFont="1" applyBorder="1" applyAlignment="1">
      <alignment horizontal="centerContinuous" vertical="center" wrapText="1"/>
      <protection/>
    </xf>
    <xf numFmtId="0" fontId="9" fillId="0" borderId="11" xfId="43" applyFont="1" applyBorder="1" applyAlignment="1">
      <alignment horizontal="centerContinuous" vertical="center" wrapText="1"/>
      <protection/>
    </xf>
    <xf numFmtId="0" fontId="9" fillId="33" borderId="13" xfId="43" applyFont="1" applyFill="1" applyBorder="1" applyAlignment="1">
      <alignment horizontal="centerContinuous" vertical="center" wrapText="1"/>
      <protection/>
    </xf>
    <xf numFmtId="0" fontId="9" fillId="33" borderId="11" xfId="43" applyFont="1" applyFill="1" applyBorder="1" applyAlignment="1">
      <alignment horizontal="centerContinuous" vertical="center" wrapText="1"/>
      <protection/>
    </xf>
    <xf numFmtId="1" fontId="10" fillId="33" borderId="12" xfId="43" applyNumberFormat="1" applyFont="1" applyFill="1" applyBorder="1" applyAlignment="1" applyProtection="1">
      <alignment vertical="center"/>
      <protection locked="0"/>
    </xf>
    <xf numFmtId="1" fontId="10" fillId="33" borderId="14" xfId="43" applyNumberFormat="1" applyFont="1" applyFill="1" applyBorder="1" applyAlignment="1" applyProtection="1">
      <alignment vertical="center"/>
      <protection locked="0"/>
    </xf>
    <xf numFmtId="1" fontId="10" fillId="33" borderId="16" xfId="43" applyNumberFormat="1" applyFont="1" applyFill="1" applyBorder="1" applyAlignment="1" applyProtection="1">
      <alignment vertical="center"/>
      <protection locked="0"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0" fontId="9" fillId="0" borderId="13" xfId="43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3" applyNumberFormat="1" applyFont="1" applyFill="1" applyBorder="1" applyAlignment="1" applyProtection="1">
      <alignment vertical="center"/>
      <protection locked="0"/>
    </xf>
    <xf numFmtId="3" fontId="10" fillId="0" borderId="0" xfId="43" applyNumberFormat="1" applyFont="1" applyBorder="1" applyProtection="1">
      <alignment/>
      <protection/>
    </xf>
    <xf numFmtId="0" fontId="9" fillId="0" borderId="12" xfId="43" applyFont="1" applyBorder="1" applyAlignment="1">
      <alignment horizontal="centerContinuous" vertical="center" wrapText="1"/>
      <protection/>
    </xf>
    <xf numFmtId="0" fontId="9" fillId="0" borderId="16" xfId="43" applyFont="1" applyBorder="1" applyAlignment="1">
      <alignment horizontal="centerContinuous" vertical="center" wrapText="1"/>
      <protection/>
    </xf>
    <xf numFmtId="0" fontId="9" fillId="0" borderId="18" xfId="43" applyFont="1" applyBorder="1" applyAlignment="1">
      <alignment horizontal="left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 wrapText="1"/>
      <protection/>
    </xf>
    <xf numFmtId="0" fontId="9" fillId="0" borderId="23" xfId="43" applyFont="1" applyBorder="1" applyAlignment="1">
      <alignment horizontal="centerContinuous" vertical="center" wrapText="1"/>
      <protection/>
    </xf>
    <xf numFmtId="0" fontId="9" fillId="33" borderId="15" xfId="43" applyFont="1" applyFill="1" applyBorder="1" applyAlignment="1">
      <alignment horizontal="center" vertical="center" wrapText="1"/>
      <protection/>
    </xf>
    <xf numFmtId="0" fontId="9" fillId="0" borderId="18" xfId="43" applyFont="1" applyBorder="1" applyAlignment="1">
      <alignment horizontal="centerContinuous" vertical="center" wrapText="1"/>
      <protection/>
    </xf>
    <xf numFmtId="0" fontId="9" fillId="0" borderId="19" xfId="43" applyFont="1" applyBorder="1" applyAlignment="1">
      <alignment horizontal="center" vertical="center" wrapText="1"/>
      <protection/>
    </xf>
    <xf numFmtId="0" fontId="9" fillId="0" borderId="24" xfId="43" applyFont="1" applyBorder="1" applyAlignment="1">
      <alignment horizontal="centerContinuous" vertical="center" wrapText="1"/>
      <protection/>
    </xf>
    <xf numFmtId="0" fontId="9" fillId="0" borderId="25" xfId="43" applyFont="1" applyBorder="1" applyAlignment="1">
      <alignment horizontal="centerContinuous" vertical="center" wrapText="1"/>
      <protection/>
    </xf>
    <xf numFmtId="49" fontId="9" fillId="0" borderId="18" xfId="43" applyNumberFormat="1" applyFont="1" applyBorder="1" applyAlignment="1">
      <alignment horizontal="centerContinuous" vertical="center" wrapText="1"/>
      <protection/>
    </xf>
    <xf numFmtId="49" fontId="9" fillId="0" borderId="19" xfId="43" applyNumberFormat="1" applyFont="1" applyBorder="1" applyAlignment="1">
      <alignment horizontal="centerContinuous" vertical="center" wrapText="1"/>
      <protection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center" vertical="top" wrapText="1"/>
      <protection locked="0"/>
    </xf>
    <xf numFmtId="0" fontId="8" fillId="0" borderId="0" xfId="40" applyFont="1" applyAlignment="1" applyProtection="1">
      <alignment horizontal="left" vertical="top"/>
      <protection locked="0"/>
    </xf>
    <xf numFmtId="0" fontId="6" fillId="0" borderId="0" xfId="40" applyFont="1" applyBorder="1" applyAlignment="1" applyProtection="1">
      <alignment horizontal="center" vertical="top"/>
      <protection locked="0"/>
    </xf>
    <xf numFmtId="0" fontId="6" fillId="0" borderId="0" xfId="41" applyFont="1" applyAlignment="1" applyProtection="1">
      <alignment wrapText="1"/>
      <protection locked="0"/>
    </xf>
    <xf numFmtId="0" fontId="6" fillId="0" borderId="26" xfId="40" applyFont="1" applyBorder="1" applyAlignment="1" applyProtection="1">
      <alignment horizontal="center" vertical="center"/>
      <protection/>
    </xf>
    <xf numFmtId="0" fontId="6" fillId="0" borderId="27" xfId="40" applyFont="1" applyBorder="1" applyAlignment="1" applyProtection="1">
      <alignment horizontal="center" vertical="top" wrapText="1"/>
      <protection/>
    </xf>
    <xf numFmtId="14" fontId="6" fillId="0" borderId="27" xfId="40" applyNumberFormat="1" applyFont="1" applyBorder="1" applyAlignment="1" applyProtection="1">
      <alignment horizontal="center" vertical="top" wrapText="1"/>
      <protection/>
    </xf>
    <xf numFmtId="49" fontId="6" fillId="0" borderId="27" xfId="40" applyNumberFormat="1" applyFont="1" applyBorder="1" applyAlignment="1" applyProtection="1">
      <alignment horizontal="center" vertical="center" wrapText="1"/>
      <protection/>
    </xf>
    <xf numFmtId="14" fontId="6" fillId="0" borderId="28" xfId="40" applyNumberFormat="1" applyFont="1" applyBorder="1" applyAlignment="1" applyProtection="1">
      <alignment horizontal="center" vertical="top" wrapText="1"/>
      <protection/>
    </xf>
    <xf numFmtId="0" fontId="6" fillId="0" borderId="29" xfId="4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center" vertical="center" wrapText="1"/>
      <protection/>
    </xf>
    <xf numFmtId="0" fontId="6" fillId="0" borderId="17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0" fontId="8" fillId="0" borderId="10" xfId="40" applyFont="1" applyBorder="1" applyAlignment="1" applyProtection="1">
      <alignment vertical="top" wrapText="1"/>
      <protection/>
    </xf>
    <xf numFmtId="0" fontId="8" fillId="0" borderId="12" xfId="40" applyFont="1" applyBorder="1" applyAlignment="1" applyProtection="1">
      <alignment vertical="top" wrapText="1"/>
      <protection/>
    </xf>
    <xf numFmtId="49" fontId="6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40" applyFont="1" applyFill="1" applyBorder="1" applyAlignment="1" applyProtection="1">
      <alignment vertical="top" wrapText="1"/>
      <protection/>
    </xf>
    <xf numFmtId="0" fontId="8" fillId="0" borderId="10" xfId="40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7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17" fillId="37" borderId="10" xfId="40" applyNumberFormat="1" applyFont="1" applyFill="1" applyBorder="1" applyAlignment="1" applyProtection="1">
      <alignment vertical="top" wrapText="1"/>
      <protection/>
    </xf>
    <xf numFmtId="1" fontId="8" fillId="0" borderId="10" xfId="40" applyNumberFormat="1" applyFont="1" applyBorder="1" applyAlignment="1" applyProtection="1">
      <alignment vertical="top" wrapText="1"/>
      <protection/>
    </xf>
    <xf numFmtId="1" fontId="17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40" applyNumberFormat="1" applyFont="1" applyFill="1" applyBorder="1" applyAlignment="1" applyProtection="1">
      <alignment vertical="top"/>
      <protection/>
    </xf>
    <xf numFmtId="0" fontId="17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8" fillId="0" borderId="30" xfId="40" applyNumberFormat="1" applyFont="1" applyBorder="1" applyAlignment="1" applyProtection="1">
      <alignment vertical="top" wrapText="1"/>
      <protection/>
    </xf>
    <xf numFmtId="1" fontId="8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8" fillId="0" borderId="32" xfId="40" applyNumberFormat="1" applyFont="1" applyBorder="1" applyAlignment="1" applyProtection="1">
      <alignment vertical="top" wrapText="1"/>
      <protection/>
    </xf>
    <xf numFmtId="1" fontId="8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0" fontId="9" fillId="0" borderId="16" xfId="42" applyFont="1" applyBorder="1" applyAlignment="1" applyProtection="1">
      <alignment horizontal="center" vertical="center" wrapText="1"/>
      <protection/>
    </xf>
    <xf numFmtId="0" fontId="9" fillId="0" borderId="12" xfId="42" applyFont="1" applyBorder="1" applyAlignment="1" applyProtection="1">
      <alignment horizontal="center" vertical="center" wrapText="1"/>
      <protection/>
    </xf>
    <xf numFmtId="0" fontId="9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vertical="center" wrapText="1"/>
      <protection/>
    </xf>
    <xf numFmtId="0" fontId="10" fillId="0" borderId="10" xfId="42" applyFont="1" applyFill="1" applyBorder="1" applyProtection="1">
      <alignment/>
      <protection/>
    </xf>
    <xf numFmtId="0" fontId="10" fillId="0" borderId="10" xfId="42" applyFont="1" applyBorder="1" applyAlignment="1" applyProtection="1">
      <alignment vertical="center" wrapText="1"/>
      <protection/>
    </xf>
    <xf numFmtId="3" fontId="10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Fill="1" applyBorder="1" applyAlignment="1" applyProtection="1">
      <alignment vertical="center" wrapText="1"/>
      <protection/>
    </xf>
    <xf numFmtId="0" fontId="11" fillId="0" borderId="10" xfId="42" applyFont="1" applyBorder="1" applyAlignment="1" applyProtection="1">
      <alignment horizontal="right" vertical="center"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3" fontId="11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Border="1" applyAlignment="1" applyProtection="1">
      <alignment wrapText="1"/>
      <protection/>
    </xf>
    <xf numFmtId="0" fontId="10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vertical="center" wrapText="1"/>
      <protection/>
    </xf>
    <xf numFmtId="0" fontId="10" fillId="0" borderId="29" xfId="42" applyFont="1" applyBorder="1" applyAlignment="1" applyProtection="1">
      <alignment vertical="center" wrapText="1"/>
      <protection/>
    </xf>
    <xf numFmtId="49" fontId="10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4" xfId="42" applyFont="1" applyBorder="1" applyAlignment="1" applyProtection="1">
      <alignment vertical="center" wrapText="1"/>
      <protection/>
    </xf>
    <xf numFmtId="0" fontId="9" fillId="0" borderId="12" xfId="42" applyFont="1" applyBorder="1" applyAlignment="1" applyProtection="1">
      <alignment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0" fontId="10" fillId="0" borderId="0" xfId="42" applyFont="1" applyBorder="1" applyAlignment="1" applyProtection="1">
      <alignment wrapText="1"/>
      <protection/>
    </xf>
    <xf numFmtId="1" fontId="10" fillId="0" borderId="10" xfId="42" applyNumberFormat="1" applyFont="1" applyBorder="1" applyAlignment="1" applyProtection="1">
      <alignment vertical="center"/>
      <protection/>
    </xf>
    <xf numFmtId="1" fontId="8" fillId="38" borderId="17" xfId="40" applyNumberFormat="1" applyFont="1" applyFill="1" applyBorder="1" applyAlignment="1" applyProtection="1">
      <alignment vertical="top" wrapText="1"/>
      <protection locked="0"/>
    </xf>
    <xf numFmtId="1" fontId="8" fillId="38" borderId="12" xfId="40" applyNumberFormat="1" applyFont="1" applyFill="1" applyBorder="1" applyAlignment="1" applyProtection="1">
      <alignment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0" fontId="10" fillId="0" borderId="0" xfId="41" applyFont="1" applyFill="1" applyAlignment="1" applyProtection="1">
      <alignment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 locked="0"/>
    </xf>
    <xf numFmtId="0" fontId="9" fillId="0" borderId="0" xfId="41" applyFont="1" applyFill="1" applyBorder="1" applyAlignment="1" applyProtection="1">
      <alignment horizontal="centerContinuous" vertical="center" wrapText="1"/>
      <protection locked="0"/>
    </xf>
    <xf numFmtId="1" fontId="10" fillId="0" borderId="0" xfId="41" applyNumberFormat="1" applyFont="1" applyBorder="1" applyAlignment="1" applyProtection="1">
      <alignment wrapText="1"/>
      <protection/>
    </xf>
    <xf numFmtId="0" fontId="10" fillId="0" borderId="0" xfId="41" applyFont="1" applyAlignment="1" applyProtection="1">
      <alignment horizontal="centerContinuous" wrapText="1"/>
      <protection/>
    </xf>
    <xf numFmtId="0" fontId="10" fillId="0" borderId="0" xfId="41" applyFont="1" applyAlignment="1" applyProtection="1">
      <alignment horizontal="center" wrapText="1"/>
      <protection/>
    </xf>
    <xf numFmtId="0" fontId="9" fillId="0" borderId="0" xfId="41" applyFont="1" applyAlignment="1" applyProtection="1">
      <alignment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14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center" wrapText="1"/>
      <protection/>
    </xf>
    <xf numFmtId="49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wrapText="1"/>
      <protection/>
    </xf>
    <xf numFmtId="49" fontId="11" fillId="0" borderId="10" xfId="41" applyNumberFormat="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Fill="1" applyBorder="1" applyAlignment="1" applyProtection="1">
      <alignment wrapText="1"/>
      <protection/>
    </xf>
    <xf numFmtId="49" fontId="10" fillId="0" borderId="10" xfId="41" applyNumberFormat="1" applyFont="1" applyFill="1" applyBorder="1" applyAlignment="1" applyProtection="1">
      <alignment horizontal="center" wrapText="1"/>
      <protection/>
    </xf>
    <xf numFmtId="0" fontId="9" fillId="0" borderId="10" xfId="41" applyFont="1" applyBorder="1" applyAlignment="1" applyProtection="1">
      <alignment horizontal="right" wrapText="1"/>
      <protection/>
    </xf>
    <xf numFmtId="49" fontId="9" fillId="0" borderId="10" xfId="41" applyNumberFormat="1" applyFont="1" applyBorder="1" applyAlignment="1" applyProtection="1">
      <alignment horizontal="center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0" fillId="0" borderId="10" xfId="41" applyNumberFormat="1" applyFont="1" applyFill="1" applyBorder="1" applyAlignment="1" applyProtection="1">
      <alignment wrapText="1"/>
      <protection/>
    </xf>
    <xf numFmtId="0" fontId="9" fillId="0" borderId="10" xfId="41" applyFont="1" applyBorder="1" applyAlignment="1" applyProtection="1">
      <alignment wrapText="1"/>
      <protection/>
    </xf>
    <xf numFmtId="49" fontId="10" fillId="0" borderId="0" xfId="41" applyNumberFormat="1" applyFont="1" applyBorder="1" applyAlignment="1" applyProtection="1">
      <alignment wrapText="1"/>
      <protection/>
    </xf>
    <xf numFmtId="1" fontId="10" fillId="0" borderId="0" xfId="41" applyNumberFormat="1" applyFont="1" applyFill="1" applyBorder="1" applyAlignment="1" applyProtection="1">
      <alignment wrapText="1"/>
      <protection/>
    </xf>
    <xf numFmtId="0" fontId="9" fillId="0" borderId="0" xfId="41" applyFont="1" applyAlignment="1" applyProtection="1">
      <alignment horizontal="center"/>
      <protection/>
    </xf>
    <xf numFmtId="1" fontId="10" fillId="0" borderId="10" xfId="43" applyNumberFormat="1" applyFont="1" applyFill="1" applyBorder="1" applyAlignment="1" applyProtection="1">
      <alignment vertical="center"/>
      <protection/>
    </xf>
    <xf numFmtId="1" fontId="10" fillId="0" borderId="12" xfId="43" applyNumberFormat="1" applyFont="1" applyFill="1" applyBorder="1" applyAlignment="1" applyProtection="1">
      <alignment vertical="center"/>
      <protection/>
    </xf>
    <xf numFmtId="0" fontId="9" fillId="0" borderId="0" xfId="43" applyFont="1" applyBorder="1" applyAlignment="1" applyProtection="1">
      <alignment vertical="center" wrapText="1"/>
      <protection locked="0"/>
    </xf>
    <xf numFmtId="49" fontId="9" fillId="0" borderId="0" xfId="43" applyNumberFormat="1" applyFont="1" applyBorder="1" applyAlignment="1" applyProtection="1">
      <alignment horizontal="center" vertical="center" wrapText="1"/>
      <protection locked="0"/>
    </xf>
    <xf numFmtId="0" fontId="10" fillId="0" borderId="0" xfId="43" applyFont="1" applyBorder="1" applyProtection="1">
      <alignment/>
      <protection locked="0"/>
    </xf>
    <xf numFmtId="0" fontId="10" fillId="0" borderId="0" xfId="39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9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9" fillId="0" borderId="0" xfId="42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2" applyNumberFormat="1" applyFont="1" applyFill="1" applyBorder="1" applyAlignment="1" applyProtection="1">
      <alignment vertical="center"/>
      <protection locked="0"/>
    </xf>
    <xf numFmtId="0" fontId="8" fillId="0" borderId="0" xfId="40" applyFont="1" applyBorder="1" applyAlignment="1" applyProtection="1">
      <alignment vertical="top"/>
      <protection locked="0"/>
    </xf>
    <xf numFmtId="49" fontId="6" fillId="0" borderId="0" xfId="40" applyNumberFormat="1" applyFont="1" applyBorder="1" applyAlignment="1" applyProtection="1">
      <alignment vertical="top" wrapText="1"/>
      <protection locked="0"/>
    </xf>
    <xf numFmtId="1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0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40" applyFont="1" applyFill="1" applyBorder="1" applyAlignment="1" applyProtection="1">
      <alignment horizontal="left" vertical="top" wrapText="1"/>
      <protection/>
    </xf>
    <xf numFmtId="1" fontId="16" fillId="37" borderId="10" xfId="40" applyNumberFormat="1" applyFont="1" applyFill="1" applyBorder="1" applyAlignment="1" applyProtection="1">
      <alignment vertical="top" wrapText="1"/>
      <protection/>
    </xf>
    <xf numFmtId="0" fontId="16" fillId="37" borderId="37" xfId="40" applyFont="1" applyFill="1" applyBorder="1" applyAlignment="1" applyProtection="1">
      <alignment horizontal="left" vertical="top" wrapText="1"/>
      <protection/>
    </xf>
    <xf numFmtId="0" fontId="16" fillId="37" borderId="29" xfId="40" applyFont="1" applyFill="1" applyBorder="1" applyAlignment="1" applyProtection="1">
      <alignment vertical="top" wrapText="1"/>
      <protection/>
    </xf>
    <xf numFmtId="0" fontId="16" fillId="37" borderId="38" xfId="40" applyFont="1" applyFill="1" applyBorder="1" applyAlignment="1" applyProtection="1">
      <alignment vertical="top" wrapText="1"/>
      <protection/>
    </xf>
    <xf numFmtId="49" fontId="16" fillId="37" borderId="36" xfId="40" applyNumberFormat="1" applyFont="1" applyFill="1" applyBorder="1" applyAlignment="1" applyProtection="1">
      <alignment vertical="center" wrapText="1"/>
      <protection/>
    </xf>
    <xf numFmtId="0" fontId="16" fillId="37" borderId="10" xfId="40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3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2" applyNumberFormat="1" applyFont="1" applyFill="1" applyBorder="1" applyAlignment="1" applyProtection="1">
      <alignment vertical="center"/>
      <protection/>
    </xf>
    <xf numFmtId="0" fontId="8" fillId="0" borderId="10" xfId="40" applyFont="1" applyBorder="1" applyAlignment="1" applyProtection="1">
      <alignment vertical="top"/>
      <protection locked="0"/>
    </xf>
    <xf numFmtId="0" fontId="6" fillId="0" borderId="10" xfId="40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centerContinuous"/>
      <protection/>
    </xf>
    <xf numFmtId="0" fontId="10" fillId="0" borderId="35" xfId="42" applyFont="1" applyBorder="1" applyAlignment="1" applyProtection="1">
      <alignment horizontal="centerContinuous"/>
      <protection/>
    </xf>
    <xf numFmtId="0" fontId="10" fillId="0" borderId="0" xfId="42" applyFont="1" applyAlignment="1" applyProtection="1">
      <alignment horizontal="centerContinuous" wrapText="1"/>
      <protection/>
    </xf>
    <xf numFmtId="0" fontId="9" fillId="0" borderId="0" xfId="40" applyFont="1" applyBorder="1" applyAlignment="1" applyProtection="1">
      <alignment vertical="top" wrapText="1"/>
      <protection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9" fillId="0" borderId="0" xfId="41" applyFont="1" applyFill="1" applyBorder="1" applyAlignment="1" applyProtection="1">
      <alignment horizontal="centerContinuous" vertical="center" wrapText="1"/>
      <protection/>
    </xf>
    <xf numFmtId="0" fontId="9" fillId="0" borderId="0" xfId="40" applyFont="1" applyBorder="1" applyAlignment="1" applyProtection="1">
      <alignment horizontal="left" vertical="top"/>
      <protection/>
    </xf>
    <xf numFmtId="0" fontId="9" fillId="0" borderId="0" xfId="40" applyFont="1" applyBorder="1" applyAlignment="1" applyProtection="1">
      <alignment vertical="top"/>
      <protection/>
    </xf>
    <xf numFmtId="0" fontId="9" fillId="0" borderId="0" xfId="40" applyFont="1" applyFill="1" applyBorder="1" applyAlignment="1" applyProtection="1">
      <alignment vertical="top" wrapText="1"/>
      <protection/>
    </xf>
    <xf numFmtId="0" fontId="9" fillId="0" borderId="0" xfId="41" applyFont="1" applyFill="1" applyBorder="1" applyAlignment="1" applyProtection="1">
      <alignment horizontal="right" vertical="center" wrapText="1"/>
      <protection/>
    </xf>
    <xf numFmtId="0" fontId="9" fillId="0" borderId="0" xfId="43" applyFont="1" applyAlignment="1" applyProtection="1">
      <alignment horizontal="centerContinuous" wrapText="1"/>
      <protection/>
    </xf>
    <xf numFmtId="49" fontId="9" fillId="0" borderId="0" xfId="43" applyNumberFormat="1" applyFont="1" applyAlignment="1" applyProtection="1">
      <alignment horizontal="center" wrapText="1"/>
      <protection/>
    </xf>
    <xf numFmtId="0" fontId="9" fillId="0" borderId="0" xfId="43" applyFont="1" applyAlignment="1" applyProtection="1">
      <alignment horizontal="centerContinuous"/>
      <protection/>
    </xf>
    <xf numFmtId="0" fontId="10" fillId="0" borderId="0" xfId="43" applyFont="1" applyProtection="1">
      <alignment/>
      <protection/>
    </xf>
    <xf numFmtId="0" fontId="8" fillId="0" borderId="0" xfId="43" applyFont="1" applyAlignment="1" applyProtection="1">
      <alignment horizontal="left"/>
      <protection/>
    </xf>
    <xf numFmtId="0" fontId="9" fillId="0" borderId="0" xfId="43" applyFont="1" applyBorder="1" applyAlignment="1" applyProtection="1">
      <alignment horizontal="left" vertical="top" wrapText="1"/>
      <protection/>
    </xf>
    <xf numFmtId="0" fontId="9" fillId="0" borderId="0" xfId="43" applyFont="1" applyProtection="1">
      <alignment/>
      <protection/>
    </xf>
    <xf numFmtId="0" fontId="9" fillId="0" borderId="0" xfId="41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0" applyNumberFormat="1" applyFont="1" applyBorder="1" applyAlignment="1" applyProtection="1">
      <alignment horizontal="left" vertical="top" wrapText="1"/>
      <protection locked="0"/>
    </xf>
    <xf numFmtId="165" fontId="9" fillId="0" borderId="0" xfId="40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9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9" applyFont="1" applyAlignment="1">
      <alignment/>
      <protection/>
    </xf>
    <xf numFmtId="0" fontId="3" fillId="0" borderId="0" xfId="39" applyFont="1" applyBorder="1">
      <alignment/>
      <protection/>
    </xf>
    <xf numFmtId="0" fontId="3" fillId="0" borderId="0" xfId="39" applyFont="1">
      <alignment/>
      <protection/>
    </xf>
    <xf numFmtId="0" fontId="4" fillId="0" borderId="0" xfId="39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9" applyNumberFormat="1" applyFont="1">
      <alignment/>
      <protection/>
    </xf>
    <xf numFmtId="0" fontId="9" fillId="0" borderId="0" xfId="39" applyFont="1" applyBorder="1" applyProtection="1">
      <alignment/>
      <protection/>
    </xf>
    <xf numFmtId="0" fontId="10" fillId="0" borderId="0" xfId="39" applyFont="1" applyBorder="1" applyProtection="1">
      <alignment/>
      <protection/>
    </xf>
    <xf numFmtId="1" fontId="10" fillId="0" borderId="0" xfId="39" applyNumberFormat="1" applyFont="1" applyBorder="1" applyProtection="1">
      <alignment/>
      <protection/>
    </xf>
    <xf numFmtId="1" fontId="10" fillId="0" borderId="0" xfId="39" applyNumberFormat="1" applyFont="1" applyProtection="1">
      <alignment/>
      <protection locked="0"/>
    </xf>
    <xf numFmtId="49" fontId="10" fillId="0" borderId="0" xfId="39" applyNumberFormat="1" applyFont="1" applyProtection="1">
      <alignment/>
      <protection/>
    </xf>
    <xf numFmtId="1" fontId="10" fillId="0" borderId="0" xfId="39" applyNumberFormat="1" applyFont="1" applyProtection="1">
      <alignment/>
      <protection/>
    </xf>
    <xf numFmtId="0" fontId="8" fillId="0" borderId="0" xfId="40" applyFont="1" applyAlignment="1" applyProtection="1">
      <alignment vertical="top"/>
      <protection/>
    </xf>
    <xf numFmtId="0" fontId="8" fillId="0" borderId="0" xfId="40" applyFont="1" applyAlignment="1" applyProtection="1">
      <alignment vertical="top" wrapText="1"/>
      <protection/>
    </xf>
    <xf numFmtId="0" fontId="9" fillId="0" borderId="0" xfId="39" applyFont="1" applyAlignment="1">
      <alignment horizontal="center"/>
      <protection/>
    </xf>
    <xf numFmtId="0" fontId="10" fillId="0" borderId="0" xfId="39" applyFont="1" applyAlignment="1" applyProtection="1">
      <alignment/>
      <protection/>
    </xf>
    <xf numFmtId="0" fontId="10" fillId="0" borderId="0" xfId="39" applyFont="1" applyAlignment="1">
      <alignment/>
      <protection/>
    </xf>
    <xf numFmtId="0" fontId="10" fillId="0" borderId="0" xfId="39" applyFont="1" applyAlignment="1" applyProtection="1">
      <alignment/>
      <protection locked="0"/>
    </xf>
    <xf numFmtId="0" fontId="9" fillId="0" borderId="0" xfId="43" applyFont="1">
      <alignment/>
      <protection/>
    </xf>
    <xf numFmtId="0" fontId="9" fillId="0" borderId="0" xfId="43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Alignment="1">
      <alignment wrapText="1"/>
      <protection/>
    </xf>
    <xf numFmtId="49" fontId="10" fillId="0" borderId="0" xfId="43" applyNumberFormat="1" applyFont="1" applyAlignment="1">
      <alignment horizontal="center" wrapText="1"/>
      <protection/>
    </xf>
    <xf numFmtId="0" fontId="8" fillId="0" borderId="0" xfId="40" applyFont="1" applyFill="1" applyAlignment="1" applyProtection="1">
      <alignment vertical="top"/>
      <protection/>
    </xf>
    <xf numFmtId="0" fontId="8" fillId="0" borderId="0" xfId="40" applyFont="1" applyFill="1" applyAlignment="1" applyProtection="1">
      <alignment horizontal="right" vertical="top" wrapText="1"/>
      <protection/>
    </xf>
    <xf numFmtId="0" fontId="10" fillId="0" borderId="0" xfId="41" applyFont="1" applyFill="1" applyAlignment="1" applyProtection="1">
      <alignment wrapText="1"/>
      <protection/>
    </xf>
    <xf numFmtId="0" fontId="10" fillId="0" borderId="0" xfId="42" applyFont="1" applyProtection="1">
      <alignment/>
      <protection/>
    </xf>
    <xf numFmtId="0" fontId="10" fillId="0" borderId="0" xfId="42" applyFont="1">
      <alignment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Alignment="1" applyProtection="1">
      <alignment horizontal="right"/>
      <protection/>
    </xf>
    <xf numFmtId="0" fontId="10" fillId="0" borderId="10" xfId="42" applyFont="1" applyBorder="1" applyProtection="1">
      <alignment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1" fontId="10" fillId="34" borderId="10" xfId="42" applyNumberFormat="1" applyFont="1" applyFill="1" applyBorder="1" applyProtection="1">
      <alignment/>
      <protection locked="0"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1" fontId="10" fillId="0" borderId="10" xfId="42" applyNumberFormat="1" applyFont="1" applyBorder="1" applyProtection="1">
      <alignment/>
      <protection/>
    </xf>
    <xf numFmtId="0" fontId="11" fillId="0" borderId="10" xfId="42" applyFont="1" applyBorder="1" applyAlignment="1" applyProtection="1">
      <alignment horizontal="center" wrapText="1"/>
      <protection/>
    </xf>
    <xf numFmtId="1" fontId="10" fillId="36" borderId="10" xfId="42" applyNumberFormat="1" applyFont="1" applyFill="1" applyBorder="1" applyProtection="1">
      <alignment/>
      <protection locked="0"/>
    </xf>
    <xf numFmtId="0" fontId="11" fillId="0" borderId="10" xfId="42" applyFont="1" applyBorder="1" applyAlignment="1" applyProtection="1">
      <alignment horizontal="left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49" fontId="9" fillId="0" borderId="10" xfId="42" applyNumberFormat="1" applyFont="1" applyBorder="1" applyAlignment="1" applyProtection="1">
      <alignment horizontal="centerContinuous" wrapText="1"/>
      <protection/>
    </xf>
    <xf numFmtId="3" fontId="10" fillId="0" borderId="10" xfId="42" applyNumberFormat="1" applyFont="1" applyFill="1" applyBorder="1" applyProtection="1">
      <alignment/>
      <protection/>
    </xf>
    <xf numFmtId="0" fontId="10" fillId="0" borderId="0" xfId="42" applyFont="1" applyBorder="1" applyAlignment="1" applyProtection="1">
      <alignment wrapText="1"/>
      <protection locked="0"/>
    </xf>
    <xf numFmtId="0" fontId="18" fillId="0" borderId="0" xfId="42" applyFont="1" applyBorder="1" applyAlignment="1">
      <alignment vertical="center" wrapText="1"/>
      <protection/>
    </xf>
    <xf numFmtId="0" fontId="18" fillId="0" borderId="0" xfId="42" applyFont="1" applyBorder="1" applyAlignment="1" applyProtection="1">
      <alignment vertical="center" wrapText="1"/>
      <protection locked="0"/>
    </xf>
    <xf numFmtId="1" fontId="10" fillId="0" borderId="0" xfId="42" applyNumberFormat="1" applyFont="1" applyProtection="1">
      <alignment/>
      <protection locked="0"/>
    </xf>
    <xf numFmtId="0" fontId="10" fillId="0" borderId="0" xfId="42" applyFont="1" applyBorder="1" applyAlignment="1">
      <alignment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0" fillId="0" borderId="0" xfId="42" applyFont="1" applyBorder="1">
      <alignment/>
      <protection/>
    </xf>
    <xf numFmtId="0" fontId="10" fillId="0" borderId="0" xfId="42" applyFont="1" applyAlignment="1">
      <alignment wrapText="1"/>
      <protection/>
    </xf>
    <xf numFmtId="0" fontId="8" fillId="0" borderId="0" xfId="40" applyFont="1" applyAlignment="1" applyProtection="1">
      <alignment horizontal="right" vertical="top" wrapText="1"/>
      <protection locked="0"/>
    </xf>
    <xf numFmtId="0" fontId="8" fillId="0" borderId="0" xfId="40" applyFont="1" applyAlignment="1" applyProtection="1">
      <alignment horizontal="right" vertical="top"/>
      <protection locked="0"/>
    </xf>
    <xf numFmtId="49" fontId="19" fillId="0" borderId="10" xfId="42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20" fillId="0" borderId="0" xfId="39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43" applyNumberFormat="1" applyFont="1" applyBorder="1" applyProtection="1">
      <alignment/>
      <protection locked="0"/>
    </xf>
    <xf numFmtId="0" fontId="14" fillId="0" borderId="0" xfId="38">
      <alignment/>
      <protection/>
    </xf>
    <xf numFmtId="9" fontId="14" fillId="0" borderId="0" xfId="38" applyNumberFormat="1">
      <alignment/>
      <protection/>
    </xf>
    <xf numFmtId="0" fontId="14" fillId="0" borderId="0" xfId="38" applyFont="1">
      <alignment/>
      <protection/>
    </xf>
    <xf numFmtId="0" fontId="6" fillId="0" borderId="0" xfId="40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40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2" applyNumberFormat="1" applyFont="1" applyBorder="1" applyAlignment="1" applyProtection="1">
      <alignment horizontal="left"/>
      <protection locked="0"/>
    </xf>
    <xf numFmtId="0" fontId="9" fillId="0" borderId="0" xfId="40" applyFont="1" applyBorder="1" applyAlignment="1" applyProtection="1">
      <alignment horizontal="left" vertical="top" wrapText="1"/>
      <protection/>
    </xf>
    <xf numFmtId="164" fontId="10" fillId="0" borderId="32" xfId="40" applyNumberFormat="1" applyFont="1" applyBorder="1" applyAlignment="1" applyProtection="1">
      <alignment horizontal="left" vertical="top" wrapText="1"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Border="1" applyAlignment="1" applyProtection="1">
      <alignment horizontal="left" wrapText="1"/>
      <protection/>
    </xf>
    <xf numFmtId="0" fontId="10" fillId="0" borderId="0" xfId="41" applyFont="1" applyFill="1" applyAlignment="1" applyProtection="1">
      <alignment horizontal="center" wrapText="1"/>
      <protection locked="0"/>
    </xf>
    <xf numFmtId="0" fontId="9" fillId="0" borderId="0" xfId="43" applyFont="1" applyAlignment="1">
      <alignment horizontal="center" wrapText="1"/>
      <protection/>
    </xf>
    <xf numFmtId="0" fontId="9" fillId="0" borderId="0" xfId="43" applyFont="1" applyBorder="1" applyAlignment="1" applyProtection="1">
      <alignment horizontal="left"/>
      <protection locked="0"/>
    </xf>
    <xf numFmtId="0" fontId="9" fillId="0" borderId="0" xfId="40" applyNumberFormat="1" applyFont="1" applyBorder="1" applyAlignment="1" applyProtection="1">
      <alignment horizontal="left" vertical="top" wrapText="1"/>
      <protection/>
    </xf>
    <xf numFmtId="0" fontId="9" fillId="0" borderId="0" xfId="43" applyFont="1" applyBorder="1" applyAlignment="1" applyProtection="1">
      <alignment horizontal="left" vertical="center" wrapText="1"/>
      <protection locked="0"/>
    </xf>
    <xf numFmtId="0" fontId="8" fillId="0" borderId="0" xfId="43" applyFont="1" applyAlignment="1" applyProtection="1">
      <alignment horizontal="left"/>
      <protection/>
    </xf>
    <xf numFmtId="0" fontId="8" fillId="0" borderId="0" xfId="43" applyFont="1" applyAlignment="1" applyProtection="1">
      <alignment horizontal="right"/>
      <protection/>
    </xf>
    <xf numFmtId="165" fontId="9" fillId="0" borderId="32" xfId="40" applyNumberFormat="1" applyFont="1" applyBorder="1" applyAlignment="1" applyProtection="1">
      <alignment horizontal="left" vertical="top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5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5" fontId="9" fillId="0" borderId="0" xfId="37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5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4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5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Parichen potok furnir parvo trimesechie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zoomScalePageLayoutView="0" workbookViewId="0" topLeftCell="A1">
      <selection activeCell="G22" sqref="G22"/>
    </sheetView>
  </sheetViews>
  <sheetFormatPr defaultColWidth="10.75390625" defaultRowHeight="12.75"/>
  <cols>
    <col min="1" max="3" width="10.75390625" style="577" customWidth="1"/>
    <col min="4" max="4" width="16.125" style="577" customWidth="1"/>
    <col min="5" max="16384" width="10.75390625" style="577" customWidth="1"/>
  </cols>
  <sheetData>
    <row r="5" spans="5:9" ht="12.75">
      <c r="E5" s="577" t="s">
        <v>865</v>
      </c>
      <c r="I5" s="578">
        <v>0.05</v>
      </c>
    </row>
    <row r="6" ht="12.75">
      <c r="D6" s="579" t="s">
        <v>870</v>
      </c>
    </row>
    <row r="7" spans="4:5" ht="12.75">
      <c r="D7" s="577">
        <v>290000</v>
      </c>
      <c r="E7" s="577" t="s">
        <v>866</v>
      </c>
    </row>
    <row r="8" ht="12.75">
      <c r="E8" s="577" t="s">
        <v>867</v>
      </c>
    </row>
    <row r="9" ht="12.75">
      <c r="E9" s="577">
        <v>91</v>
      </c>
    </row>
    <row r="10" spans="4:5" ht="12.75">
      <c r="D10" s="577" t="s">
        <v>868</v>
      </c>
      <c r="E10" s="577">
        <f>D7/360*0.05</f>
        <v>40.27777777777778</v>
      </c>
    </row>
    <row r="11" spans="4:5" ht="12.75">
      <c r="D11" s="577" t="s">
        <v>869</v>
      </c>
      <c r="E11" s="577">
        <f>E10*E9</f>
        <v>3665.277777777778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74">
      <selection activeCell="D53" sqref="D5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856</v>
      </c>
      <c r="B3" s="581"/>
      <c r="C3" s="581"/>
      <c r="D3" s="581"/>
      <c r="E3" s="462" t="s">
        <v>158</v>
      </c>
      <c r="F3" s="217" t="s">
        <v>2</v>
      </c>
      <c r="G3" s="172"/>
      <c r="H3" s="461" t="s">
        <v>158</v>
      </c>
    </row>
    <row r="4" spans="1:8" ht="15">
      <c r="A4" s="580" t="s">
        <v>857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874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249</v>
      </c>
      <c r="H11" s="152">
        <v>249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249</v>
      </c>
      <c r="H17" s="154">
        <f>H11+H14+H15+H16</f>
        <v>249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28</v>
      </c>
      <c r="H19" s="152">
        <v>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137</v>
      </c>
      <c r="H21" s="156">
        <f>SUM(H22:H24)</f>
        <v>117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</v>
      </c>
      <c r="H22" s="152">
        <v>21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116</v>
      </c>
      <c r="H24" s="152">
        <v>96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165</v>
      </c>
      <c r="H25" s="154">
        <f>H19+H20+H21</f>
        <v>145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0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20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</v>
      </c>
      <c r="H33" s="154">
        <f>H27+H31+H32</f>
        <v>20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412</v>
      </c>
      <c r="H36" s="154">
        <f>H25+H17+H33</f>
        <v>414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96</v>
      </c>
      <c r="D47" s="151">
        <v>96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230</v>
      </c>
      <c r="D50" s="151">
        <v>230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326</v>
      </c>
      <c r="D51" s="155">
        <f>SUM(D47:D50)</f>
        <v>326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330</v>
      </c>
      <c r="D55" s="155">
        <f>D19+D20+D21+D27+D32+D45+D51+D53+D54</f>
        <v>330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1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82</v>
      </c>
      <c r="D87" s="151">
        <v>85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82</v>
      </c>
      <c r="D91" s="155">
        <f>SUM(D87:D90)</f>
        <v>85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82</v>
      </c>
      <c r="D93" s="155">
        <f>D64+D75+D84+D91+D92</f>
        <v>85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412</v>
      </c>
      <c r="D94" s="164">
        <f>D93+D55</f>
        <v>415</v>
      </c>
      <c r="E94" s="449" t="s">
        <v>269</v>
      </c>
      <c r="F94" s="289" t="s">
        <v>270</v>
      </c>
      <c r="G94" s="165">
        <f>G36+G39+G55+G79</f>
        <v>412</v>
      </c>
      <c r="H94" s="165">
        <f>H36+H39+H55+H79</f>
        <v>415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E17" sqref="E1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526" t="str">
        <f>'справка №1-БАЛАНС'!H3</f>
        <v> 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2</v>
      </c>
      <c r="D10" s="46">
        <v>2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0</v>
      </c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0</v>
      </c>
      <c r="D12" s="46">
        <v>0</v>
      </c>
      <c r="E12" s="300" t="s">
        <v>77</v>
      </c>
      <c r="F12" s="549" t="s">
        <v>295</v>
      </c>
      <c r="G12" s="550">
        <v>0</v>
      </c>
      <c r="H12" s="550">
        <v>0</v>
      </c>
    </row>
    <row r="13" spans="1:18" ht="12">
      <c r="A13" s="298" t="s">
        <v>296</v>
      </c>
      <c r="B13" s="299" t="s">
        <v>297</v>
      </c>
      <c r="C13" s="46">
        <v>0</v>
      </c>
      <c r="D13" s="46">
        <v>2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</v>
      </c>
      <c r="D19" s="49">
        <f>SUM(D9:D15)+D16</f>
        <v>4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0</v>
      </c>
      <c r="H23" s="550">
        <v>25</v>
      </c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25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</v>
      </c>
      <c r="D28" s="50">
        <f>D26+D19</f>
        <v>4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25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21</v>
      </c>
      <c r="E30" s="127" t="s">
        <v>341</v>
      </c>
      <c r="F30" s="554" t="s">
        <v>342</v>
      </c>
      <c r="G30" s="53">
        <f>IF((C28-G28)&gt;0,C28-G28,0)</f>
        <v>2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/>
    </row>
    <row r="33" spans="1:18" ht="12">
      <c r="A33" s="128" t="s">
        <v>349</v>
      </c>
      <c r="B33" s="306" t="s">
        <v>350</v>
      </c>
      <c r="C33" s="49">
        <f>C28+C31+C32</f>
        <v>2</v>
      </c>
      <c r="D33" s="49">
        <f>D28+D31+D32</f>
        <v>4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25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21</v>
      </c>
      <c r="E34" s="128" t="s">
        <v>355</v>
      </c>
      <c r="F34" s="554" t="s">
        <v>356</v>
      </c>
      <c r="G34" s="548">
        <f>IF((C33-G33)&gt;0,C33-G33,0)</f>
        <v>2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21</v>
      </c>
      <c r="E39" s="313" t="s">
        <v>367</v>
      </c>
      <c r="F39" s="558" t="s">
        <v>368</v>
      </c>
      <c r="G39" s="559">
        <f>IF(G34&gt;0,IF(C35+G34&lt;0,0,C35+G34),IF(C34-C35&lt;0,C35-C34,0))</f>
        <v>2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21</v>
      </c>
      <c r="E41" s="127" t="s">
        <v>374</v>
      </c>
      <c r="F41" s="571" t="s">
        <v>375</v>
      </c>
      <c r="G41" s="52">
        <f>IF(C39=0,IF(G39-G40&gt;0,G39-G40+C40,0),IF(C39-C40&lt;0,C40-C39+G40,0))</f>
        <v>2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</v>
      </c>
      <c r="D42" s="53">
        <f>D33+D35+D39</f>
        <v>25</v>
      </c>
      <c r="E42" s="128" t="s">
        <v>378</v>
      </c>
      <c r="F42" s="129" t="s">
        <v>379</v>
      </c>
      <c r="G42" s="53">
        <f>G39+G33</f>
        <v>2</v>
      </c>
      <c r="H42" s="53">
        <f>H39+H33</f>
        <v>25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42392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7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-2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0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</v>
      </c>
      <c r="D20" s="55">
        <f>SUM(D10:D19)</f>
        <v>-4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2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84</v>
      </c>
      <c r="D44" s="132">
        <v>87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82</v>
      </c>
      <c r="D45" s="55">
        <f>D44+D43</f>
        <v>85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82</v>
      </c>
      <c r="D46" s="56">
        <v>85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5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 </v>
      </c>
      <c r="N3" s="2"/>
    </row>
    <row r="4" spans="1:15" s="532" customFormat="1" ht="13.5" customHeight="1">
      <c r="A4" s="467" t="s">
        <v>459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249</v>
      </c>
      <c r="D11" s="58">
        <f>'справка №1-БАЛАНС'!H19</f>
        <v>28</v>
      </c>
      <c r="E11" s="58">
        <f>'справка №1-БАЛАНС'!H20</f>
        <v>0</v>
      </c>
      <c r="F11" s="58">
        <f>'справка №1-БАЛАНС'!H22</f>
        <v>21</v>
      </c>
      <c r="G11" s="58">
        <f>'справка №1-БАЛАНС'!H23</f>
        <v>0</v>
      </c>
      <c r="H11" s="60">
        <v>96</v>
      </c>
      <c r="I11" s="58">
        <f>'справка №1-БАЛАНС'!H28+'справка №1-БАЛАНС'!H31</f>
        <v>20</v>
      </c>
      <c r="J11" s="58">
        <f>'справка №1-БАЛАНС'!H29+'справка №1-БАЛАНС'!H32</f>
        <v>0</v>
      </c>
      <c r="K11" s="60"/>
      <c r="L11" s="344">
        <f>SUM(C11:K11)</f>
        <v>414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249</v>
      </c>
      <c r="D15" s="61">
        <f aca="true" t="shared" si="2" ref="D15:M15">D11+D12</f>
        <v>28</v>
      </c>
      <c r="E15" s="61">
        <f t="shared" si="2"/>
        <v>0</v>
      </c>
      <c r="F15" s="61">
        <f t="shared" si="2"/>
        <v>21</v>
      </c>
      <c r="G15" s="61">
        <f t="shared" si="2"/>
        <v>0</v>
      </c>
      <c r="H15" s="61">
        <f t="shared" si="2"/>
        <v>96</v>
      </c>
      <c r="I15" s="61">
        <f t="shared" si="2"/>
        <v>20</v>
      </c>
      <c r="J15" s="61">
        <f t="shared" si="2"/>
        <v>0</v>
      </c>
      <c r="K15" s="61">
        <f t="shared" si="2"/>
        <v>0</v>
      </c>
      <c r="L15" s="344">
        <f t="shared" si="1"/>
        <v>414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</v>
      </c>
      <c r="K16" s="60"/>
      <c r="L16" s="344">
        <f t="shared" si="1"/>
        <v>-2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/>
      <c r="J19" s="60">
        <v>0</v>
      </c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0</v>
      </c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249</v>
      </c>
      <c r="D29" s="59">
        <f aca="true" t="shared" si="6" ref="D29:M29">D17+D20+D21+D24+D28+D27+D15+D16</f>
        <v>28</v>
      </c>
      <c r="E29" s="59">
        <f t="shared" si="6"/>
        <v>0</v>
      </c>
      <c r="F29" s="59">
        <f t="shared" si="6"/>
        <v>21</v>
      </c>
      <c r="G29" s="59">
        <f t="shared" si="6"/>
        <v>0</v>
      </c>
      <c r="H29" s="59">
        <f t="shared" si="6"/>
        <v>96</v>
      </c>
      <c r="I29" s="59">
        <f t="shared" si="6"/>
        <v>20</v>
      </c>
      <c r="J29" s="59">
        <f t="shared" si="6"/>
        <v>-2</v>
      </c>
      <c r="K29" s="59">
        <f t="shared" si="6"/>
        <v>0</v>
      </c>
      <c r="L29" s="344">
        <f t="shared" si="1"/>
        <v>412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249</v>
      </c>
      <c r="D32" s="59">
        <f t="shared" si="7"/>
        <v>28</v>
      </c>
      <c r="E32" s="59">
        <f t="shared" si="7"/>
        <v>0</v>
      </c>
      <c r="F32" s="59">
        <f t="shared" si="7"/>
        <v>21</v>
      </c>
      <c r="G32" s="59">
        <f t="shared" si="7"/>
        <v>0</v>
      </c>
      <c r="H32" s="59">
        <f t="shared" si="7"/>
        <v>96</v>
      </c>
      <c r="I32" s="59">
        <f t="shared" si="7"/>
        <v>20</v>
      </c>
      <c r="J32" s="59">
        <f t="shared" si="7"/>
        <v>-2</v>
      </c>
      <c r="K32" s="59">
        <f t="shared" si="7"/>
        <v>0</v>
      </c>
      <c r="L32" s="344">
        <f t="shared" si="1"/>
        <v>412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6"/>
      <c r="M34" s="348"/>
      <c r="N34" s="11"/>
    </row>
    <row r="35" spans="1:14" ht="14.25" customHeight="1">
      <c r="A35" s="597" t="s">
        <v>854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5" t="s">
        <v>871</v>
      </c>
      <c r="E38" s="595"/>
      <c r="F38" s="595"/>
      <c r="G38" s="595"/>
      <c r="H38" s="595"/>
      <c r="I38" s="595"/>
      <c r="J38" s="15" t="s">
        <v>863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382</v>
      </c>
      <c r="B2" s="608"/>
      <c r="C2" s="609" t="str">
        <f>'справка №1-БАЛАНС'!E3</f>
        <v> 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07" t="s">
        <v>4</v>
      </c>
      <c r="B3" s="608"/>
      <c r="C3" s="610" t="str">
        <f>'справка №1-БАЛАНС'!E5</f>
        <v> </v>
      </c>
      <c r="D3" s="610"/>
      <c r="E3" s="610"/>
      <c r="F3" s="485"/>
      <c r="G3" s="485"/>
      <c r="H3" s="485"/>
      <c r="I3" s="485"/>
      <c r="J3" s="485"/>
      <c r="K3" s="485"/>
      <c r="L3" s="485"/>
      <c r="M3" s="613" t="s">
        <v>3</v>
      </c>
      <c r="N3" s="61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1" t="s">
        <v>527</v>
      </c>
      <c r="R5" s="611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2"/>
      <c r="R6" s="61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271</v>
      </c>
      <c r="E27" s="192">
        <f aca="true" t="shared" si="8" ref="E27:P27">SUM(E28:E31)</f>
        <v>0</v>
      </c>
      <c r="F27" s="192">
        <f t="shared" si="8"/>
        <v>267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198</v>
      </c>
      <c r="E28" s="189"/>
      <c r="F28" s="189">
        <v>198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73</v>
      </c>
      <c r="E30" s="189"/>
      <c r="F30" s="189">
        <v>69</v>
      </c>
      <c r="G30" s="74">
        <f t="shared" si="2"/>
        <v>4</v>
      </c>
      <c r="H30" s="72"/>
      <c r="I30" s="72"/>
      <c r="J30" s="74">
        <f t="shared" si="3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271</v>
      </c>
      <c r="E38" s="194">
        <f aca="true" t="shared" si="12" ref="E38:P38">E27+E32+E37</f>
        <v>0</v>
      </c>
      <c r="F38" s="194">
        <f t="shared" si="12"/>
        <v>267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271</v>
      </c>
      <c r="E40" s="438">
        <f>E17+E18+E19+E25+E38+E39</f>
        <v>0</v>
      </c>
      <c r="F40" s="438">
        <f aca="true" t="shared" si="13" ref="F40:R40">F17+F18+F19+F25+F38+F39</f>
        <v>267</v>
      </c>
      <c r="G40" s="438">
        <f t="shared" si="13"/>
        <v>4</v>
      </c>
      <c r="H40" s="438">
        <f t="shared" si="13"/>
        <v>0</v>
      </c>
      <c r="I40" s="438">
        <f t="shared" si="13"/>
        <v>0</v>
      </c>
      <c r="J40" s="438">
        <f t="shared" si="13"/>
        <v>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614"/>
      <c r="L44" s="614"/>
      <c r="M44" s="614"/>
      <c r="N44" s="614"/>
      <c r="O44" s="615" t="s">
        <v>864</v>
      </c>
      <c r="P44" s="616"/>
      <c r="Q44" s="616"/>
      <c r="R44" s="61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606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3" t="str">
        <f>'справка №1-БАЛАНС'!E3</f>
        <v> </v>
      </c>
      <c r="C3" s="62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98</v>
      </c>
      <c r="D24" s="119">
        <f>SUM(D25:D27)</f>
        <v>101</v>
      </c>
      <c r="E24" s="120">
        <f>SUM(E25:E27)</f>
        <v>-3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98</v>
      </c>
      <c r="D27" s="108">
        <v>101</v>
      </c>
      <c r="E27" s="120">
        <f t="shared" si="0"/>
        <v>-3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324</v>
      </c>
      <c r="D38" s="105">
        <f>SUM(D39:D42)</f>
        <v>311</v>
      </c>
      <c r="E38" s="121">
        <f>SUM(E39:E42)</f>
        <v>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324</v>
      </c>
      <c r="D42" s="108">
        <v>311</v>
      </c>
      <c r="E42" s="120">
        <f t="shared" si="0"/>
        <v>13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422</v>
      </c>
      <c r="D43" s="104">
        <f>D24+D28+D29+D31+D30+D32+D33+D38</f>
        <v>412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422</v>
      </c>
      <c r="D44" s="103">
        <f>D43+D21+D19+D9</f>
        <v>412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</v>
      </c>
      <c r="D85" s="104">
        <f>SUM(D86:D90)+D94</f>
        <v>34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</v>
      </c>
      <c r="D89" s="108">
        <v>21</v>
      </c>
      <c r="E89" s="119">
        <f t="shared" si="1"/>
        <v>2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</v>
      </c>
      <c r="D96" s="104">
        <f>D85+D80+D75+D71+D95</f>
        <v>34</v>
      </c>
      <c r="E96" s="104">
        <f>E85+E80+E75+E71+E95</f>
        <v>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</v>
      </c>
      <c r="D97" s="104">
        <f>D96+D68+D66</f>
        <v>34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2</v>
      </c>
      <c r="D104" s="108">
        <v>0</v>
      </c>
      <c r="E104" s="108"/>
      <c r="F104" s="125">
        <f>C104+D104-E104</f>
        <v>2</v>
      </c>
    </row>
    <row r="105" spans="1:16" ht="12">
      <c r="A105" s="412" t="s">
        <v>774</v>
      </c>
      <c r="B105" s="395" t="s">
        <v>775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875</v>
      </c>
      <c r="B109" s="618"/>
      <c r="C109" s="618" t="s">
        <v>871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864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5" t="str">
        <f>'справка №1-БАЛАНС'!E3</f>
        <v> 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 </v>
      </c>
    </row>
    <row r="5" spans="1:9" ht="15">
      <c r="A5" s="501" t="s">
        <v>4</v>
      </c>
      <c r="B5" s="626" t="str">
        <f>'справка №1-БАЛАНС'!E5</f>
        <v> 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21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21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8"/>
      <c r="C30" s="628"/>
      <c r="D30" s="459" t="s">
        <v>871</v>
      </c>
      <c r="E30" s="627"/>
      <c r="F30" s="627"/>
      <c r="G30" s="627"/>
      <c r="H30" s="420" t="s">
        <v>864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2" t="str">
        <f>'справка №1-БАЛАНС'!E3</f>
        <v> </v>
      </c>
      <c r="C5" s="632"/>
      <c r="D5" s="632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818</v>
      </c>
      <c r="B6" s="633" t="str">
        <f>'справка №1-БАЛАНС'!E5</f>
        <v> 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859</v>
      </c>
      <c r="B13" s="37"/>
      <c r="C13" s="441">
        <v>0</v>
      </c>
      <c r="D13" s="441">
        <v>0</v>
      </c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860</v>
      </c>
      <c r="B46" s="40"/>
      <c r="C46" s="441">
        <v>0</v>
      </c>
      <c r="D46" s="441">
        <v>0</v>
      </c>
      <c r="E46" s="441"/>
      <c r="F46" s="443">
        <f>C46-E46</f>
        <v>0</v>
      </c>
    </row>
    <row r="47" spans="1:6" ht="12.75">
      <c r="A47" s="36" t="s">
        <v>861</v>
      </c>
      <c r="B47" s="40"/>
      <c r="C47" s="441">
        <v>4</v>
      </c>
      <c r="D47" s="441">
        <v>26</v>
      </c>
      <c r="E47" s="441"/>
      <c r="F47" s="443">
        <f aca="true" t="shared" si="2" ref="F47:F60">C47-E47</f>
        <v>4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4</v>
      </c>
      <c r="D61" s="429"/>
      <c r="E61" s="429">
        <f>SUM(E46:E60)</f>
        <v>0</v>
      </c>
      <c r="F61" s="442">
        <f>SUM(F46:F60)</f>
        <v>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4</v>
      </c>
      <c r="D79" s="429"/>
      <c r="E79" s="429">
        <f>E78+E61+E44+E27</f>
        <v>0</v>
      </c>
      <c r="F79" s="442">
        <f>F78+F61+F44+F27</f>
        <v>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4" t="s">
        <v>873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862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Tanja</cp:lastModifiedBy>
  <cp:lastPrinted>2013-01-24T10:39:18Z</cp:lastPrinted>
  <dcterms:created xsi:type="dcterms:W3CDTF">2000-06-29T12:02:40Z</dcterms:created>
  <dcterms:modified xsi:type="dcterms:W3CDTF">2016-01-23T12:41:39Z</dcterms:modified>
  <cp:category/>
  <cp:version/>
  <cp:contentType/>
  <cp:contentStatus/>
</cp:coreProperties>
</file>