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210" activeTab="0"/>
  </bookViews>
  <sheets>
    <sheet name="свинеферм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<sst xmlns="http://schemas.openxmlformats.org/spreadsheetml/2006/main" count="129" uniqueCount="30">
  <si>
    <t>приръст</t>
  </si>
  <si>
    <t>приплоди</t>
  </si>
  <si>
    <t>дошли от по-млади групи</t>
  </si>
  <si>
    <t>всичко</t>
  </si>
  <si>
    <t>прехвърлени в по -горна група</t>
  </si>
  <si>
    <t>продажби</t>
  </si>
  <si>
    <t>умрели</t>
  </si>
  <si>
    <t>живо тегло</t>
  </si>
  <si>
    <t>себестойност</t>
  </si>
  <si>
    <t>бр.   .животни</t>
  </si>
  <si>
    <t>x</t>
  </si>
  <si>
    <t>прасета бозайници</t>
  </si>
  <si>
    <t>прасета подрастващи</t>
  </si>
  <si>
    <t>свине майки</t>
  </si>
  <si>
    <t>свине нерези</t>
  </si>
  <si>
    <t>ремонт - женски</t>
  </si>
  <si>
    <t>ремонт - мъжки</t>
  </si>
  <si>
    <t>закупени</t>
  </si>
  <si>
    <t>наличност на 31.12.2014</t>
  </si>
  <si>
    <t>Съставител:..................</t>
  </si>
  <si>
    <t>Изпълнителен Директор:..................</t>
  </si>
  <si>
    <t>/Св. Йорданова/</t>
  </si>
  <si>
    <t>/М.Киселова/</t>
  </si>
  <si>
    <t>прасета за угояване</t>
  </si>
  <si>
    <t xml:space="preserve">Угоени </t>
  </si>
  <si>
    <t>Справка към бележка № 15</t>
  </si>
  <si>
    <t>Справка за движението на животните  за периода от 01.01.2015 до 31.12.2015 на Свинекомплекс Николово АД</t>
  </si>
  <si>
    <t>наличност на 01.01.2015</t>
  </si>
  <si>
    <t>наличност на 31.12.2015</t>
  </si>
  <si>
    <t>заклани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</si>
</sst>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43" fillId="34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11" xfId="0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/>
    </xf>
    <xf numFmtId="170" fontId="41" fillId="0" borderId="0" xfId="44" applyFont="1" applyAlignment="1">
      <alignment/>
    </xf>
    <xf numFmtId="0" fontId="4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3">
      <selection activeCell="D57" sqref="D57"/>
    </sheetView>
  </sheetViews>
  <sheetFormatPr defaultColWidth="9.140625" defaultRowHeight="12.75"/>
  <cols>
    <col min="1" max="1" width="20.00390625" style="1" customWidth="1"/>
    <col min="2" max="2" width="12.8515625" style="1" customWidth="1"/>
    <col min="3" max="3" width="13.8515625" style="1" customWidth="1"/>
    <col min="4" max="4" width="14.00390625" style="1" customWidth="1"/>
    <col min="5" max="5" width="14.57421875" style="1" customWidth="1"/>
    <col min="6" max="7" width="14.140625" style="1" customWidth="1"/>
    <col min="8" max="8" width="14.8515625" style="1" customWidth="1"/>
    <col min="9" max="9" width="13.8515625" style="1" customWidth="1"/>
    <col min="10" max="10" width="14.8515625" style="1" customWidth="1"/>
    <col min="11" max="11" width="15.421875" style="1" customWidth="1"/>
    <col min="12" max="12" width="14.421875" style="1" customWidth="1"/>
    <col min="13" max="16384" width="9.140625" style="1" customWidth="1"/>
  </cols>
  <sheetData>
    <row r="1" spans="1:11" ht="15.75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1" ht="45.75">
      <c r="A4" s="2" t="s">
        <v>11</v>
      </c>
      <c r="B4" s="3" t="s">
        <v>27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28</v>
      </c>
      <c r="K4" s="3" t="s">
        <v>3</v>
      </c>
    </row>
    <row r="5" spans="1:11" ht="15">
      <c r="A5" s="4" t="s">
        <v>9</v>
      </c>
      <c r="B5" s="4">
        <v>2620</v>
      </c>
      <c r="C5" s="4" t="s">
        <v>10</v>
      </c>
      <c r="D5" s="4">
        <v>38699</v>
      </c>
      <c r="E5" s="4"/>
      <c r="F5" s="4">
        <f>B5+D5+E5</f>
        <v>41319</v>
      </c>
      <c r="G5" s="4">
        <v>35167</v>
      </c>
      <c r="H5" s="4"/>
      <c r="I5" s="4">
        <v>3305</v>
      </c>
      <c r="J5" s="4">
        <f>F5-G5-H5-I5</f>
        <v>2847</v>
      </c>
      <c r="K5" s="4">
        <f>G5+H5+I5+J5</f>
        <v>41319</v>
      </c>
    </row>
    <row r="6" spans="1:11" ht="15">
      <c r="A6" s="4" t="s">
        <v>7</v>
      </c>
      <c r="B6" s="4">
        <v>7860</v>
      </c>
      <c r="C6" s="4">
        <v>246728</v>
      </c>
      <c r="D6" s="4">
        <v>38699</v>
      </c>
      <c r="E6" s="4"/>
      <c r="F6" s="4">
        <f>B6+C6+D6+E6</f>
        <v>293287</v>
      </c>
      <c r="G6" s="4">
        <v>276670</v>
      </c>
      <c r="H6" s="4"/>
      <c r="I6" s="4">
        <v>8076</v>
      </c>
      <c r="J6" s="4">
        <f>F6-G6-H6-I6</f>
        <v>8541</v>
      </c>
      <c r="K6" s="4">
        <f>G6+H6+I6+J6</f>
        <v>293287</v>
      </c>
    </row>
    <row r="7" spans="1:11" ht="14.25" customHeight="1">
      <c r="A7" s="4" t="s">
        <v>8</v>
      </c>
      <c r="B7" s="4">
        <v>45771.05</v>
      </c>
      <c r="C7" s="4">
        <v>1260060.85</v>
      </c>
      <c r="D7" s="4">
        <v>197751.89</v>
      </c>
      <c r="E7" s="4"/>
      <c r="F7" s="4">
        <f>B7+C7+D7+E7</f>
        <v>1503583.79</v>
      </c>
      <c r="G7" s="5">
        <v>1416303.8</v>
      </c>
      <c r="H7" s="5">
        <f>H6*F8</f>
        <v>0</v>
      </c>
      <c r="I7" s="5">
        <v>41218.2</v>
      </c>
      <c r="J7" s="6">
        <f>F7-G7-H7-I7</f>
        <v>46061.78999999999</v>
      </c>
      <c r="K7" s="5">
        <f>G7+H7+I7+J7</f>
        <v>1503583.79</v>
      </c>
    </row>
    <row r="8" spans="1:11" ht="17.25" customHeight="1">
      <c r="A8" s="7"/>
      <c r="B8" s="7"/>
      <c r="C8" s="7"/>
      <c r="D8" s="7"/>
      <c r="E8" s="7"/>
      <c r="F8" s="7">
        <f>F7/F6</f>
        <v>5.12666360936557</v>
      </c>
      <c r="G8" s="7"/>
      <c r="H8" s="7"/>
      <c r="I8" s="7"/>
      <c r="J8" s="7"/>
      <c r="K8" s="7"/>
    </row>
    <row r="9" ht="12.75">
      <c r="F9" s="15"/>
    </row>
    <row r="10" spans="1:12" ht="45.75">
      <c r="A10" s="2" t="s">
        <v>12</v>
      </c>
      <c r="B10" s="3" t="s">
        <v>27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8" t="s">
        <v>29</v>
      </c>
      <c r="J10" s="3" t="s">
        <v>6</v>
      </c>
      <c r="K10" s="3" t="s">
        <v>18</v>
      </c>
      <c r="L10" s="3" t="s">
        <v>3</v>
      </c>
    </row>
    <row r="11" spans="1:12" ht="15">
      <c r="A11" s="4" t="s">
        <v>9</v>
      </c>
      <c r="B11" s="4">
        <v>5868</v>
      </c>
      <c r="C11" s="4" t="s">
        <v>10</v>
      </c>
      <c r="D11" s="4">
        <v>0</v>
      </c>
      <c r="E11" s="4">
        <f>+G5</f>
        <v>35167</v>
      </c>
      <c r="F11" s="4">
        <f>B11+D11+E11</f>
        <v>41035</v>
      </c>
      <c r="G11" s="4">
        <v>9223</v>
      </c>
      <c r="H11" s="4">
        <v>23417</v>
      </c>
      <c r="I11" s="4">
        <v>479</v>
      </c>
      <c r="J11" s="9">
        <v>1557</v>
      </c>
      <c r="K11" s="4">
        <f>F11-G11-H11-I11-J11</f>
        <v>6359</v>
      </c>
      <c r="L11" s="4">
        <f>G11+H11+I11+J11+K11</f>
        <v>41035</v>
      </c>
    </row>
    <row r="12" spans="1:12" ht="15">
      <c r="A12" s="4" t="s">
        <v>7</v>
      </c>
      <c r="B12" s="4">
        <v>88020</v>
      </c>
      <c r="C12" s="4">
        <v>1122374</v>
      </c>
      <c r="D12" s="4">
        <v>0</v>
      </c>
      <c r="E12" s="4">
        <f>+G6</f>
        <v>276670</v>
      </c>
      <c r="F12" s="4">
        <f>B12+C12+D12+E12</f>
        <v>1487064</v>
      </c>
      <c r="G12" s="4">
        <v>385820</v>
      </c>
      <c r="H12" s="4">
        <v>965498</v>
      </c>
      <c r="I12" s="4">
        <v>15646</v>
      </c>
      <c r="J12" s="9">
        <v>24715</v>
      </c>
      <c r="K12" s="4">
        <f>F12-G12-H12-I12-J12</f>
        <v>95385</v>
      </c>
      <c r="L12" s="4">
        <f>G12+H12+I12+J12+K12</f>
        <v>1487064</v>
      </c>
    </row>
    <row r="13" spans="1:12" ht="15">
      <c r="A13" s="4" t="s">
        <v>8</v>
      </c>
      <c r="B13" s="4">
        <v>233080.75</v>
      </c>
      <c r="C13" s="4">
        <v>2048650.17</v>
      </c>
      <c r="D13" s="4">
        <v>0</v>
      </c>
      <c r="E13" s="4">
        <f>+G7</f>
        <v>1416303.8</v>
      </c>
      <c r="F13" s="4">
        <f>B13+C13+D13+E13</f>
        <v>3698034.7199999997</v>
      </c>
      <c r="G13" s="5">
        <v>959101.8</v>
      </c>
      <c r="H13" s="5">
        <v>2390614.56</v>
      </c>
      <c r="I13" s="5">
        <v>39188.68</v>
      </c>
      <c r="J13" s="9">
        <v>61050.2</v>
      </c>
      <c r="K13" s="4">
        <f>F13-G13-H13-I13-J13</f>
        <v>248079.47999999986</v>
      </c>
      <c r="L13" s="4">
        <f>G13+H13+I13+J13+K13</f>
        <v>3698034.7200000007</v>
      </c>
    </row>
    <row r="14" spans="1:11" ht="15" customHeight="1">
      <c r="A14" s="7"/>
      <c r="B14" s="7"/>
      <c r="C14" s="7"/>
      <c r="D14" s="7"/>
      <c r="E14" s="7"/>
      <c r="F14" s="7">
        <f>F13/F12</f>
        <v>2.4868026661932503</v>
      </c>
      <c r="G14" s="7"/>
      <c r="H14" s="7"/>
      <c r="I14" s="7"/>
      <c r="J14" s="7"/>
      <c r="K14" s="7"/>
    </row>
    <row r="15" ht="12.75">
      <c r="F15" s="15"/>
    </row>
    <row r="16" spans="1:12" ht="45.75">
      <c r="A16" s="2" t="s">
        <v>23</v>
      </c>
      <c r="B16" s="3" t="s">
        <v>27</v>
      </c>
      <c r="C16" s="3" t="s">
        <v>0</v>
      </c>
      <c r="D16" s="3" t="s">
        <v>1</v>
      </c>
      <c r="E16" s="3" t="s">
        <v>2</v>
      </c>
      <c r="F16" s="3" t="s">
        <v>3</v>
      </c>
      <c r="G16" s="3" t="s">
        <v>4</v>
      </c>
      <c r="H16" s="3" t="s">
        <v>5</v>
      </c>
      <c r="I16" s="8" t="s">
        <v>29</v>
      </c>
      <c r="J16" s="3" t="s">
        <v>6</v>
      </c>
      <c r="K16" s="3" t="s">
        <v>28</v>
      </c>
      <c r="L16" s="3" t="s">
        <v>3</v>
      </c>
    </row>
    <row r="17" spans="1:12" ht="15">
      <c r="A17" s="4" t="s">
        <v>9</v>
      </c>
      <c r="B17" s="4">
        <v>1065</v>
      </c>
      <c r="C17" s="4" t="s">
        <v>10</v>
      </c>
      <c r="D17" s="4"/>
      <c r="E17" s="4">
        <f>+G11</f>
        <v>9223</v>
      </c>
      <c r="F17" s="4">
        <f>B17+D17+E17</f>
        <v>10288</v>
      </c>
      <c r="G17" s="4">
        <v>792</v>
      </c>
      <c r="H17" s="4">
        <v>7285</v>
      </c>
      <c r="I17" s="10">
        <v>828</v>
      </c>
      <c r="J17" s="4">
        <v>177</v>
      </c>
      <c r="K17" s="4">
        <f>F17-G17-H17-J17-I17</f>
        <v>1206</v>
      </c>
      <c r="L17" s="4">
        <f>G17+H17+J17+I17+K17</f>
        <v>10288</v>
      </c>
    </row>
    <row r="18" spans="1:12" ht="15">
      <c r="A18" s="4" t="s">
        <v>7</v>
      </c>
      <c r="B18" s="4">
        <v>63900</v>
      </c>
      <c r="C18" s="4">
        <v>535850</v>
      </c>
      <c r="D18" s="4"/>
      <c r="E18" s="4">
        <f>+G12</f>
        <v>385820</v>
      </c>
      <c r="F18" s="4">
        <f>B18+C18+D18+E18</f>
        <v>985570</v>
      </c>
      <c r="G18" s="4">
        <v>79200</v>
      </c>
      <c r="H18" s="4">
        <v>766784</v>
      </c>
      <c r="I18" s="10">
        <v>56406</v>
      </c>
      <c r="J18" s="4">
        <v>10820</v>
      </c>
      <c r="K18" s="4">
        <f>F18-G18-H18-J18-I18</f>
        <v>72360</v>
      </c>
      <c r="L18" s="4">
        <f>G18+H18+J18+I18+K18</f>
        <v>985570</v>
      </c>
    </row>
    <row r="19" spans="1:12" ht="15">
      <c r="A19" s="4" t="s">
        <v>8</v>
      </c>
      <c r="B19" s="4">
        <v>121013.05</v>
      </c>
      <c r="C19" s="4">
        <v>827967.68</v>
      </c>
      <c r="D19" s="4"/>
      <c r="E19" s="4">
        <f>+G13</f>
        <v>959101.8</v>
      </c>
      <c r="F19" s="4">
        <f>B19+C19+D19+E19</f>
        <v>1908082.5300000003</v>
      </c>
      <c r="G19" s="5">
        <v>157790</v>
      </c>
      <c r="H19" s="5">
        <v>1484694.48</v>
      </c>
      <c r="I19" s="10">
        <v>108313.04</v>
      </c>
      <c r="J19" s="5">
        <v>20513.2</v>
      </c>
      <c r="K19" s="4">
        <f>F19-G19-H19-J19-I19</f>
        <v>136771.8100000003</v>
      </c>
      <c r="L19" s="4">
        <f>G19+H19+J19+I19+K19</f>
        <v>1908082.5300000003</v>
      </c>
    </row>
    <row r="20" spans="1:11" ht="15.75" customHeight="1">
      <c r="A20" s="7"/>
      <c r="B20" s="7"/>
      <c r="C20" s="7"/>
      <c r="D20" s="7"/>
      <c r="E20" s="7"/>
      <c r="F20" s="7">
        <f>F19/F18</f>
        <v>1.9360192883306109</v>
      </c>
      <c r="G20" s="7"/>
      <c r="H20" s="7"/>
      <c r="I20" s="7"/>
      <c r="J20" s="7"/>
      <c r="K20" s="7"/>
    </row>
    <row r="22" spans="1:11" ht="45.75">
      <c r="A22" s="2" t="s">
        <v>13</v>
      </c>
      <c r="B22" s="3" t="s">
        <v>27</v>
      </c>
      <c r="C22" s="3" t="s">
        <v>0</v>
      </c>
      <c r="D22" s="3" t="s">
        <v>1</v>
      </c>
      <c r="E22" s="3" t="s">
        <v>2</v>
      </c>
      <c r="F22" s="3" t="s">
        <v>3</v>
      </c>
      <c r="G22" s="3" t="s">
        <v>4</v>
      </c>
      <c r="H22" s="3" t="s">
        <v>5</v>
      </c>
      <c r="I22" s="3" t="s">
        <v>6</v>
      </c>
      <c r="J22" s="3" t="s">
        <v>28</v>
      </c>
      <c r="K22" s="3" t="s">
        <v>3</v>
      </c>
    </row>
    <row r="23" spans="1:11" ht="15">
      <c r="A23" s="4" t="s">
        <v>9</v>
      </c>
      <c r="B23" s="4">
        <v>1207</v>
      </c>
      <c r="C23" s="4" t="s">
        <v>10</v>
      </c>
      <c r="D23" s="4"/>
      <c r="E23" s="4">
        <v>687</v>
      </c>
      <c r="F23" s="4">
        <f>B23+D23+E23</f>
        <v>1894</v>
      </c>
      <c r="G23" s="4">
        <v>536</v>
      </c>
      <c r="H23" s="4"/>
      <c r="I23" s="4">
        <v>144</v>
      </c>
      <c r="J23" s="4">
        <f>F23-G23-H23-I23</f>
        <v>1214</v>
      </c>
      <c r="K23" s="4">
        <f>G23+H23+I23+J23</f>
        <v>1894</v>
      </c>
    </row>
    <row r="24" spans="1:11" ht="15">
      <c r="A24" s="4" t="s">
        <v>7</v>
      </c>
      <c r="B24" s="4">
        <v>211225</v>
      </c>
      <c r="C24" s="4"/>
      <c r="D24" s="4"/>
      <c r="E24" s="4">
        <v>120225</v>
      </c>
      <c r="F24" s="4">
        <f>B24+D24+E24</f>
        <v>331450</v>
      </c>
      <c r="G24" s="4">
        <v>93800</v>
      </c>
      <c r="H24" s="4"/>
      <c r="I24" s="4">
        <v>25200</v>
      </c>
      <c r="J24" s="4">
        <f>F24-G24-H24-I24</f>
        <v>212450</v>
      </c>
      <c r="K24" s="4">
        <f>G24+H24+I24+J24</f>
        <v>331450</v>
      </c>
    </row>
    <row r="25" spans="1:11" ht="15.75" customHeight="1">
      <c r="A25" s="4" t="s">
        <v>8</v>
      </c>
      <c r="B25" s="4">
        <v>390860.9</v>
      </c>
      <c r="C25" s="4"/>
      <c r="D25" s="4"/>
      <c r="E25" s="4">
        <v>353715.25</v>
      </c>
      <c r="F25" s="4">
        <f>B25+D25+E25</f>
        <v>744576.15</v>
      </c>
      <c r="G25" s="5">
        <v>260273.09</v>
      </c>
      <c r="H25" s="5">
        <f>H23*F26</f>
        <v>0</v>
      </c>
      <c r="I25" s="5">
        <v>69343.98</v>
      </c>
      <c r="J25" s="4">
        <f>F25-G25-H25-I25</f>
        <v>414959.0800000001</v>
      </c>
      <c r="K25" s="4">
        <f>G25+H25+I25+J25</f>
        <v>744576.1500000001</v>
      </c>
    </row>
    <row r="26" spans="1:11" ht="15" hidden="1">
      <c r="A26" s="7"/>
      <c r="B26" s="7"/>
      <c r="C26" s="7"/>
      <c r="D26" s="7"/>
      <c r="E26" s="7"/>
      <c r="F26" s="7">
        <f>F25/F23</f>
        <v>393.1236272439282</v>
      </c>
      <c r="G26" s="7"/>
      <c r="H26" s="7"/>
      <c r="I26" s="7"/>
      <c r="J26" s="7"/>
      <c r="K26" s="7"/>
    </row>
    <row r="28" spans="1:11" ht="45.75">
      <c r="A28" s="2" t="s">
        <v>14</v>
      </c>
      <c r="B28" s="3" t="s">
        <v>27</v>
      </c>
      <c r="C28" s="3" t="s">
        <v>0</v>
      </c>
      <c r="D28" s="3" t="s">
        <v>1</v>
      </c>
      <c r="E28" s="3" t="s">
        <v>2</v>
      </c>
      <c r="F28" s="3" t="s">
        <v>3</v>
      </c>
      <c r="G28" s="3" t="s">
        <v>4</v>
      </c>
      <c r="H28" s="3" t="s">
        <v>5</v>
      </c>
      <c r="I28" s="3" t="s">
        <v>6</v>
      </c>
      <c r="J28" s="3" t="s">
        <v>28</v>
      </c>
      <c r="K28" s="3" t="s">
        <v>3</v>
      </c>
    </row>
    <row r="29" spans="1:11" ht="15">
      <c r="A29" s="4" t="s">
        <v>9</v>
      </c>
      <c r="B29" s="4">
        <v>12</v>
      </c>
      <c r="C29" s="4" t="s">
        <v>10</v>
      </c>
      <c r="D29" s="4"/>
      <c r="E29" s="4">
        <v>4</v>
      </c>
      <c r="F29" s="4">
        <f>B29+D29+E29</f>
        <v>16</v>
      </c>
      <c r="G29" s="4"/>
      <c r="H29" s="4"/>
      <c r="I29" s="4"/>
      <c r="J29" s="4">
        <f>F29-G29-H29-I29</f>
        <v>16</v>
      </c>
      <c r="K29" s="4">
        <f>G29+H29+I29+J29</f>
        <v>16</v>
      </c>
    </row>
    <row r="30" spans="1:11" ht="15">
      <c r="A30" s="4" t="s">
        <v>7</v>
      </c>
      <c r="B30" s="4">
        <v>2100</v>
      </c>
      <c r="C30" s="4"/>
      <c r="D30" s="4"/>
      <c r="E30" s="4">
        <v>700</v>
      </c>
      <c r="F30" s="4">
        <f>B30+C30+D30+E30</f>
        <v>2800</v>
      </c>
      <c r="G30" s="4"/>
      <c r="H30" s="4"/>
      <c r="I30" s="4"/>
      <c r="J30" s="4">
        <f>F30-G30-H30-I30</f>
        <v>2800</v>
      </c>
      <c r="K30" s="4">
        <f>G30+H30+I30+J30</f>
        <v>2800</v>
      </c>
    </row>
    <row r="31" spans="1:11" ht="15">
      <c r="A31" s="4" t="s">
        <v>8</v>
      </c>
      <c r="B31" s="4">
        <v>92375.6</v>
      </c>
      <c r="C31" s="4"/>
      <c r="D31" s="4"/>
      <c r="E31" s="4">
        <v>15561</v>
      </c>
      <c r="F31" s="4">
        <f>B31+C31+D31+E31</f>
        <v>107936.6</v>
      </c>
      <c r="G31" s="5">
        <v>0</v>
      </c>
      <c r="H31" s="5">
        <f>H29*F32</f>
        <v>0</v>
      </c>
      <c r="I31" s="5"/>
      <c r="J31" s="5">
        <f>F31-G31-H31-I31</f>
        <v>107936.6</v>
      </c>
      <c r="K31" s="4">
        <f>G31+H31+I31+J31</f>
        <v>107936.6</v>
      </c>
    </row>
    <row r="32" spans="1:11" ht="2.25" customHeight="1">
      <c r="A32" s="7"/>
      <c r="B32" s="7"/>
      <c r="C32" s="7"/>
      <c r="D32" s="7"/>
      <c r="E32" s="7"/>
      <c r="F32" s="7">
        <f>F31/F29</f>
        <v>6746.0375</v>
      </c>
      <c r="G32" s="7"/>
      <c r="H32" s="7"/>
      <c r="I32" s="7"/>
      <c r="J32" s="7"/>
      <c r="K32" s="7"/>
    </row>
    <row r="33" ht="12.75" hidden="1">
      <c r="F33" s="1">
        <f>+F31/F30</f>
        <v>38.548785714285714</v>
      </c>
    </row>
    <row r="35" spans="1:12" ht="45.75">
      <c r="A35" s="2" t="s">
        <v>24</v>
      </c>
      <c r="B35" s="3" t="s">
        <v>27</v>
      </c>
      <c r="C35" s="3" t="s">
        <v>0</v>
      </c>
      <c r="D35" s="3" t="s">
        <v>17</v>
      </c>
      <c r="E35" s="3" t="s">
        <v>2</v>
      </c>
      <c r="F35" s="3" t="s">
        <v>3</v>
      </c>
      <c r="G35" s="3" t="s">
        <v>4</v>
      </c>
      <c r="H35" s="3" t="s">
        <v>5</v>
      </c>
      <c r="I35" s="8" t="s">
        <v>29</v>
      </c>
      <c r="J35" s="3" t="s">
        <v>6</v>
      </c>
      <c r="K35" s="3" t="s">
        <v>28</v>
      </c>
      <c r="L35" s="3" t="s">
        <v>3</v>
      </c>
    </row>
    <row r="36" spans="1:12" ht="15">
      <c r="A36" s="4" t="s">
        <v>9</v>
      </c>
      <c r="B36" s="4">
        <v>60</v>
      </c>
      <c r="C36" s="4" t="s">
        <v>10</v>
      </c>
      <c r="D36" s="4"/>
      <c r="E36" s="4">
        <v>670</v>
      </c>
      <c r="F36" s="4">
        <f>B36+D36+E36</f>
        <v>730</v>
      </c>
      <c r="G36" s="4"/>
      <c r="H36" s="4">
        <v>600</v>
      </c>
      <c r="I36" s="9">
        <v>54</v>
      </c>
      <c r="J36" s="4">
        <v>16</v>
      </c>
      <c r="K36" s="4">
        <f>F36-G36-H36-J36-I36</f>
        <v>60</v>
      </c>
      <c r="L36" s="4">
        <f>G36+H36+J36+K36+I36</f>
        <v>730</v>
      </c>
    </row>
    <row r="37" spans="1:12" ht="15">
      <c r="A37" s="4" t="s">
        <v>7</v>
      </c>
      <c r="B37" s="4">
        <v>8700</v>
      </c>
      <c r="C37" s="4">
        <v>27284</v>
      </c>
      <c r="D37" s="4"/>
      <c r="E37" s="4">
        <v>113230</v>
      </c>
      <c r="F37" s="4">
        <f>B37+C37+D37+E37</f>
        <v>149214</v>
      </c>
      <c r="G37" s="4"/>
      <c r="H37" s="4">
        <v>128368</v>
      </c>
      <c r="I37" s="9">
        <v>9826</v>
      </c>
      <c r="J37" s="4">
        <v>2320</v>
      </c>
      <c r="K37" s="4">
        <f>F37-G37-H37-J37-I37</f>
        <v>8700</v>
      </c>
      <c r="L37" s="4">
        <f>G37+H37+J37+K37+I37</f>
        <v>149214</v>
      </c>
    </row>
    <row r="38" spans="1:12" ht="15">
      <c r="A38" s="4" t="s">
        <v>8</v>
      </c>
      <c r="B38" s="4">
        <v>22881.36</v>
      </c>
      <c r="C38" s="4">
        <v>43722.32</v>
      </c>
      <c r="D38" s="4"/>
      <c r="E38" s="4">
        <v>331858.14</v>
      </c>
      <c r="F38" s="4">
        <f>B38+C38+D38+E38</f>
        <v>398461.82</v>
      </c>
      <c r="G38" s="5"/>
      <c r="H38" s="5">
        <v>341440.92</v>
      </c>
      <c r="I38" s="9">
        <v>26017.82</v>
      </c>
      <c r="J38" s="5">
        <v>6201.65</v>
      </c>
      <c r="K38" s="4">
        <f>F38-G38-H38-J38-I38</f>
        <v>24801.430000000022</v>
      </c>
      <c r="L38" s="4">
        <f>G38+H38+J38+K38+I38</f>
        <v>398461.82</v>
      </c>
    </row>
    <row r="39" spans="1:11" ht="15">
      <c r="A39" s="7"/>
      <c r="B39" s="7"/>
      <c r="C39" s="7"/>
      <c r="D39" s="7"/>
      <c r="E39" s="7"/>
      <c r="F39" s="7">
        <f>F38/F37</f>
        <v>2.670405055825861</v>
      </c>
      <c r="G39" s="7"/>
      <c r="H39" s="7"/>
      <c r="I39" s="7"/>
      <c r="J39" s="7"/>
      <c r="K39" s="7"/>
    </row>
    <row r="41" spans="1:11" ht="45.75">
      <c r="A41" s="2" t="s">
        <v>15</v>
      </c>
      <c r="B41" s="3" t="s">
        <v>27</v>
      </c>
      <c r="C41" s="3" t="s">
        <v>0</v>
      </c>
      <c r="D41" s="3" t="s">
        <v>17</v>
      </c>
      <c r="E41" s="3" t="s">
        <v>2</v>
      </c>
      <c r="F41" s="3" t="s">
        <v>3</v>
      </c>
      <c r="G41" s="3" t="s">
        <v>4</v>
      </c>
      <c r="H41" s="3" t="s">
        <v>5</v>
      </c>
      <c r="I41" s="3" t="s">
        <v>6</v>
      </c>
      <c r="J41" s="3" t="s">
        <v>28</v>
      </c>
      <c r="K41" s="3" t="s">
        <v>3</v>
      </c>
    </row>
    <row r="42" spans="1:11" ht="15">
      <c r="A42" s="4" t="s">
        <v>9</v>
      </c>
      <c r="B42" s="4">
        <v>392</v>
      </c>
      <c r="C42" s="4" t="s">
        <v>10</v>
      </c>
      <c r="D42" s="4">
        <v>45</v>
      </c>
      <c r="E42" s="4">
        <v>791</v>
      </c>
      <c r="F42" s="4">
        <f>B42+D42+E42</f>
        <v>1228</v>
      </c>
      <c r="G42" s="4">
        <v>816</v>
      </c>
      <c r="H42" s="4"/>
      <c r="I42" s="4"/>
      <c r="J42" s="4">
        <f>F42-G42-H42-I42</f>
        <v>412</v>
      </c>
      <c r="K42" s="4">
        <f>G42+H42+I42+J42</f>
        <v>1228</v>
      </c>
    </row>
    <row r="43" spans="1:11" ht="15">
      <c r="A43" s="4" t="s">
        <v>7</v>
      </c>
      <c r="B43" s="4">
        <v>56840</v>
      </c>
      <c r="C43" s="4">
        <v>58680</v>
      </c>
      <c r="D43" s="4">
        <v>4050</v>
      </c>
      <c r="E43" s="4">
        <v>79100</v>
      </c>
      <c r="F43" s="4">
        <f>B43+C43+D43+E43</f>
        <v>198670</v>
      </c>
      <c r="G43" s="4">
        <v>138930</v>
      </c>
      <c r="H43" s="4"/>
      <c r="I43" s="4"/>
      <c r="J43" s="4">
        <f>F43-G43-H43-I43</f>
        <v>59740</v>
      </c>
      <c r="K43" s="4">
        <f>G43+H43+I43+J43</f>
        <v>198670</v>
      </c>
    </row>
    <row r="44" spans="1:11" ht="15">
      <c r="A44" s="4" t="s">
        <v>8</v>
      </c>
      <c r="B44" s="4">
        <v>154473.33</v>
      </c>
      <c r="C44" s="4">
        <v>218318.38</v>
      </c>
      <c r="D44" s="4">
        <v>56655</v>
      </c>
      <c r="E44" s="4">
        <v>157630</v>
      </c>
      <c r="F44" s="4">
        <f>B44+C44+D44+E44</f>
        <v>587076.71</v>
      </c>
      <c r="G44" s="5">
        <v>408971.85</v>
      </c>
      <c r="H44" s="5">
        <f>H43*F45</f>
        <v>0</v>
      </c>
      <c r="I44" s="5">
        <f>I43*F45</f>
        <v>0</v>
      </c>
      <c r="J44" s="5">
        <f>F44-G44-H44-I44</f>
        <v>178104.86</v>
      </c>
      <c r="K44" s="4">
        <f>G44+H44+I44+J44</f>
        <v>587076.71</v>
      </c>
    </row>
    <row r="45" spans="1:11" ht="0.75" customHeight="1">
      <c r="A45" s="7"/>
      <c r="B45" s="7"/>
      <c r="C45" s="7"/>
      <c r="D45" s="7"/>
      <c r="E45" s="7"/>
      <c r="F45" s="7">
        <f>F44/F43</f>
        <v>2.955034529621986</v>
      </c>
      <c r="G45" s="7"/>
      <c r="H45" s="7"/>
      <c r="I45" s="7"/>
      <c r="J45" s="7"/>
      <c r="K45" s="7"/>
    </row>
    <row r="47" spans="1:11" ht="45.75">
      <c r="A47" s="2" t="s">
        <v>16</v>
      </c>
      <c r="B47" s="3" t="s">
        <v>27</v>
      </c>
      <c r="C47" s="3" t="s">
        <v>0</v>
      </c>
      <c r="D47" s="3" t="s">
        <v>17</v>
      </c>
      <c r="E47" s="3" t="s">
        <v>2</v>
      </c>
      <c r="F47" s="3" t="s">
        <v>3</v>
      </c>
      <c r="G47" s="3" t="s">
        <v>4</v>
      </c>
      <c r="H47" s="3" t="s">
        <v>5</v>
      </c>
      <c r="I47" s="3" t="s">
        <v>6</v>
      </c>
      <c r="J47" s="3" t="s">
        <v>18</v>
      </c>
      <c r="K47" s="3" t="s">
        <v>3</v>
      </c>
    </row>
    <row r="48" spans="1:11" ht="15">
      <c r="A48" s="4" t="s">
        <v>9</v>
      </c>
      <c r="B48" s="4">
        <v>9</v>
      </c>
      <c r="C48" s="4" t="s">
        <v>10</v>
      </c>
      <c r="D48" s="4">
        <v>4</v>
      </c>
      <c r="E48" s="4">
        <v>1</v>
      </c>
      <c r="F48" s="4">
        <f>B48+D48+E48</f>
        <v>14</v>
      </c>
      <c r="G48" s="4">
        <v>9</v>
      </c>
      <c r="H48" s="4"/>
      <c r="I48" s="4"/>
      <c r="J48" s="4">
        <f>F48-G48-H48-I48</f>
        <v>5</v>
      </c>
      <c r="K48" s="4">
        <f>G48+H48+I48+J48</f>
        <v>14</v>
      </c>
    </row>
    <row r="49" spans="1:11" ht="15">
      <c r="A49" s="4" t="s">
        <v>7</v>
      </c>
      <c r="B49" s="4">
        <v>1305</v>
      </c>
      <c r="C49" s="4">
        <v>188</v>
      </c>
      <c r="D49" s="4">
        <v>557</v>
      </c>
      <c r="E49" s="4">
        <v>100</v>
      </c>
      <c r="F49" s="4">
        <f>B49+C49+D49+E49</f>
        <v>2150</v>
      </c>
      <c r="G49" s="4">
        <v>1425</v>
      </c>
      <c r="H49" s="4"/>
      <c r="I49" s="4"/>
      <c r="J49" s="4">
        <f>F49-G49-H49-I49</f>
        <v>725</v>
      </c>
      <c r="K49" s="4">
        <f>G49+H49+I49+J49</f>
        <v>2150</v>
      </c>
    </row>
    <row r="50" spans="1:11" ht="15">
      <c r="A50" s="4" t="s">
        <v>8</v>
      </c>
      <c r="B50" s="4">
        <v>22139.92</v>
      </c>
      <c r="C50" s="4">
        <v>19047.77</v>
      </c>
      <c r="D50" s="4">
        <v>10947</v>
      </c>
      <c r="E50" s="4">
        <v>160</v>
      </c>
      <c r="F50" s="4">
        <f>B50+C50+D50+E50</f>
        <v>52294.69</v>
      </c>
      <c r="G50" s="5">
        <v>31889.45</v>
      </c>
      <c r="H50" s="5">
        <f>H49*F51</f>
        <v>0</v>
      </c>
      <c r="I50" s="5">
        <f>I49*F51</f>
        <v>0</v>
      </c>
      <c r="J50" s="5">
        <f>F50-G50-H50-I50</f>
        <v>20405.24</v>
      </c>
      <c r="K50" s="4">
        <f>G50+H50+I50+J50</f>
        <v>52294.69</v>
      </c>
    </row>
    <row r="51" spans="1:11" ht="0.75" customHeight="1">
      <c r="A51" s="7"/>
      <c r="B51" s="7"/>
      <c r="C51" s="7"/>
      <c r="D51" s="7"/>
      <c r="E51" s="7"/>
      <c r="F51" s="7">
        <f>F50/F49</f>
        <v>24.32311162790698</v>
      </c>
      <c r="G51" s="7"/>
      <c r="H51" s="7"/>
      <c r="I51" s="7"/>
      <c r="J51" s="7"/>
      <c r="K51" s="7"/>
    </row>
    <row r="54" spans="1:7" ht="15.75">
      <c r="A54" s="19"/>
      <c r="B54" s="19"/>
      <c r="C54" s="19"/>
      <c r="D54" s="19"/>
      <c r="E54" s="19"/>
      <c r="F54" s="19"/>
      <c r="G54" s="19"/>
    </row>
    <row r="55" spans="1:11" ht="15.75">
      <c r="A55" s="12" t="s">
        <v>19</v>
      </c>
      <c r="B55" s="11"/>
      <c r="C55" s="11"/>
      <c r="D55" s="11"/>
      <c r="F55" s="11"/>
      <c r="G55" s="11"/>
      <c r="I55" s="13" t="s">
        <v>20</v>
      </c>
      <c r="J55" s="13"/>
      <c r="K55" s="11"/>
    </row>
    <row r="56" spans="2:11" ht="15.75">
      <c r="B56" s="14" t="s">
        <v>21</v>
      </c>
      <c r="F56" s="11"/>
      <c r="G56" s="11"/>
      <c r="H56" s="11"/>
      <c r="I56" s="20" t="s">
        <v>22</v>
      </c>
      <c r="J56" s="20"/>
      <c r="K56" s="20"/>
    </row>
  </sheetData>
  <sheetProtection/>
  <mergeCells count="4">
    <mergeCell ref="A2:K2"/>
    <mergeCell ref="A1:K1"/>
    <mergeCell ref="A54:G54"/>
    <mergeCell ref="I56:K56"/>
  </mergeCells>
  <printOptions/>
  <pageMargins left="1.141732283464567" right="0.5511811023622047" top="0.1968503937007874" bottom="0" header="0.5118110236220472" footer="0.5118110236220472"/>
  <pageSetup horizontalDpi="600" verticalDpi="600" orientation="landscape" paperSize="9" scale="55" r:id="rId1"/>
  <headerFooter alignWithMargins="0">
    <oddFooter>&amp;R7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Ikonomservice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 Petrov</dc:creator>
  <cp:keywords/>
  <dc:description/>
  <cp:lastModifiedBy>User</cp:lastModifiedBy>
  <cp:lastPrinted>2016-03-30T13:16:27Z</cp:lastPrinted>
  <dcterms:created xsi:type="dcterms:W3CDTF">2008-03-16T17:42:26Z</dcterms:created>
  <dcterms:modified xsi:type="dcterms:W3CDTF">2016-03-30T13:16:29Z</dcterms:modified>
  <cp:category/>
  <cp:version/>
  <cp:contentType/>
  <cp:contentStatus/>
</cp:coreProperties>
</file>