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<sst xmlns="http://schemas.openxmlformats.org/spreadsheetml/2006/main" count="1058" uniqueCount="871">
  <si>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</si>
  <si>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</si>
  <si>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</si>
  <si>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</si>
  <si>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</si>
  <si>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</si>
  <si>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</si>
  <si>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</si>
  <si>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</si>
  <si>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</si>
  <si>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</si>
  <si>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</si>
  <si>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</si>
  <si>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</si>
  <si>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</si>
  <si>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</si>
  <si>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</si>
  <si>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</si>
  <si>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</si>
  <si>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</si>
  <si>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</si>
  <si>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</si>
  <si>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</si>
  <si>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</si>
  <si>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</si>
  <si>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</si>
  <si>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</si>
  <si>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</si>
  <si>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</si>
  <si>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</si>
  <si>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</si>
  <si>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</si>
  <si>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</si>
  <si>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</si>
  <si>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</si>
  <si>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</si>
  <si>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</si>
  <si>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</si>
  <si>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</si>
  <si>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</si>
  <si>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</si>
  <si>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</si>
  <si>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</si>
  <si>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</si>
  <si>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</si>
  <si>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</si>
  <si>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</si>
  <si>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</si>
  <si>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</si>
  <si>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</si>
  <si>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</si>
  <si>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</si>
  <si>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</si>
  <si>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</si>
  <si>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</si>
  <si>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</si>
  <si>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</si>
  <si>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</si>
  <si>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</si>
  <si>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</si>
  <si>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</si>
  <si>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</si>
  <si>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</si>
  <si>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</si>
  <si>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</si>
  <si>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</si>
  <si>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</si>
  <si>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</si>
  <si>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</si>
  <si>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</si>
  <si>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</si>
  <si>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</si>
  <si>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</si>
  <si>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</si>
  <si>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</si>
  <si>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</si>
  <si>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</si>
  <si>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</si>
  <si>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</si>
  <si>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</si>
  <si>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</si>
  <si>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</si>
  <si>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</si>
  <si>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</si>
  <si>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</si>
  <si>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</si>
  <si>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</si>
  <si>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</si>
  <si>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</si>
  <si>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</si>
  <si>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</si>
  <si>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</si>
  <si>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</si>
  <si>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</si>
  <si>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</si>
  <si>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</si>
  <si>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</si>
  <si>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</si>
  <si>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</si>
  <si>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</si>
  <si>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</si>
  <si>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</si>
  <si>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</si>
  <si>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</si>
  <si>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</si>
  <si>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</si>
  <si>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</si>
  <si>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</si>
  <si>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</si>
  <si>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</si>
  <si>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</si>
  <si>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</si>
  <si>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</si>
  <si>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</si>
  <si>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</si>
  <si>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</si>
  <si>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</si>
  <si>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</si>
  <si>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</si>
  <si>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</si>
  <si>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</si>
  <si>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</si>
  <si>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</si>
  <si>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</si>
  <si>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</si>
  <si>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</si>
  <si>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</si>
  <si>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</si>
  <si>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</si>
  <si>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</si>
  <si>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</si>
  <si>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</si>
  <si>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</si>
  <si>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</si>
  <si>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</si>
  <si>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</si>
  <si>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</si>
  <si>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</si>
  <si>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</si>
  <si>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</si>
  <si>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</si>
  <si>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</si>
  <si>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</si>
  <si>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</si>
  <si>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</si>
  <si>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</si>
  <si>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</si>
  <si>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</si>
  <si>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</si>
  <si>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</si>
  <si>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</si>
  <si>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</si>
  <si>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</si>
  <si>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</si>
  <si>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</si>
  <si>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</si>
  <si>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</si>
  <si>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</si>
  <si>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</si>
  <si>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</si>
  <si>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</si>
  <si>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</si>
  <si>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</si>
  <si>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</si>
  <si>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</si>
  <si>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</si>
  <si>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</si>
  <si>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</si>
  <si>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</si>
  <si>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</si>
  <si>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</si>
  <si>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</si>
  <si>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</si>
  <si>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</si>
  <si>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</si>
  <si>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</si>
  <si>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</si>
  <si>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</si>
  <si>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</si>
  <si>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</si>
  <si>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</si>
  <si>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</si>
  <si>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</si>
  <si>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</si>
  <si>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</si>
  <si>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</si>
  <si>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</si>
  <si>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</si>
  <si>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</si>
  <si>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</si>
  <si>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</si>
  <si>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</si>
  <si>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</si>
  <si>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</si>
  <si>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</si>
  <si>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</si>
  <si>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</si>
  <si>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</si>
  <si>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</si>
  <si>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</si>
  <si>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</si>
  <si>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</si>
  <si>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</si>
  <si>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</si>
  <si>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</si>
  <si>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</si>
  <si>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</si>
  <si>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</si>
  <si>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</si>
  <si>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</si>
  <si>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</si>
  <si>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</si>
  <si>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</si>
  <si>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</si>
  <si>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</si>
  <si>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</si>
  <si>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</si>
  <si>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</si>
  <si>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</si>
  <si>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</si>
  <si>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</si>
  <si>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</si>
  <si>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</si>
  <si>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</si>
  <si>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</si>
  <si>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</si>
  <si>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</si>
  <si>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</si>
  <si>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</si>
  <si>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</si>
  <si>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</si>
  <si>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</si>
  <si>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</si>
  <si>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</si>
  <si>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</si>
  <si>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</si>
  <si>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</si>
  <si>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</si>
  <si>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</si>
  <si>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</si>
  <si>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</si>
  <si>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</si>
  <si>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</si>
  <si>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</si>
  <si>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</si>
  <si>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</si>
  <si>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</si>
  <si>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</si>
  <si>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</si>
  <si>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</si>
  <si>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</si>
  <si>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</si>
  <si>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</si>
  <si>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</si>
  <si>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</si>
  <si>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</si>
  <si>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</si>
  <si>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</si>
  <si>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</si>
  <si>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</si>
  <si>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</si>
  <si>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</si>
  <si>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</si>
  <si>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</si>
  <si>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</si>
  <si>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</si>
  <si>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</si>
  <si>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</si>
  <si>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</si>
  <si>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</si>
  <si>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</si>
  <si>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</si>
  <si>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</si>
  <si>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</si>
  <si>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</si>
  <si>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</si>
  <si>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</si>
  <si>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</si>
  <si>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</si>
  <si>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</si>
  <si>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</si>
  <si>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</si>
  <si>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</si>
  <si>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</si>
  <si>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</si>
  <si>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</si>
  <si>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</si>
  <si>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</si>
  <si>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</si>
  <si>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</si>
  <si>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</si>
  <si>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</si>
  <si>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</si>
  <si>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</si>
  <si>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</si>
  <si>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</si>
  <si>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</si>
  <si>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</si>
  <si>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</si>
  <si>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</si>
  <si>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</si>
  <si>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</si>
  <si>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</si>
  <si>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</si>
  <si>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</si>
  <si>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</si>
  <si>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</si>
  <si>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</si>
  <si>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</si>
  <si>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</si>
  <si>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</si>
  <si>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</si>
  <si>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</si>
  <si>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</si>
  <si>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</si>
  <si>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</si>
  <si>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</si>
  <si>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</si>
  <si>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</si>
  <si>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</si>
  <si>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</si>
  <si>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</si>
  <si>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</si>
  <si>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</si>
  <si>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</si>
  <si>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</si>
  <si>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</si>
  <si>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</si>
  <si>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</si>
  <si>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</si>
  <si>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</si>
  <si>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</si>
  <si>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</si>
  <si>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</si>
  <si>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</si>
  <si>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</si>
  <si>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</si>
  <si>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</si>
  <si>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</si>
  <si>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</si>
  <si>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</si>
  <si>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</si>
  <si>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</si>
  <si>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</si>
  <si>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</si>
  <si>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</si>
  <si>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</si>
  <si>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</si>
  <si>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</si>
  <si>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</si>
  <si>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</si>
  <si>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</si>
  <si>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</si>
  <si>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</si>
  <si>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</si>
  <si>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</si>
  <si>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</si>
  <si>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</si>
  <si>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</si>
  <si>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</si>
  <si>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</si>
  <si>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</si>
  <si>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</si>
  <si>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</si>
  <si>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</si>
  <si>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</si>
  <si>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</si>
  <si>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</si>
  <si>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</si>
  <si>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</si>
  <si>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</si>
  <si>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</si>
  <si>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</si>
  <si>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</si>
  <si>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</si>
  <si>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</si>
  <si>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</si>
  <si>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</si>
  <si>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</si>
  <si>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</si>
  <si>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</si>
  <si>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</si>
  <si>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</si>
  <si>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</si>
  <si>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</si>
  <si>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</si>
  <si>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</si>
  <si>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</si>
  <si>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</si>
  <si>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</si>
  <si>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</si>
  <si>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</si>
  <si>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</si>
  <si>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</si>
  <si>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</si>
  <si>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</si>
  <si>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</si>
  <si>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</si>
  <si>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</si>
  <si>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</si>
  <si>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</si>
  <si>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</si>
  <si>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</si>
  <si>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</si>
  <si>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</si>
  <si>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</si>
  <si>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</si>
  <si>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</si>
  <si>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</si>
  <si>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</si>
  <si>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</si>
  <si>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</si>
  <si>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</si>
  <si>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</si>
  <si>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</si>
  <si>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</si>
  <si>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</si>
  <si>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</si>
  <si>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</si>
  <si>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</si>
  <si>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</si>
  <si>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</si>
  <si>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</si>
  <si>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</si>
  <si>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</si>
  <si>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</si>
  <si>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</si>
  <si>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</si>
  <si>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</si>
  <si>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</si>
  <si>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</si>
  <si>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</si>
  <si>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</si>
  <si>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</si>
  <si>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</si>
  <si>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</si>
  <si>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</si>
  <si>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</si>
  <si>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</si>
  <si>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</si>
  <si>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</si>
  <si>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</si>
  <si>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</si>
  <si>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</si>
  <si>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</si>
  <si>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</si>
  <si>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</si>
  <si>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</si>
  <si>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</si>
  <si>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</si>
  <si>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</si>
  <si>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</si>
  <si>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</si>
  <si>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</si>
  <si>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</si>
  <si>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</si>
  <si>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</si>
  <si>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</si>
  <si>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</si>
  <si>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</si>
  <si>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</si>
  <si>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</si>
  <si>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</si>
  <si>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</si>
  <si>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</si>
  <si>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</si>
  <si>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</si>
  <si>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</si>
  <si>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</si>
  <si>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</si>
  <si>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</si>
  <si>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</si>
  <si>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</si>
  <si>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</si>
  <si>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</si>
  <si>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</si>
  <si>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</si>
  <si>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</si>
  <si>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</si>
  <si>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</si>
  <si>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</si>
  <si>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</si>
  <si>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</si>
  <si>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</si>
  <si>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</si>
  <si>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</si>
  <si>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</si>
  <si>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</si>
  <si>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</si>
  <si>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</si>
  <si>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</si>
  <si>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</si>
  <si>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</si>
  <si>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</si>
  <si>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</si>
  <si>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</si>
  <si>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</si>
  <si>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</si>
  <si>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</si>
  <si>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</si>
  <si>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</si>
  <si>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</si>
  <si>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</si>
  <si>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</si>
  <si>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</si>
  <si>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</si>
  <si>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</si>
  <si>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</si>
  <si>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</si>
  <si>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</si>
  <si>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</si>
  <si>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</si>
  <si>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</si>
  <si>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</si>
  <si>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</si>
  <si>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</si>
  <si>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</si>
  <si>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</si>
  <si>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</si>
  <si>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</si>
  <si>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</si>
  <si>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</si>
  <si>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</si>
  <si>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</si>
  <si>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</si>
  <si>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</si>
  <si>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</si>
  <si>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</si>
  <si>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</si>
  <si>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</si>
  <si>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</si>
  <si>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</si>
  <si>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</si>
  <si>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</si>
  <si>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</si>
  <si>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</si>
  <si>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</si>
  <si>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</si>
  <si>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</si>
  <si>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</si>
  <si>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</si>
  <si>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</si>
  <si>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</si>
  <si>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</si>
  <si>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</si>
  <si>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</si>
  <si>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</si>
  <si>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</si>
  <si>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</si>
  <si>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</si>
  <si>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</si>
  <si>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</si>
  <si>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</si>
  <si>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</si>
  <si>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</si>
  <si>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</si>
  <si>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</si>
  <si>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</si>
  <si>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</si>
  <si>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</si>
  <si>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</si>
  <si>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</si>
  <si>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</si>
  <si>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</si>
  <si>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</si>
  <si>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</si>
  <si>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</si>
  <si>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</si>
  <si>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</si>
  <si>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</si>
  <si>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</si>
  <si>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</si>
  <si>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</si>
  <si>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</si>
  <si>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</si>
  <si>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</si>
  <si>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</si>
  <si>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</si>
  <si>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</si>
  <si>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</si>
  <si>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</si>
  <si>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</si>
  <si>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</si>
  <si>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</si>
  <si>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</si>
  <si>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</si>
  <si>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</si>
  <si>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</si>
  <si>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</si>
  <si>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</si>
  <si>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</si>
  <si>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</si>
  <si>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</si>
  <si>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</si>
  <si>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</si>
  <si>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</si>
  <si>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</si>
  <si>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</si>
  <si>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</si>
  <si>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</si>
  <si>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</si>
  <si>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</si>
  <si>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</si>
  <si>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</si>
  <si>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</si>
  <si>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</si>
  <si>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</si>
  <si>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</si>
  <si>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</si>
  <si>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</si>
  <si>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</si>
  <si>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</si>
  <si>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</si>
  <si>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</si>
  <si>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</si>
  <si>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</si>
  <si>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</si>
  <si>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</si>
  <si>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</si>
  <si>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</si>
  <si>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</si>
  <si>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</si>
  <si>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</si>
  <si>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</si>
  <si>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</si>
  <si>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</si>
  <si>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</si>
  <si>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</si>
  <si>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</si>
  <si>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</si>
  <si>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</si>
  <si>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</si>
  <si>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</si>
  <si>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</si>
  <si>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</si>
  <si>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</si>
  <si>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</si>
  <si>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</si>
  <si>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</si>
  <si>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</si>
  <si>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</si>
  <si>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</si>
  <si>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</si>
  <si>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</si>
  <si>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</si>
  <si>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</si>
  <si>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</si>
  <si>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</si>
  <si>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</si>
  <si>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</si>
  <si>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</si>
  <si>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</si>
  <si>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</si>
  <si>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</si>
  <si>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</si>
  <si>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</si>
  <si>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</si>
  <si>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</si>
  <si>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</si>
  <si>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</si>
  <si>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</si>
  <si>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</si>
  <si>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</si>
  <si>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</si>
  <si>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</si>
  <si>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</si>
  <si>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</si>
  <si>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</si>
  <si>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</si>
  <si>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</si>
  <si>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</si>
  <si>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</si>
  <si>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</si>
  <si>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</si>
  <si>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</si>
  <si>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</si>
  <si>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</si>
  <si>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</si>
  <si>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</si>
  <si>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</si>
  <si>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</si>
  <si>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</si>
  <si>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</si>
  <si>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</si>
  <si>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</si>
  <si>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</si>
  <si>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</si>
  <si>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</si>
  <si>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</si>
  <si>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</si>
  <si>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</si>
  <si>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</si>
  <si>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</si>
  <si>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</si>
  <si>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</si>
  <si>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</si>
  <si>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</si>
  <si>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</si>
  <si>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</si>
  <si>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</si>
  <si>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</si>
  <si>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</si>
  <si>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</si>
  <si>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</si>
  <si>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</si>
  <si>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</si>
  <si>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</si>
  <si>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</si>
  <si>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</si>
  <si>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</si>
  <si>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</si>
  <si>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</si>
  <si>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</si>
  <si>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</si>
  <si>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</si>
  <si>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</si>
  <si>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</si>
  <si>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</si>
  <si>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</si>
  <si>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</si>
  <si>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</si>
  <si>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</si>
  <si>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</si>
  <si>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</si>
  <si>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</si>
  <si>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</si>
  <si>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</si>
  <si>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</si>
  <si>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</si>
  <si>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</si>
  <si>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</si>
  <si>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</si>
  <si>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</si>
  <si>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</si>
  <si>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</si>
  <si>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</si>
  <si>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</si>
  <si>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</si>
  <si>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</si>
  <si>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</si>
  <si>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</si>
  <si>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</si>
  <si>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</si>
  <si>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</si>
  <si>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</si>
  <si>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</si>
  <si>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</si>
  <si>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</si>
  <si>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</si>
  <si>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</si>
  <si>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</si>
  <si>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</si>
  <si>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</si>
  <si>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</si>
  <si>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</si>
  <si>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</si>
  <si>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</si>
  <si>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</si>
  <si>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</si>
  <si>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</si>
  <si>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</si>
  <si>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</si>
  <si>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</si>
  <si>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</si>
  <si>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</si>
  <si>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</si>
  <si>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</si>
  <si>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</si>
  <si>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</si>
  <si>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</si>
  <si>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</si>
  <si>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</si>
  <si>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</si>
  <si>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</si>
  <si>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</si>
  <si>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</si>
  <si>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</si>
  <si>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</si>
  <si>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</si>
  <si>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</si>
  <si>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</si>
  <si>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</si>
  <si>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</si>
  <si>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</si>
  <si>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</si>
  <si>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</si>
  <si>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</si>
  <si>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</si>
  <si>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</si>
  <si>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</si>
  <si>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</si>
  <si>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</si>
  <si>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</si>
  <si>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</si>
  <si>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</si>
  <si>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</si>
  <si>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</si>
  <si>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</si>
  <si>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</si>
  <si>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</si>
  <si>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</si>
  <si>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</si>
  <si>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</si>
  <si>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</si>
  <si>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</si>
  <si>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</si>
  <si>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</si>
  <si>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</si>
  <si>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</si>
  <si>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</si>
  <si>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</si>
  <si>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</si>
  <si>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</si>
  <si>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</si>
  <si>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</si>
  <si>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</si>
  <si>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</si>
  <si>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</si>
  <si>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</si>
  <si>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</si>
  <si>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</si>
  <si>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</si>
  <si>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</si>
  <si>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</si>
  <si>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</si>
  <si>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</si>
  <si>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</si>
  <si>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</si>
  <si>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</si>
  <si>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</si>
  <si>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</si>
  <si>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</si>
  <si>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</si>
  <si>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</si>
  <si>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</si>
  <si>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</si>
  <si>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</si>
  <si>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</si>
  <si>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</si>
  <si>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</si>
  <si>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</si>
  <si>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</si>
  <si>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</si>
  <si>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</si>
  <si>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</si>
  <si>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</si>
  <si>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</si>
  <si>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</si>
  <si>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</si>
  <si>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</si>
  <si>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</si>
  <si>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</si>
  <si>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</si>
  <si>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</si>
  <si>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</si>
  <si>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</si>
  <si>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</si>
  <si>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</si>
  <si>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</si>
  <si>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</si>
  <si>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</si>
  <si>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</si>
  <si>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</si>
  <si>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</si>
  <si>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</si>
  <si>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Хипокапитал АДСИЦ</t>
  </si>
  <si>
    <t xml:space="preserve">Забележка: Да се посочи метода на осчетоводяване на инвестициите - </t>
  </si>
  <si>
    <t>Дата на съставяне: 17.01.2012</t>
  </si>
  <si>
    <t xml:space="preserve">Дата на съставяне: 17.01.2012                                  </t>
  </si>
  <si>
    <t xml:space="preserve">Дата  на съставяне: 17.01.2012                                                                                                                         </t>
  </si>
  <si>
    <t xml:space="preserve">Дата на съставяне: 17.01.2012               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</si>
</sst>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0" zoomScaleNormal="90" zoomScalePageLayoutView="0" workbookViewId="0" topLeftCell="A1">
      <selection activeCell="E6" sqref="E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131552072</v>
      </c>
    </row>
    <row r="4" spans="1:8" ht="15">
      <c r="A4" s="576" t="s">
        <v>3</v>
      </c>
      <c r="B4" s="582"/>
      <c r="C4" s="582"/>
      <c r="D4" s="582"/>
      <c r="E4" s="504" t="s">
        <v>864</v>
      </c>
      <c r="F4" s="578" t="s">
        <v>4</v>
      </c>
      <c r="G4" s="579"/>
      <c r="H4" s="461">
        <v>1256</v>
      </c>
    </row>
    <row r="5" spans="1:8" ht="15">
      <c r="A5" s="576" t="s">
        <v>5</v>
      </c>
      <c r="B5" s="577"/>
      <c r="C5" s="577"/>
      <c r="D5" s="577"/>
      <c r="E5" s="505">
        <v>40908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-11</v>
      </c>
      <c r="H27" s="154">
        <f>SUM(H28:H30)</f>
        <v>-5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24</v>
      </c>
      <c r="H28" s="152">
        <v>24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-35</v>
      </c>
      <c r="H29" s="316">
        <v>-29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17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6</v>
      </c>
      <c r="H33" s="154">
        <f>H27+H31+H32</f>
        <v>-11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656</v>
      </c>
      <c r="H36" s="154">
        <f>H25+H17+H33</f>
        <v>639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</v>
      </c>
      <c r="H43" s="152">
        <v>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</v>
      </c>
      <c r="H49" s="154">
        <f>SUM(H43:H48)</f>
        <v>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0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2</v>
      </c>
      <c r="H55" s="154">
        <f>H49+H51+H52+H53+H54</f>
        <v>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</v>
      </c>
      <c r="H61" s="154">
        <f>SUM(H62:H68)</f>
        <v>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</v>
      </c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</v>
      </c>
      <c r="H71" s="161">
        <f>H59+H60+H61+H69+H70</f>
        <v>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22</v>
      </c>
      <c r="D74" s="151">
        <v>11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22</v>
      </c>
      <c r="D75" s="155">
        <f>SUM(D67:D74)</f>
        <v>11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</v>
      </c>
      <c r="H79" s="162">
        <f>H71+H74+H75+H76</f>
        <v>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637</v>
      </c>
      <c r="D88" s="151">
        <v>631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637</v>
      </c>
      <c r="D91" s="155">
        <f>SUM(D87:D90)</f>
        <v>631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659</v>
      </c>
      <c r="D93" s="155">
        <f>D64+D75+D84+D91+D92</f>
        <v>642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659</v>
      </c>
      <c r="D94" s="164">
        <f>D93+D55</f>
        <v>642</v>
      </c>
      <c r="E94" s="449" t="s">
        <v>270</v>
      </c>
      <c r="F94" s="289" t="s">
        <v>271</v>
      </c>
      <c r="G94" s="165">
        <f>G36+G39+G55+G79</f>
        <v>659</v>
      </c>
      <c r="H94" s="165">
        <f>H36+H39+H55+H79</f>
        <v>642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9">
      <selection activeCell="A45" sqref="A45:E45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Хипокапитал АДСИЦ</v>
      </c>
      <c r="C2" s="585"/>
      <c r="D2" s="585"/>
      <c r="E2" s="585"/>
      <c r="F2" s="587" t="s">
        <v>2</v>
      </c>
      <c r="G2" s="587"/>
      <c r="H2" s="526">
        <f>'справка №1-БАЛАНС'!H3</f>
        <v>131552072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>
        <f>'справка №1-БАЛАНС'!H4</f>
        <v>1256</v>
      </c>
    </row>
    <row r="4" spans="1:8" ht="17.25" customHeight="1">
      <c r="A4" s="467" t="s">
        <v>5</v>
      </c>
      <c r="B4" s="586">
        <f>'справка №1-БАЛАНС'!E5</f>
        <v>40908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7</v>
      </c>
      <c r="D10" s="46">
        <v>23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12</v>
      </c>
      <c r="D12" s="46">
        <v>12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2</v>
      </c>
      <c r="D13" s="46"/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21</v>
      </c>
      <c r="D19" s="49">
        <f>SUM(D9:D15)+D16</f>
        <v>35</v>
      </c>
      <c r="E19" s="304" t="s">
        <v>317</v>
      </c>
      <c r="F19" s="552" t="s">
        <v>318</v>
      </c>
      <c r="G19" s="550">
        <v>39</v>
      </c>
      <c r="H19" s="550">
        <v>29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39</v>
      </c>
      <c r="H24" s="548">
        <f>SUM(H19:H23)</f>
        <v>29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22</v>
      </c>
      <c r="D28" s="50">
        <f>D26+D19</f>
        <v>35</v>
      </c>
      <c r="E28" s="127" t="s">
        <v>339</v>
      </c>
      <c r="F28" s="554" t="s">
        <v>340</v>
      </c>
      <c r="G28" s="548">
        <f>G13+G15+G24</f>
        <v>39</v>
      </c>
      <c r="H28" s="548">
        <f>H13+H15+H24</f>
        <v>29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17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22</v>
      </c>
      <c r="D33" s="49">
        <f>D28+D31+D32</f>
        <v>35</v>
      </c>
      <c r="E33" s="127" t="s">
        <v>353</v>
      </c>
      <c r="F33" s="554" t="s">
        <v>354</v>
      </c>
      <c r="G33" s="53">
        <f>G32+G31+G28</f>
        <v>39</v>
      </c>
      <c r="H33" s="53">
        <f>H32+H31+H28</f>
        <v>29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17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17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17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39</v>
      </c>
      <c r="D42" s="53">
        <f>D33+D35+D39</f>
        <v>35</v>
      </c>
      <c r="E42" s="128" t="s">
        <v>380</v>
      </c>
      <c r="F42" s="129" t="s">
        <v>381</v>
      </c>
      <c r="G42" s="53">
        <f>G39+G33</f>
        <v>39</v>
      </c>
      <c r="H42" s="53">
        <f>H39+H33</f>
        <v>35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40925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C20" sqref="C2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Хипокапитал АДСИЦ</v>
      </c>
      <c r="C4" s="541" t="s">
        <v>2</v>
      </c>
      <c r="D4" s="541">
        <f>'справка №1-БАЛАНС'!H3</f>
        <v>131552072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1256</v>
      </c>
    </row>
    <row r="6" spans="1:6" ht="12" customHeight="1">
      <c r="A6" s="471" t="s">
        <v>5</v>
      </c>
      <c r="B6" s="506">
        <f>'справка №1-БАЛАНС'!E5</f>
        <v>40908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v>-4</v>
      </c>
      <c r="D11" s="54">
        <v>-21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-14</v>
      </c>
      <c r="D13" s="54">
        <v>-11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28</v>
      </c>
      <c r="D16" s="54">
        <v>18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-4</v>
      </c>
      <c r="D19" s="54">
        <v>-3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6</v>
      </c>
      <c r="D20" s="55">
        <f>SUM(D10:D19)</f>
        <v>-17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6</v>
      </c>
      <c r="D43" s="55">
        <f>D42+D32+D20</f>
        <v>-17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631</v>
      </c>
      <c r="D44" s="132">
        <v>648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637</v>
      </c>
      <c r="D45" s="55">
        <f>D44+D43</f>
        <v>631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Хипокапитал АДСИЦ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131552072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1256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40908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24</v>
      </c>
      <c r="J11" s="58">
        <f>'справка №1-БАЛАНС'!H29+'справка №1-БАЛАНС'!H32</f>
        <v>-35</v>
      </c>
      <c r="K11" s="60"/>
      <c r="L11" s="344">
        <f>SUM(C11:K11)</f>
        <v>639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24</v>
      </c>
      <c r="J15" s="61">
        <f t="shared" si="2"/>
        <v>-35</v>
      </c>
      <c r="K15" s="61">
        <f t="shared" si="2"/>
        <v>0</v>
      </c>
      <c r="L15" s="344">
        <f t="shared" si="1"/>
        <v>639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17</v>
      </c>
      <c r="J16" s="345">
        <f>+'справка №1-БАЛАНС'!G32</f>
        <v>0</v>
      </c>
      <c r="K16" s="60"/>
      <c r="L16" s="344">
        <f t="shared" si="1"/>
        <v>17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41</v>
      </c>
      <c r="J29" s="59">
        <f t="shared" si="6"/>
        <v>-35</v>
      </c>
      <c r="K29" s="59">
        <f t="shared" si="6"/>
        <v>0</v>
      </c>
      <c r="L29" s="344">
        <f t="shared" si="1"/>
        <v>656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41</v>
      </c>
      <c r="J32" s="59">
        <f t="shared" si="7"/>
        <v>-35</v>
      </c>
      <c r="K32" s="59">
        <f t="shared" si="7"/>
        <v>0</v>
      </c>
      <c r="L32" s="344">
        <f t="shared" si="1"/>
        <v>656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384</v>
      </c>
      <c r="B2" s="604"/>
      <c r="C2" s="605" t="str">
        <f>'справка №1-БАЛАНС'!E3</f>
        <v>Хипокапитал АДСИЦ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131552072</v>
      </c>
      <c r="P2" s="483"/>
      <c r="Q2" s="483"/>
      <c r="R2" s="526"/>
    </row>
    <row r="3" spans="1:18" ht="15">
      <c r="A3" s="603" t="s">
        <v>5</v>
      </c>
      <c r="B3" s="604"/>
      <c r="C3" s="606">
        <f>'справка №1-БАЛАНС'!E5</f>
        <v>40908</v>
      </c>
      <c r="D3" s="606"/>
      <c r="E3" s="606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>
        <f>'справка №1-БАЛАНС'!H4</f>
        <v>1256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597" t="s">
        <v>464</v>
      </c>
      <c r="B5" s="598"/>
      <c r="C5" s="601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599"/>
      <c r="B6" s="600"/>
      <c r="C6" s="602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40">
      <selection activeCell="D43" sqref="D4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Хипокапитал АДСИЦ</v>
      </c>
      <c r="C3" s="620"/>
      <c r="D3" s="526" t="s">
        <v>2</v>
      </c>
      <c r="E3" s="107">
        <f>'справка №1-БАЛАНС'!H3</f>
        <v>131552072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40908</v>
      </c>
      <c r="C4" s="618"/>
      <c r="D4" s="527" t="s">
        <v>4</v>
      </c>
      <c r="E4" s="107">
        <f>'справка №1-БАЛАНС'!H4</f>
        <v>1256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22</v>
      </c>
      <c r="D38" s="105">
        <f>SUM(D39:D42)</f>
        <v>22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22</v>
      </c>
      <c r="D42" s="108">
        <v>22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22</v>
      </c>
      <c r="D43" s="104">
        <f>D24+D28+D29+D31+D30+D32+D33+D38</f>
        <v>22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22</v>
      </c>
      <c r="D44" s="103">
        <f>D43+D21+D19+D9</f>
        <v>22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2</v>
      </c>
      <c r="D52" s="103">
        <f>SUM(D53:D55)</f>
        <v>0</v>
      </c>
      <c r="E52" s="119">
        <f>C52-D52</f>
        <v>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2</v>
      </c>
      <c r="D55" s="108"/>
      <c r="E55" s="119">
        <f t="shared" si="1"/>
        <v>2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</v>
      </c>
      <c r="D66" s="103">
        <f>D52+D56+D61+D62+D63+D64</f>
        <v>0</v>
      </c>
      <c r="E66" s="119">
        <f t="shared" si="1"/>
        <v>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</v>
      </c>
      <c r="D85" s="104">
        <f>SUM(D86:D90)+D94</f>
        <v>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</v>
      </c>
      <c r="D87" s="108">
        <v>1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</v>
      </c>
      <c r="D96" s="104">
        <f>D85+D80+D75+D71+D95</f>
        <v>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</v>
      </c>
      <c r="D97" s="104">
        <f>D96+D68+D66</f>
        <v>1</v>
      </c>
      <c r="E97" s="104">
        <f>E96+E68+E66</f>
        <v>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867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45" sqref="C45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Хипокапитал АДСИЦ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131552072</v>
      </c>
    </row>
    <row r="5" spans="1:9" ht="15">
      <c r="A5" s="501" t="s">
        <v>5</v>
      </c>
      <c r="B5" s="622">
        <f>'справка №1-БАЛАНС'!E5</f>
        <v>40908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1256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867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Хипокапитал АДСИЦ</v>
      </c>
      <c r="C5" s="628"/>
      <c r="D5" s="628"/>
      <c r="E5" s="570" t="s">
        <v>2</v>
      </c>
      <c r="F5" s="451">
        <f>'справка №1-БАЛАНС'!H3</f>
        <v>131552072</v>
      </c>
    </row>
    <row r="6" spans="1:13" ht="15" customHeight="1">
      <c r="A6" s="27" t="s">
        <v>823</v>
      </c>
      <c r="B6" s="629">
        <f>'справка №1-БАЛАНС'!E5</f>
        <v>40908</v>
      </c>
      <c r="C6" s="629"/>
      <c r="D6" s="510"/>
      <c r="E6" s="569" t="s">
        <v>4</v>
      </c>
      <c r="F6" s="511">
        <f>'справка №1-БАЛАНС'!H4</f>
        <v>1256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867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m.boteva</cp:lastModifiedBy>
  <cp:lastPrinted>2006-07-20T13:20:47Z</cp:lastPrinted>
  <dcterms:created xsi:type="dcterms:W3CDTF">2000-06-29T12:02:40Z</dcterms:created>
  <dcterms:modified xsi:type="dcterms:W3CDTF">2012-01-20T10:52:22Z</dcterms:modified>
  <cp:category/>
  <cp:version/>
  <cp:contentType/>
  <cp:contentStatus/>
</cp:coreProperties>
</file>