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tabRatio="601" activeTab="4"/>
  </bookViews>
  <sheets>
    <sheet name="cover" sheetId="1" r:id="rId1"/>
    <sheet name="Balance Sheet" sheetId="2" r:id="rId2"/>
    <sheet name="Income Statement" sheetId="3" r:id="rId3"/>
    <sheet name="Cash Flow Statement" sheetId="4" r:id="rId4"/>
    <sheet name="Equity Statement " sheetId="5" r:id="rId5"/>
  </sheets>
  <externalReferences>
    <externalReference r:id="rId8"/>
  </externalReferences>
  <definedNames>
    <definedName name="AS2DocOpenMode" hidden="1">"AS2DocumentEdit"</definedName>
    <definedName name="_xlnm.Print_Area" localSheetId="1">'Balance Sheet'!$A$1:$J$69</definedName>
    <definedName name="_xlnm.Print_Area" localSheetId="3">'Cash Flow Statement'!$A$1:$G$81</definedName>
    <definedName name="_xlnm.Print_Titles" localSheetId="1">'Balance Sheet'!$1:$3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'Equity Statement '!$J:$O</definedName>
    <definedName name="Z_2BD2C2C3_AF9C_11D6_9CEF_00D009775214_.wvu.Cols" localSheetId="4" hidden="1">'Equity Statement '!$J:$O</definedName>
    <definedName name="Z_3DF3D3DF_0C20_498D_AC7F_CE0D39724717_.wvu.Cols" localSheetId="4" hidden="1">'Equity Statement '!$J:$O</definedName>
    <definedName name="Z_9656BBF7_C4A3_41EC_B0C6_A21B380E3C2F_.wvu.Cols" localSheetId="4" hidden="1">'Equity Statement '!$J:$O</definedName>
    <definedName name="Z_9656BBF7_C4A3_41EC_B0C6_A21B380E3C2F_.wvu.PrintArea" localSheetId="4" hidden="1">'Equity Statement '!$A$1:$X$15</definedName>
  </definedNames>
  <calcPr fullCalcOnLoad="1"/>
</workbook>
</file>

<file path=xl/sharedStrings.xml><?xml version="1.0" encoding="utf-8"?>
<sst xmlns="http://schemas.openxmlformats.org/spreadsheetml/2006/main" count="225" uniqueCount="137">
  <si>
    <t>Общо</t>
  </si>
  <si>
    <t>Собствен капитал</t>
  </si>
  <si>
    <t>BGN '000</t>
  </si>
  <si>
    <t>Приложения</t>
  </si>
  <si>
    <t>Изпълнителен директор:</t>
  </si>
  <si>
    <t>31 декември 2004</t>
  </si>
  <si>
    <t>СОБСТВЕН КАПИТАЛ И ПАСИВИ</t>
  </si>
  <si>
    <t>ОБЩО СОБСТВЕН КАПИТАЛ И ПАСИВИ</t>
  </si>
  <si>
    <t>ОБЩО АКТИВИ</t>
  </si>
  <si>
    <t>ОБЩО ПАСИВИ</t>
  </si>
  <si>
    <t>АКТИВИ</t>
  </si>
  <si>
    <t>Разходи за външни услуги</t>
  </si>
  <si>
    <t>ОТЧЕТ ЗА ПАРИЧНИТЕ ПОТОЦИ</t>
  </si>
  <si>
    <t>Парични потоци от инвестиционна дейност</t>
  </si>
  <si>
    <t>Покупки на инвестиции</t>
  </si>
  <si>
    <t>Платени предоставени заеми на свързани предприятия</t>
  </si>
  <si>
    <t>Постъпления от продажба на дълготрайни активи</t>
  </si>
  <si>
    <t>Предоставени заеми</t>
  </si>
  <si>
    <t>Възстановени /платени/ предоставени заеми, в т.ч. по фин.лизинг</t>
  </si>
  <si>
    <t>Постъпления от продажби на инвестиции</t>
  </si>
  <si>
    <t>Получени дивиденти от инвестиции</t>
  </si>
  <si>
    <t>Други постъпления/плащания (нетно)</t>
  </si>
  <si>
    <t>Парични потоци от финансова дейност</t>
  </si>
  <si>
    <t>Постъпления от емитиран капитал</t>
  </si>
  <si>
    <t>Постъпления от дългосрочни заеми</t>
  </si>
  <si>
    <t>Платени краткосрочни заеми</t>
  </si>
  <si>
    <t>Платени дългосрочни заеми</t>
  </si>
  <si>
    <t>Платени лихви и такси по заеми с инвестиционно предназначение</t>
  </si>
  <si>
    <t>Платени задължения по финансов лизинг</t>
  </si>
  <si>
    <t>Изплатени дивиденти</t>
  </si>
  <si>
    <t>Други плащания</t>
  </si>
  <si>
    <t>Парични средства и парични еквиваленти</t>
  </si>
  <si>
    <t>Текущи задължения</t>
  </si>
  <si>
    <t xml:space="preserve">                                         / Лукан Луканов  /</t>
  </si>
  <si>
    <t>Съставител:</t>
  </si>
  <si>
    <t>ТУРИН ИМОТИ АДСИЦ</t>
  </si>
  <si>
    <t>Основен (регистриран) капитал</t>
  </si>
  <si>
    <r>
      <t>Парични потоци от</t>
    </r>
    <r>
      <rPr>
        <b/>
        <sz val="11"/>
        <color indexed="11"/>
        <rFont val="Times New Roman"/>
        <family val="1"/>
      </rPr>
      <t xml:space="preserve"> </t>
    </r>
    <r>
      <rPr>
        <b/>
        <sz val="11"/>
        <rFont val="Times New Roman"/>
        <family val="1"/>
      </rPr>
      <t>оперативна</t>
    </r>
    <r>
      <rPr>
        <b/>
        <sz val="11"/>
        <color indexed="8"/>
        <rFont val="Times New Roman"/>
        <family val="1"/>
      </rPr>
      <t xml:space="preserve"> дейност</t>
    </r>
  </si>
  <si>
    <t>Салдо на 31 декември 2007</t>
  </si>
  <si>
    <t>Текущи активи</t>
  </si>
  <si>
    <t xml:space="preserve">Общо </t>
  </si>
  <si>
    <t>Приложенията на страници от 5 до 12 са неразделна част от финансовия отчет.</t>
  </si>
  <si>
    <t xml:space="preserve">                                      / Анита Алексиева /</t>
  </si>
  <si>
    <t>Нетекущи активи</t>
  </si>
  <si>
    <t>Земи</t>
  </si>
  <si>
    <t>Данъци за възстановяване</t>
  </si>
  <si>
    <t>Натрупани загуби ( печалби) от минали години</t>
  </si>
  <si>
    <t>Търговски задължения</t>
  </si>
  <si>
    <t>Постъпления от клиенти</t>
  </si>
  <si>
    <t>Плащания на доставчици</t>
  </si>
  <si>
    <t>Парични средства и парични еквиваленти на 01 януари</t>
  </si>
  <si>
    <t>Постъпления от емитиран капитал и ценни книжа</t>
  </si>
  <si>
    <t>Разходи за персонала</t>
  </si>
  <si>
    <t>Плащания на персонала и за социалното осигуряване</t>
  </si>
  <si>
    <t>Платени данъци върху печалбата</t>
  </si>
  <si>
    <t>Платени / възстановени данъци (без данъци върху печалбата)</t>
  </si>
  <si>
    <t>Получени лихви</t>
  </si>
  <si>
    <t>Печалба( загуба) преди данъци върху печалбата</t>
  </si>
  <si>
    <t>Нетна печалба(загуба) за годината</t>
  </si>
  <si>
    <t>Други текущи задължения</t>
  </si>
  <si>
    <t>Получени/Платени лихви и банкови такси</t>
  </si>
  <si>
    <t>Салдо на 31 декември 2008</t>
  </si>
  <si>
    <t>Резерви</t>
  </si>
  <si>
    <t>хил. лв.</t>
  </si>
  <si>
    <t>Показатели</t>
  </si>
  <si>
    <t>Основен</t>
  </si>
  <si>
    <t>Финансов резултат</t>
  </si>
  <si>
    <t>собствен</t>
  </si>
  <si>
    <t>капитал</t>
  </si>
  <si>
    <t>печалба</t>
  </si>
  <si>
    <t>загуба</t>
  </si>
  <si>
    <t xml:space="preserve">Салдо на 15 август 2007 </t>
  </si>
  <si>
    <t>Изменение за сметка на собствениците:</t>
  </si>
  <si>
    <t>Увеличение от емитиран капитал</t>
  </si>
  <si>
    <t>Финансов резултат за текущия период</t>
  </si>
  <si>
    <t xml:space="preserve">Салдо на 01 януари 2008 </t>
  </si>
  <si>
    <t>-</t>
  </si>
  <si>
    <t xml:space="preserve">                                / Анита Алексиева / </t>
  </si>
  <si>
    <t>Получени лихви по срочни депозити</t>
  </si>
  <si>
    <t>Парични потоци, свързани с краткотрайни финансови активи</t>
  </si>
  <si>
    <t xml:space="preserve">Платени банкови такси и лихви </t>
  </si>
  <si>
    <t xml:space="preserve">                       / Анита Алексиева /</t>
  </si>
  <si>
    <t>Търговски и други вземания</t>
  </si>
  <si>
    <t>Разходи за материали</t>
  </si>
  <si>
    <t>Разходи за амортизации</t>
  </si>
  <si>
    <t>Разпределение на печалба</t>
  </si>
  <si>
    <t>в т.ч. за дивиденти</t>
  </si>
  <si>
    <t>Други разходи</t>
  </si>
  <si>
    <t xml:space="preserve">ОТЧЕТ ЗА ФИНАНСОВОТО СЪСТОЯНИЕ </t>
  </si>
  <si>
    <t>ОТЧЕТ ЗА ВСЕОБХВАТНИЯ ДОХОД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</si>
  <si>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</si>
  <si>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</si>
  <si>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</si>
  <si>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</si>
  <si>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</si>
  <si>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</si>
  <si>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Вземания от свързани лица</t>
  </si>
  <si>
    <t>Здължения за данъци и такси</t>
  </si>
  <si>
    <t>Задължения към акционерите</t>
  </si>
  <si>
    <t xml:space="preserve">                                     / Лукан Луканов / </t>
  </si>
  <si>
    <t>Салдо на 01 януари 2011</t>
  </si>
  <si>
    <t>Салдо на 31 декември 2011</t>
  </si>
  <si>
    <t>Приходи от наеми от инвестиционни имоти</t>
  </si>
  <si>
    <t>Приходи от продажби на инвестиционни имоти</t>
  </si>
  <si>
    <t>Печалба/загуба от продажба на инвестиционни имоти</t>
  </si>
  <si>
    <t>Себестойност на продадени инвестиционни имоти</t>
  </si>
  <si>
    <t>Печалба/загуба от оценка на инвестиционни имоти</t>
  </si>
  <si>
    <t>Финансови разходи</t>
  </si>
  <si>
    <t>Основен доход на акция в лева</t>
  </si>
  <si>
    <t>Сгради с прилежащи терени</t>
  </si>
  <si>
    <t>Разходи за придобиване и подобрения на инвестиционни имоти</t>
  </si>
  <si>
    <t>Общ всеобхватен доход за годината</t>
  </si>
  <si>
    <t>Финансов резултат печалба/ (загуба) за годината</t>
  </si>
  <si>
    <t>Инвестиционни имоти в т.ч.:</t>
  </si>
  <si>
    <t>Машини, съоръжения и оборудване</t>
  </si>
  <si>
    <t>Нетекущи задължения</t>
  </si>
  <si>
    <t xml:space="preserve">ОТЧЕТ ЗА ЗА ПРОМЕНИТЕ В СОБСТВЕНИЯ КАПИТАЛ </t>
  </si>
  <si>
    <t>Разпределение на печалба/ покриване на загуба</t>
  </si>
  <si>
    <t>Плащания, свързани с придобиване на имоти</t>
  </si>
  <si>
    <t>Постъпления, свързани с продажба на имоти</t>
  </si>
  <si>
    <t>2013          BGN '000</t>
  </si>
  <si>
    <t>Салдо на 01 януари 2013</t>
  </si>
  <si>
    <t>Салдо на 31 декември 2013</t>
  </si>
  <si>
    <t>5a</t>
  </si>
  <si>
    <t>6a</t>
  </si>
  <si>
    <t>Задължения към свързани предприятия</t>
  </si>
  <si>
    <t>Доход(Загуба) BGN</t>
  </si>
  <si>
    <t>към 31 март 2014 година</t>
  </si>
  <si>
    <t>Дата: 15.04.2014 г.</t>
  </si>
  <si>
    <t>2014          BGN '000</t>
  </si>
  <si>
    <t>за 1-во тримесечие на 2014 година</t>
  </si>
  <si>
    <t>2013                 BGN '000</t>
  </si>
  <si>
    <t>2014                BGN '000</t>
  </si>
  <si>
    <t>Парични средства и парични еквиваленти на 31 март</t>
  </si>
  <si>
    <t>Салдо на 01 януари 2014</t>
  </si>
  <si>
    <t>Салдо на 31 март 2014</t>
  </si>
  <si>
    <t>Приложенията на страници от 5 до 42 са неразделна част от финансовия отчет.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</si>
</sst>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&quot;,&quot;##0_);_(* \(#&quot;,&quot;##0\);_(* &quot;-&quot;_);_(@_)"/>
    <numFmt numFmtId="173" formatCode="_(* #&quot;,&quot;##0.00_);_(* \(#&quot;,&quot;##0.00\);_(* &quot;-&quot;??_);_(@_)"/>
    <numFmt numFmtId="174" formatCode="_(&quot;$&quot;* #&quot;,&quot;##0_);_(&quot;$&quot;* \(#&quot;,&quot;##0\);_(&quot;$&quot;* &quot;-&quot;_);_(@_)"/>
    <numFmt numFmtId="175" formatCode="_(&quot;$&quot;* #&quot;,&quot;##0.00_);_(&quot;$&quot;* \(#&quot;,&quot;##0.00\);_(&quot;$&quot;* &quot;-&quot;??_);_(@_)"/>
    <numFmt numFmtId="176" formatCode="_(* #&quot;,&quot;##0_);_(* \(#&quot;,&quot;##0\);_(* &quot;-&quot;??_);_(@_)"/>
    <numFmt numFmtId="177" formatCode="#&quot;,&quot;##0;[Red]\(#&quot;,&quot;##0\)"/>
  </numFmts>
  <fonts count="67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b/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i/>
      <sz val="11"/>
      <name val="Arial"/>
      <family val="2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1"/>
      <name val="Times New Roman"/>
      <family val="1"/>
    </font>
    <font>
      <b/>
      <sz val="12"/>
      <name val="Times New Roman"/>
      <family val="1"/>
    </font>
    <font>
      <i/>
      <sz val="10"/>
      <color indexed="8"/>
      <name val="Times New Roman"/>
      <family val="1"/>
    </font>
    <font>
      <sz val="14"/>
      <name val="Arial"/>
      <family val="2"/>
    </font>
    <font>
      <b/>
      <sz val="11"/>
      <name val="Arial"/>
      <family val="2"/>
    </font>
    <font>
      <i/>
      <sz val="11"/>
      <color indexed="8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i/>
      <sz val="11"/>
      <name val="Times New Roman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57" applyFont="1" applyBorder="1" applyAlignment="1">
      <alignment vertical="center"/>
      <protection/>
    </xf>
    <xf numFmtId="0" fontId="5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72" fontId="5" fillId="0" borderId="0" xfId="61" applyNumberFormat="1" applyFont="1" applyFill="1" applyBorder="1" applyAlignment="1">
      <alignment vertical="center"/>
      <protection/>
    </xf>
    <xf numFmtId="172" fontId="5" fillId="33" borderId="11" xfId="61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57" applyFont="1" applyFill="1" applyBorder="1" applyAlignment="1">
      <alignment vertical="center"/>
      <protection/>
    </xf>
    <xf numFmtId="0" fontId="9" fillId="0" borderId="0" xfId="58" applyFont="1" applyFill="1">
      <alignment/>
      <protection/>
    </xf>
    <xf numFmtId="0" fontId="9" fillId="0" borderId="0" xfId="60" applyNumberFormat="1" applyFont="1" applyFill="1" applyBorder="1" applyAlignment="1" applyProtection="1">
      <alignment vertical="top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5" fillId="0" borderId="0" xfId="60" applyNumberFormat="1" applyFont="1" applyFill="1" applyBorder="1" applyAlignment="1" applyProtection="1">
      <alignment vertical="center"/>
      <protection/>
    </xf>
    <xf numFmtId="176" fontId="9" fillId="0" borderId="0" xfId="42" applyNumberFormat="1" applyFont="1" applyFill="1" applyBorder="1" applyAlignment="1" applyProtection="1">
      <alignment vertical="center"/>
      <protection/>
    </xf>
    <xf numFmtId="172" fontId="9" fillId="0" borderId="0" xfId="61" applyNumberFormat="1" applyFont="1" applyFill="1" applyBorder="1" applyAlignment="1">
      <alignment vertical="center"/>
      <protection/>
    </xf>
    <xf numFmtId="172" fontId="5" fillId="0" borderId="11" xfId="0" applyNumberFormat="1" applyFont="1" applyBorder="1" applyAlignment="1">
      <alignment/>
    </xf>
    <xf numFmtId="172" fontId="5" fillId="33" borderId="12" xfId="61" applyNumberFormat="1" applyFont="1" applyFill="1" applyBorder="1" applyAlignment="1">
      <alignment vertical="center"/>
      <protection/>
    </xf>
    <xf numFmtId="0" fontId="10" fillId="0" borderId="0" xfId="57" applyFont="1" applyFill="1" applyBorder="1" applyAlignment="1">
      <alignment vertical="center"/>
      <protection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8" fillId="0" borderId="0" xfId="57" applyFont="1" applyFill="1" applyBorder="1" applyAlignment="1">
      <alignment vertical="center"/>
      <protection/>
    </xf>
    <xf numFmtId="172" fontId="5" fillId="0" borderId="10" xfId="0" applyNumberFormat="1" applyFont="1" applyBorder="1" applyAlignment="1">
      <alignment/>
    </xf>
    <xf numFmtId="172" fontId="9" fillId="0" borderId="0" xfId="61" applyNumberFormat="1" applyFont="1" applyFill="1" applyBorder="1" applyAlignment="1">
      <alignment/>
      <protection/>
    </xf>
    <xf numFmtId="0" fontId="1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3" fillId="0" borderId="0" xfId="57" applyFont="1" applyAlignment="1">
      <alignment vertical="center"/>
      <protection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72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5" fillId="0" borderId="0" xfId="62" applyFont="1" applyFill="1" applyBorder="1" applyAlignment="1">
      <alignment horizontal="center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0" xfId="58" applyFont="1" applyFill="1" applyBorder="1" applyAlignment="1">
      <alignment horizontal="center"/>
      <protection/>
    </xf>
    <xf numFmtId="172" fontId="9" fillId="0" borderId="0" xfId="58" applyNumberFormat="1" applyFont="1" applyFill="1" applyBorder="1" applyAlignment="1">
      <alignment horizontal="right"/>
      <protection/>
    </xf>
    <xf numFmtId="172" fontId="9" fillId="0" borderId="0" xfId="58" applyNumberFormat="1" applyFont="1" applyFill="1" applyBorder="1">
      <alignment/>
      <protection/>
    </xf>
    <xf numFmtId="172" fontId="9" fillId="0" borderId="0" xfId="58" applyNumberFormat="1" applyFont="1" applyFill="1" applyBorder="1">
      <alignment/>
      <protection/>
    </xf>
    <xf numFmtId="172" fontId="9" fillId="0" borderId="0" xfId="58" applyNumberFormat="1" applyFont="1" applyFill="1">
      <alignment/>
      <protection/>
    </xf>
    <xf numFmtId="172" fontId="9" fillId="0" borderId="0" xfId="58" applyNumberFormat="1" applyFont="1" applyFill="1" applyBorder="1" applyAlignment="1">
      <alignment horizontal="right"/>
      <protection/>
    </xf>
    <xf numFmtId="0" fontId="9" fillId="0" borderId="0" xfId="58" applyFont="1" applyFill="1" applyBorder="1" applyAlignment="1">
      <alignment horizontal="center"/>
      <protection/>
    </xf>
    <xf numFmtId="172" fontId="9" fillId="0" borderId="0" xfId="58" applyNumberFormat="1" applyFont="1" applyFill="1">
      <alignment/>
      <protection/>
    </xf>
    <xf numFmtId="0" fontId="9" fillId="0" borderId="0" xfId="58" applyFont="1" applyFill="1">
      <alignment/>
      <protection/>
    </xf>
    <xf numFmtId="0" fontId="13" fillId="0" borderId="0" xfId="58" applyFont="1" applyFill="1">
      <alignment/>
      <protection/>
    </xf>
    <xf numFmtId="0" fontId="9" fillId="0" borderId="0" xfId="58" applyFont="1" applyFill="1" applyAlignment="1">
      <alignment horizontal="center"/>
      <protection/>
    </xf>
    <xf numFmtId="172" fontId="5" fillId="0" borderId="0" xfId="58" applyNumberFormat="1" applyFont="1" applyFill="1" applyBorder="1">
      <alignment/>
      <protection/>
    </xf>
    <xf numFmtId="172" fontId="5" fillId="0" borderId="0" xfId="58" applyNumberFormat="1" applyFont="1" applyFill="1" applyBorder="1" applyAlignment="1">
      <alignment horizontal="right"/>
      <protection/>
    </xf>
    <xf numFmtId="0" fontId="16" fillId="0" borderId="0" xfId="58" applyFont="1" applyBorder="1" applyAlignment="1">
      <alignment vertical="top" wrapText="1"/>
      <protection/>
    </xf>
    <xf numFmtId="0" fontId="16" fillId="0" borderId="0" xfId="58" applyFont="1" applyFill="1" applyBorder="1" applyAlignment="1">
      <alignment vertical="top" wrapText="1"/>
      <protection/>
    </xf>
    <xf numFmtId="0" fontId="16" fillId="0" borderId="0" xfId="58" applyFont="1" applyAlignment="1">
      <alignment vertical="top" wrapText="1"/>
      <protection/>
    </xf>
    <xf numFmtId="0" fontId="5" fillId="0" borderId="0" xfId="58" applyFont="1" applyFill="1" applyBorder="1" applyAlignment="1">
      <alignment horizontal="center"/>
      <protection/>
    </xf>
    <xf numFmtId="0" fontId="5" fillId="0" borderId="0" xfId="58" applyFont="1" applyFill="1">
      <alignment/>
      <protection/>
    </xf>
    <xf numFmtId="172" fontId="8" fillId="0" borderId="0" xfId="58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172" fontId="6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172" fontId="9" fillId="0" borderId="0" xfId="0" applyNumberFormat="1" applyFont="1" applyFill="1" applyBorder="1" applyAlignment="1">
      <alignment horizontal="right"/>
    </xf>
    <xf numFmtId="0" fontId="5" fillId="0" borderId="0" xfId="62" applyFont="1" applyBorder="1" applyAlignment="1">
      <alignment horizontal="left" vertical="center"/>
      <protection/>
    </xf>
    <xf numFmtId="0" fontId="5" fillId="0" borderId="0" xfId="62" applyFont="1" applyBorder="1" applyAlignment="1">
      <alignment horizontal="right" vertical="center"/>
      <protection/>
    </xf>
    <xf numFmtId="0" fontId="5" fillId="0" borderId="0" xfId="62" applyFont="1" applyFill="1" applyBorder="1" applyAlignment="1">
      <alignment horizontal="right" vertical="center"/>
      <protection/>
    </xf>
    <xf numFmtId="172" fontId="19" fillId="0" borderId="0" xfId="60" applyNumberFormat="1" applyFont="1" applyFill="1" applyBorder="1" applyAlignment="1">
      <alignment horizontal="right" vertical="center" wrapText="1"/>
      <protection/>
    </xf>
    <xf numFmtId="49" fontId="19" fillId="0" borderId="0" xfId="60" applyNumberFormat="1" applyFont="1" applyFill="1" applyBorder="1" applyAlignment="1">
      <alignment horizontal="right" vertical="center" wrapText="1"/>
      <protection/>
    </xf>
    <xf numFmtId="0" fontId="9" fillId="0" borderId="0" xfId="62" applyFont="1" applyFill="1" applyBorder="1" applyAlignment="1" quotePrefix="1">
      <alignment horizontal="left" vertical="center"/>
      <protection/>
    </xf>
    <xf numFmtId="15" fontId="19" fillId="0" borderId="0" xfId="57" applyNumberFormat="1" applyFont="1" applyFill="1" applyBorder="1" applyAlignment="1">
      <alignment horizontal="center" vertical="center" wrapText="1"/>
      <protection/>
    </xf>
    <xf numFmtId="172" fontId="17" fillId="0" borderId="0" xfId="0" applyNumberFormat="1" applyFont="1" applyBorder="1" applyAlignment="1">
      <alignment horizontal="right" vertical="top" wrapText="1"/>
    </xf>
    <xf numFmtId="0" fontId="19" fillId="0" borderId="0" xfId="58" applyFont="1" applyFill="1" applyBorder="1" applyAlignment="1">
      <alignment vertical="top" wrapText="1"/>
      <protection/>
    </xf>
    <xf numFmtId="0" fontId="16" fillId="0" borderId="0" xfId="58" applyFont="1" applyFill="1" applyBorder="1" applyAlignment="1">
      <alignment vertical="top"/>
      <protection/>
    </xf>
    <xf numFmtId="0" fontId="19" fillId="0" borderId="0" xfId="58" applyFont="1" applyFill="1" applyBorder="1" applyAlignment="1">
      <alignment vertical="top"/>
      <protection/>
    </xf>
    <xf numFmtId="0" fontId="9" fillId="0" borderId="0" xfId="58" applyFont="1" applyFill="1" applyBorder="1">
      <alignment/>
      <protection/>
    </xf>
    <xf numFmtId="0" fontId="16" fillId="0" borderId="0" xfId="60" applyFont="1" applyBorder="1">
      <alignment/>
      <protection/>
    </xf>
    <xf numFmtId="0" fontId="5" fillId="0" borderId="0" xfId="58" applyFont="1" applyFill="1" applyBorder="1">
      <alignment/>
      <protection/>
    </xf>
    <xf numFmtId="0" fontId="8" fillId="0" borderId="0" xfId="58" applyFont="1" applyFill="1" applyBorder="1">
      <alignment/>
      <protection/>
    </xf>
    <xf numFmtId="0" fontId="22" fillId="0" borderId="0" xfId="0" applyFont="1" applyFill="1" applyBorder="1" applyAlignment="1">
      <alignment/>
    </xf>
    <xf numFmtId="172" fontId="5" fillId="33" borderId="0" xfId="61" applyNumberFormat="1" applyFont="1" applyFill="1" applyBorder="1" applyAlignment="1">
      <alignment vertical="center"/>
      <protection/>
    </xf>
    <xf numFmtId="0" fontId="11" fillId="0" borderId="10" xfId="57" applyFont="1" applyFill="1" applyBorder="1" applyAlignment="1">
      <alignment horizontal="left" vertical="center"/>
      <protection/>
    </xf>
    <xf numFmtId="0" fontId="14" fillId="0" borderId="10" xfId="58" applyFont="1" applyFill="1" applyBorder="1" applyAlignment="1">
      <alignment horizontal="center"/>
      <protection/>
    </xf>
    <xf numFmtId="172" fontId="14" fillId="0" borderId="10" xfId="58" applyNumberFormat="1" applyFont="1" applyFill="1" applyBorder="1" applyAlignment="1">
      <alignment horizontal="right"/>
      <protection/>
    </xf>
    <xf numFmtId="0" fontId="14" fillId="0" borderId="0" xfId="58" applyFont="1" applyFill="1" applyBorder="1" applyAlignment="1">
      <alignment horizontal="center"/>
      <protection/>
    </xf>
    <xf numFmtId="0" fontId="11" fillId="0" borderId="0" xfId="57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5" fillId="0" borderId="0" xfId="57" applyFont="1" applyFill="1" applyBorder="1" applyAlignment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172" fontId="5" fillId="0" borderId="11" xfId="61" applyNumberFormat="1" applyFont="1" applyFill="1" applyBorder="1" applyAlignment="1">
      <alignment vertical="center"/>
      <protection/>
    </xf>
    <xf numFmtId="37" fontId="9" fillId="0" borderId="0" xfId="0" applyNumberFormat="1" applyFont="1" applyBorder="1" applyAlignment="1">
      <alignment horizontal="center"/>
    </xf>
    <xf numFmtId="37" fontId="9" fillId="0" borderId="0" xfId="58" applyNumberFormat="1" applyFont="1" applyFill="1" applyBorder="1" applyAlignment="1">
      <alignment horizontal="right"/>
      <protection/>
    </xf>
    <xf numFmtId="37" fontId="9" fillId="0" borderId="0" xfId="58" applyNumberFormat="1" applyFont="1" applyFill="1" applyBorder="1">
      <alignment/>
      <protection/>
    </xf>
    <xf numFmtId="37" fontId="9" fillId="0" borderId="0" xfId="58" applyNumberFormat="1" applyFont="1" applyFill="1" applyBorder="1" applyAlignment="1">
      <alignment horizontal="right"/>
      <protection/>
    </xf>
    <xf numFmtId="37" fontId="9" fillId="0" borderId="0" xfId="58" applyNumberFormat="1" applyFont="1" applyFill="1" applyBorder="1">
      <alignment/>
      <protection/>
    </xf>
    <xf numFmtId="37" fontId="9" fillId="0" borderId="0" xfId="58" applyNumberFormat="1" applyFont="1" applyFill="1" applyAlignment="1">
      <alignment horizontal="right"/>
      <protection/>
    </xf>
    <xf numFmtId="37" fontId="9" fillId="0" borderId="0" xfId="58" applyNumberFormat="1" applyFont="1" applyFill="1" applyBorder="1" applyAlignment="1">
      <alignment horizontal="center"/>
      <protection/>
    </xf>
    <xf numFmtId="37" fontId="5" fillId="0" borderId="0" xfId="58" applyNumberFormat="1" applyFont="1" applyFill="1" applyBorder="1">
      <alignment/>
      <protection/>
    </xf>
    <xf numFmtId="37" fontId="9" fillId="0" borderId="0" xfId="58" applyNumberFormat="1" applyFont="1" applyFill="1" applyBorder="1" applyAlignment="1">
      <alignment horizontal="center"/>
      <protection/>
    </xf>
    <xf numFmtId="37" fontId="16" fillId="0" borderId="0" xfId="58" applyNumberFormat="1" applyFont="1" applyFill="1" applyBorder="1" applyAlignment="1">
      <alignment horizontal="right" vertical="top" wrapText="1"/>
      <protection/>
    </xf>
    <xf numFmtId="37" fontId="16" fillId="0" borderId="0" xfId="58" applyNumberFormat="1" applyFont="1" applyFill="1" applyBorder="1" applyAlignment="1">
      <alignment vertical="top" wrapText="1"/>
      <protection/>
    </xf>
    <xf numFmtId="37" fontId="5" fillId="0" borderId="0" xfId="58" applyNumberFormat="1" applyFont="1" applyFill="1" applyBorder="1" applyAlignment="1">
      <alignment horizontal="center"/>
      <protection/>
    </xf>
    <xf numFmtId="37" fontId="5" fillId="0" borderId="0" xfId="42" applyNumberFormat="1" applyFont="1" applyFill="1" applyBorder="1" applyAlignment="1" applyProtection="1">
      <alignment horizontal="right" vertical="center"/>
      <protection/>
    </xf>
    <xf numFmtId="37" fontId="5" fillId="0" borderId="0" xfId="42" applyNumberFormat="1" applyFont="1" applyFill="1" applyBorder="1" applyAlignment="1" applyProtection="1">
      <alignment vertical="center"/>
      <protection/>
    </xf>
    <xf numFmtId="37" fontId="9" fillId="0" borderId="0" xfId="42" applyNumberFormat="1" applyFont="1" applyFill="1" applyBorder="1" applyAlignment="1" applyProtection="1">
      <alignment vertical="center"/>
      <protection/>
    </xf>
    <xf numFmtId="15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37" fontId="9" fillId="0" borderId="0" xfId="61" applyNumberFormat="1" applyFont="1" applyFill="1" applyBorder="1" applyAlignment="1">
      <alignment vertical="center"/>
      <protection/>
    </xf>
    <xf numFmtId="0" fontId="8" fillId="0" borderId="0" xfId="0" applyFont="1" applyBorder="1" applyAlignment="1">
      <alignment horizontal="center" wrapText="1"/>
    </xf>
    <xf numFmtId="0" fontId="5" fillId="0" borderId="0" xfId="58" applyFont="1" applyFill="1" applyBorder="1" applyAlignment="1">
      <alignment horizont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5" fillId="0" borderId="0" xfId="58" applyFont="1" applyFill="1">
      <alignment/>
      <protection/>
    </xf>
    <xf numFmtId="37" fontId="9" fillId="0" borderId="0" xfId="58" applyNumberFormat="1" applyFont="1" applyFill="1" applyBorder="1" applyAlignment="1">
      <alignment horizontal="right" vertical="top"/>
      <protection/>
    </xf>
    <xf numFmtId="37" fontId="9" fillId="0" borderId="0" xfId="58" applyNumberFormat="1" applyFont="1" applyFill="1" applyBorder="1" applyAlignment="1">
      <alignment vertical="top"/>
      <protection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57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1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9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left" wrapText="1"/>
    </xf>
    <xf numFmtId="3" fontId="27" fillId="0" borderId="11" xfId="0" applyNumberFormat="1" applyFont="1" applyBorder="1" applyAlignment="1">
      <alignment horizontal="center"/>
    </xf>
    <xf numFmtId="3" fontId="27" fillId="0" borderId="0" xfId="0" applyNumberFormat="1" applyFont="1" applyBorder="1" applyAlignment="1">
      <alignment horizontal="center"/>
    </xf>
    <xf numFmtId="37" fontId="27" fillId="0" borderId="11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7" fillId="0" borderId="10" xfId="0" applyNumberFormat="1" applyFont="1" applyBorder="1" applyAlignment="1">
      <alignment horizontal="center"/>
    </xf>
    <xf numFmtId="37" fontId="5" fillId="0" borderId="11" xfId="42" applyNumberFormat="1" applyFont="1" applyFill="1" applyBorder="1" applyAlignment="1" applyProtection="1">
      <alignment horizontal="center" vertical="center"/>
      <protection/>
    </xf>
    <xf numFmtId="37" fontId="5" fillId="0" borderId="0" xfId="42" applyNumberFormat="1" applyFont="1" applyFill="1" applyBorder="1" applyAlignment="1" applyProtection="1">
      <alignment horizontal="center" vertical="center"/>
      <protection/>
    </xf>
    <xf numFmtId="37" fontId="9" fillId="0" borderId="11" xfId="42" applyNumberFormat="1" applyFont="1" applyFill="1" applyBorder="1" applyAlignment="1" applyProtection="1">
      <alignment horizontal="center" vertical="center"/>
      <protection/>
    </xf>
    <xf numFmtId="37" fontId="9" fillId="0" borderId="10" xfId="42" applyNumberFormat="1" applyFont="1" applyFill="1" applyBorder="1" applyAlignment="1" applyProtection="1">
      <alignment horizontal="right" vertical="center"/>
      <protection/>
    </xf>
    <xf numFmtId="37" fontId="9" fillId="0" borderId="10" xfId="42" applyNumberFormat="1" applyFont="1" applyFill="1" applyBorder="1" applyAlignment="1" applyProtection="1">
      <alignment horizontal="center" vertical="center"/>
      <protection/>
    </xf>
    <xf numFmtId="37" fontId="5" fillId="0" borderId="10" xfId="42" applyNumberFormat="1" applyFont="1" applyFill="1" applyBorder="1" applyAlignment="1" applyProtection="1">
      <alignment horizontal="center" vertical="center"/>
      <protection/>
    </xf>
    <xf numFmtId="37" fontId="5" fillId="0" borderId="10" xfId="42" applyNumberFormat="1" applyFont="1" applyFill="1" applyBorder="1" applyAlignment="1" applyProtection="1">
      <alignment vertical="center"/>
      <protection/>
    </xf>
    <xf numFmtId="37" fontId="5" fillId="0" borderId="0" xfId="60" applyNumberFormat="1" applyFont="1" applyFill="1" applyBorder="1" applyAlignment="1" applyProtection="1">
      <alignment vertical="center"/>
      <protection/>
    </xf>
    <xf numFmtId="37" fontId="5" fillId="0" borderId="10" xfId="60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vertical="center" wrapText="1"/>
      <protection/>
    </xf>
    <xf numFmtId="37" fontId="9" fillId="0" borderId="0" xfId="42" applyNumberFormat="1" applyFont="1" applyFill="1" applyBorder="1" applyAlignment="1" applyProtection="1">
      <alignment horizontal="center" vertical="center"/>
      <protection/>
    </xf>
    <xf numFmtId="37" fontId="9" fillId="0" borderId="0" xfId="60" applyNumberFormat="1" applyFont="1" applyFill="1" applyBorder="1" applyAlignment="1" applyProtection="1">
      <alignment vertical="center"/>
      <protection/>
    </xf>
    <xf numFmtId="1" fontId="5" fillId="0" borderId="0" xfId="0" applyNumberFormat="1" applyFont="1" applyBorder="1" applyAlignment="1">
      <alignment horizontal="left" vertical="center" wrapText="1"/>
    </xf>
    <xf numFmtId="173" fontId="27" fillId="0" borderId="11" xfId="42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left" wrapText="1"/>
    </xf>
    <xf numFmtId="3" fontId="27" fillId="0" borderId="15" xfId="0" applyNumberFormat="1" applyFont="1" applyBorder="1" applyAlignment="1">
      <alignment horizontal="center"/>
    </xf>
    <xf numFmtId="177" fontId="27" fillId="0" borderId="0" xfId="0" applyNumberFormat="1" applyFont="1" applyBorder="1" applyAlignment="1">
      <alignment horizontal="center"/>
    </xf>
    <xf numFmtId="37" fontId="27" fillId="0" borderId="15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7" fillId="0" borderId="13" xfId="0" applyNumberFormat="1" applyFont="1" applyBorder="1" applyAlignment="1">
      <alignment horizontal="center"/>
    </xf>
    <xf numFmtId="177" fontId="27" fillId="0" borderId="11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left" wrapText="1"/>
    </xf>
    <xf numFmtId="177" fontId="27" fillId="0" borderId="0" xfId="0" applyNumberFormat="1" applyFont="1" applyBorder="1" applyAlignment="1">
      <alignment horizontal="right"/>
    </xf>
    <xf numFmtId="37" fontId="27" fillId="0" borderId="0" xfId="0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1" fontId="9" fillId="0" borderId="0" xfId="0" applyNumberFormat="1" applyFont="1" applyAlignment="1">
      <alignment/>
    </xf>
    <xf numFmtId="0" fontId="8" fillId="0" borderId="0" xfId="0" applyFont="1" applyAlignment="1">
      <alignment/>
    </xf>
    <xf numFmtId="37" fontId="9" fillId="0" borderId="0" xfId="42" applyNumberFormat="1" applyFont="1" applyFill="1" applyBorder="1" applyAlignment="1" applyProtection="1">
      <alignment horizontal="center" vertical="center"/>
      <protection/>
    </xf>
    <xf numFmtId="173" fontId="27" fillId="0" borderId="16" xfId="42" applyFont="1" applyBorder="1" applyAlignment="1">
      <alignment horizontal="center" vertical="center"/>
    </xf>
    <xf numFmtId="3" fontId="27" fillId="0" borderId="16" xfId="0" applyNumberFormat="1" applyFont="1" applyBorder="1" applyAlignment="1">
      <alignment horizontal="center"/>
    </xf>
    <xf numFmtId="177" fontId="27" fillId="0" borderId="16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37" fontId="5" fillId="0" borderId="0" xfId="61" applyNumberFormat="1" applyFont="1" applyFill="1" applyBorder="1" applyAlignment="1">
      <alignment vertical="center"/>
      <protection/>
    </xf>
    <xf numFmtId="0" fontId="19" fillId="0" borderId="0" xfId="59" applyFont="1" applyFill="1" applyBorder="1" applyAlignment="1">
      <alignment horizontal="left" wrapText="1"/>
      <protection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38" fontId="7" fillId="0" borderId="0" xfId="0" applyNumberFormat="1" applyFont="1" applyBorder="1" applyAlignment="1">
      <alignment/>
    </xf>
    <xf numFmtId="38" fontId="6" fillId="0" borderId="0" xfId="0" applyNumberFormat="1" applyFont="1" applyBorder="1" applyAlignment="1">
      <alignment horizontal="left" vertical="center"/>
    </xf>
    <xf numFmtId="38" fontId="9" fillId="0" borderId="0" xfId="0" applyNumberFormat="1" applyFont="1" applyBorder="1" applyAlignment="1">
      <alignment/>
    </xf>
    <xf numFmtId="38" fontId="9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172" fontId="29" fillId="0" borderId="0" xfId="61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37" fontId="5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wrapText="1"/>
    </xf>
    <xf numFmtId="0" fontId="32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57" applyFont="1" applyFill="1" applyBorder="1" applyAlignment="1">
      <alignment vertical="center"/>
      <protection/>
    </xf>
    <xf numFmtId="0" fontId="32" fillId="0" borderId="0" xfId="0" applyFont="1" applyFill="1" applyAlignment="1">
      <alignment/>
    </xf>
    <xf numFmtId="0" fontId="29" fillId="0" borderId="0" xfId="58" applyFont="1" applyFill="1" applyBorder="1" applyAlignment="1">
      <alignment horizontal="center"/>
      <protection/>
    </xf>
    <xf numFmtId="0" fontId="29" fillId="0" borderId="0" xfId="58" applyFont="1" applyFill="1">
      <alignment/>
      <protection/>
    </xf>
    <xf numFmtId="0" fontId="6" fillId="0" borderId="0" xfId="0" applyFont="1" applyAlignment="1">
      <alignment vertical="center"/>
    </xf>
    <xf numFmtId="37" fontId="5" fillId="0" borderId="0" xfId="58" applyNumberFormat="1" applyFont="1" applyFill="1" applyBorder="1" applyAlignment="1">
      <alignment horizontal="right"/>
      <protection/>
    </xf>
    <xf numFmtId="41" fontId="9" fillId="0" borderId="0" xfId="61" applyNumberFormat="1" applyFont="1" applyFill="1" applyBorder="1" applyAlignment="1">
      <alignment vertical="center"/>
      <protection/>
    </xf>
    <xf numFmtId="41" fontId="9" fillId="0" borderId="0" xfId="0" applyNumberFormat="1" applyFont="1" applyBorder="1" applyAlignment="1">
      <alignment horizontal="center"/>
    </xf>
    <xf numFmtId="41" fontId="9" fillId="0" borderId="0" xfId="0" applyNumberFormat="1" applyFont="1" applyBorder="1" applyAlignment="1">
      <alignment horizontal="right"/>
    </xf>
    <xf numFmtId="41" fontId="26" fillId="0" borderId="10" xfId="0" applyNumberFormat="1" applyFont="1" applyBorder="1" applyAlignment="1">
      <alignment horizontal="right"/>
    </xf>
    <xf numFmtId="41" fontId="26" fillId="0" borderId="0" xfId="0" applyNumberFormat="1" applyFont="1" applyBorder="1" applyAlignment="1">
      <alignment horizontal="right"/>
    </xf>
    <xf numFmtId="41" fontId="9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 horizontal="right"/>
    </xf>
    <xf numFmtId="43" fontId="7" fillId="0" borderId="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5" fontId="5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37" fontId="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wrapText="1"/>
    </xf>
    <xf numFmtId="0" fontId="13" fillId="0" borderId="0" xfId="0" applyFont="1" applyBorder="1" applyAlignment="1">
      <alignment/>
    </xf>
    <xf numFmtId="41" fontId="5" fillId="0" borderId="10" xfId="0" applyNumberFormat="1" applyFont="1" applyFill="1" applyBorder="1" applyAlignment="1">
      <alignment horizontal="right"/>
    </xf>
    <xf numFmtId="41" fontId="29" fillId="0" borderId="0" xfId="0" applyNumberFormat="1" applyFont="1" applyBorder="1" applyAlignment="1">
      <alignment horizontal="right"/>
    </xf>
    <xf numFmtId="41" fontId="5" fillId="0" borderId="12" xfId="0" applyNumberFormat="1" applyFont="1" applyFill="1" applyBorder="1" applyAlignment="1">
      <alignment horizontal="right"/>
    </xf>
    <xf numFmtId="41" fontId="5" fillId="0" borderId="1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37" fontId="5" fillId="0" borderId="11" xfId="61" applyNumberFormat="1" applyFont="1" applyFill="1" applyBorder="1" applyAlignment="1">
      <alignment horizontal="right" vertical="center"/>
      <protection/>
    </xf>
    <xf numFmtId="37" fontId="26" fillId="0" borderId="0" xfId="0" applyNumberFormat="1" applyFont="1" applyBorder="1" applyAlignment="1">
      <alignment horizontal="right"/>
    </xf>
    <xf numFmtId="0" fontId="14" fillId="0" borderId="10" xfId="57" applyFont="1" applyBorder="1" applyAlignment="1">
      <alignment vertical="center" shrinkToFit="1"/>
      <protection/>
    </xf>
    <xf numFmtId="0" fontId="0" fillId="0" borderId="10" xfId="0" applyFont="1" applyBorder="1" applyAlignment="1">
      <alignment shrinkToFit="1"/>
    </xf>
    <xf numFmtId="0" fontId="11" fillId="0" borderId="0" xfId="57" applyFont="1" applyBorder="1" applyAlignment="1">
      <alignment vertical="center" shrinkToFit="1"/>
      <protection/>
    </xf>
    <xf numFmtId="0" fontId="0" fillId="0" borderId="0" xfId="0" applyBorder="1" applyAlignment="1">
      <alignment shrinkToFit="1"/>
    </xf>
    <xf numFmtId="0" fontId="29" fillId="0" borderId="0" xfId="57" applyFont="1" applyFill="1" applyBorder="1" applyAlignment="1">
      <alignment vertical="center"/>
      <protection/>
    </xf>
    <xf numFmtId="0" fontId="32" fillId="0" borderId="0" xfId="0" applyFont="1" applyFill="1" applyAlignment="1">
      <alignment/>
    </xf>
    <xf numFmtId="0" fontId="29" fillId="0" borderId="0" xfId="0" applyFont="1" applyFill="1" applyBorder="1" applyAlignment="1">
      <alignment horizontal="left" wrapText="1"/>
    </xf>
    <xf numFmtId="0" fontId="32" fillId="0" borderId="0" xfId="0" applyFont="1" applyFill="1" applyAlignment="1">
      <alignment horizontal="left"/>
    </xf>
    <xf numFmtId="0" fontId="11" fillId="0" borderId="0" xfId="57" applyFont="1" applyFill="1" applyBorder="1" applyAlignment="1">
      <alignment horizontal="left" vertical="center"/>
      <protection/>
    </xf>
    <xf numFmtId="0" fontId="2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41" fontId="5" fillId="0" borderId="0" xfId="0" applyNumberFormat="1" applyFont="1" applyBorder="1" applyAlignment="1">
      <alignment horizontal="right" vertical="center" wrapText="1"/>
    </xf>
    <xf numFmtId="41" fontId="6" fillId="0" borderId="0" xfId="0" applyNumberFormat="1" applyFont="1" applyBorder="1" applyAlignment="1">
      <alignment horizontal="right" vertical="center" wrapText="1"/>
    </xf>
    <xf numFmtId="0" fontId="5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9" fillId="0" borderId="0" xfId="57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" xfId="57"/>
    <cellStyle name="Normal_Financial statements 2000 Alcomet" xfId="58"/>
    <cellStyle name="Normal_Financial statements 2000 Alcomet 2" xfId="59"/>
    <cellStyle name="Normal_Financial statements_bg model 2002" xfId="60"/>
    <cellStyle name="Normal_P&amp;L" xfId="61"/>
    <cellStyle name="Normal_P&amp;L_Financial statements_bg model 200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kamenov\Local%20Settings\Temporary%20Internet%20Files\Content.IE5\OY3LCKIK\FS_TURIN30092010LA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Balance Sheet"/>
      <sheetName val="Income Statement"/>
      <sheetName val="Cash Flow Statement"/>
      <sheetName val="Equity Statement "/>
    </sheetNames>
    <sheetDataSet>
      <sheetData sheetId="1">
        <row r="1">
          <cell r="A1" t="str">
            <v>ТУРИН ИМОТИ АДСИЦ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E8" sqref="E8"/>
    </sheetView>
  </sheetViews>
  <sheetFormatPr defaultColWidth="0" defaultRowHeight="12.75" customHeight="1" zeroHeight="1"/>
  <cols>
    <col min="1" max="2" width="9.28125" style="43" customWidth="1"/>
    <col min="3" max="3" width="11.57421875" style="43" customWidth="1"/>
    <col min="4" max="4" width="9.28125" style="43" customWidth="1"/>
    <col min="5" max="5" width="9.28125" style="51" customWidth="1"/>
    <col min="6" max="9" width="9.28125" style="43" customWidth="1"/>
    <col min="10" max="16384" width="9.28125" style="43" hidden="1" customWidth="1"/>
  </cols>
  <sheetData>
    <row r="1" spans="1:5" s="42" customFormat="1" ht="18.75">
      <c r="A1" s="281" t="s">
        <v>35</v>
      </c>
      <c r="B1" s="282"/>
      <c r="C1" s="282"/>
      <c r="D1" s="41"/>
      <c r="E1" s="61"/>
    </row>
    <row r="2" ht="12.75"/>
    <row r="3" ht="12.75"/>
    <row r="4" ht="12.75"/>
    <row r="5" ht="12.75"/>
    <row r="6" ht="12.75"/>
    <row r="7" spans="1:256" s="44" customFormat="1" ht="18.75">
      <c r="A7" s="283"/>
      <c r="B7" s="284"/>
      <c r="C7" s="284"/>
      <c r="E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</row>
    <row r="8" spans="1:256" s="48" customFormat="1" ht="17.25" customHeight="1">
      <c r="A8" s="47"/>
      <c r="B8" s="43"/>
      <c r="C8" s="43"/>
      <c r="E8" s="45"/>
      <c r="F8" s="45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s="44" customFormat="1" ht="18.75">
      <c r="A9" s="47"/>
      <c r="B9" s="43"/>
      <c r="C9" s="43"/>
      <c r="E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</row>
    <row r="10" spans="1:256" s="51" customFormat="1" ht="18.75">
      <c r="A10" s="47"/>
      <c r="B10" s="43"/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256" s="51" customFormat="1" ht="15.75">
      <c r="A11" s="50"/>
      <c r="B11" s="43"/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pans="1:7" s="51" customFormat="1" ht="18.75">
      <c r="A12" s="43"/>
      <c r="B12" s="43"/>
      <c r="C12" s="43"/>
      <c r="G12" s="52"/>
    </row>
    <row r="13" spans="1:7" s="51" customFormat="1" ht="18.75">
      <c r="A13" s="47"/>
      <c r="B13" s="37"/>
      <c r="C13" s="37"/>
      <c r="D13" s="45"/>
      <c r="E13" s="45"/>
      <c r="G13" s="52"/>
    </row>
    <row r="14" spans="1:7" s="51" customFormat="1" ht="18.75">
      <c r="A14" s="47"/>
      <c r="B14" s="43"/>
      <c r="C14" s="43"/>
      <c r="D14" s="45"/>
      <c r="E14" s="59"/>
      <c r="G14" s="52"/>
    </row>
    <row r="15" spans="1:7" s="51" customFormat="1" ht="18.75">
      <c r="A15" s="47"/>
      <c r="B15" s="43"/>
      <c r="C15" s="43"/>
      <c r="D15" s="45"/>
      <c r="E15" s="59"/>
      <c r="G15" s="52"/>
    </row>
    <row r="16" spans="1:7" s="51" customFormat="1" ht="18.75">
      <c r="A16" s="47"/>
      <c r="B16" s="43"/>
      <c r="C16" s="43"/>
      <c r="D16" s="45"/>
      <c r="E16" s="59"/>
      <c r="G16" s="52"/>
    </row>
    <row r="17" spans="1:256" s="48" customFormat="1" ht="18.75">
      <c r="A17" s="60"/>
      <c r="B17" s="51"/>
      <c r="C17" s="51"/>
      <c r="E17" s="45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7" s="51" customFormat="1" ht="18.75">
      <c r="A18" s="47"/>
      <c r="B18" s="43"/>
      <c r="C18" s="43"/>
      <c r="D18" s="45"/>
      <c r="E18" s="52"/>
      <c r="F18" s="59"/>
      <c r="G18" s="52"/>
    </row>
    <row r="19" spans="1:7" s="51" customFormat="1" ht="18.75">
      <c r="A19" s="47"/>
      <c r="B19" s="43"/>
      <c r="C19" s="43"/>
      <c r="D19" s="45"/>
      <c r="E19" s="52"/>
      <c r="F19" s="59"/>
      <c r="G19" s="52"/>
    </row>
    <row r="20" spans="1:256" s="48" customFormat="1" ht="19.5" customHeight="1">
      <c r="A20" s="54"/>
      <c r="B20" s="54"/>
      <c r="C20" s="54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s="49" customFormat="1" ht="18.75">
      <c r="A21" s="47"/>
      <c r="B21" s="43"/>
      <c r="C21" s="43"/>
      <c r="D21" s="48"/>
      <c r="E21" s="45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256" s="48" customFormat="1" ht="18.75">
      <c r="A22" s="47"/>
      <c r="B22" s="43"/>
      <c r="C22" s="43"/>
      <c r="D22" s="49"/>
      <c r="E22" s="45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="51" customFormat="1" ht="18.75">
      <c r="G23" s="52"/>
    </row>
    <row r="24" spans="1:6" s="51" customFormat="1" ht="18.75">
      <c r="A24" s="47"/>
      <c r="B24" s="43"/>
      <c r="C24" s="43"/>
      <c r="D24" s="45"/>
      <c r="F24" s="60"/>
    </row>
    <row r="25" spans="1:6" s="51" customFormat="1" ht="18.75">
      <c r="A25" s="47"/>
      <c r="B25" s="43"/>
      <c r="C25" s="43"/>
      <c r="D25" s="45"/>
      <c r="F25" s="60"/>
    </row>
    <row r="26" spans="1:8" s="51" customFormat="1" ht="18.75">
      <c r="A26" s="47"/>
      <c r="B26" s="43"/>
      <c r="C26" s="43"/>
      <c r="E26" s="45"/>
      <c r="G26" s="52"/>
      <c r="H26" s="52"/>
    </row>
    <row r="27" spans="1:9" s="51" customFormat="1" ht="18.75">
      <c r="A27" s="47"/>
      <c r="B27" s="43"/>
      <c r="C27" s="43"/>
      <c r="D27" s="55"/>
      <c r="E27" s="45"/>
      <c r="I27" s="52"/>
    </row>
    <row r="28" s="51" customFormat="1" ht="19.5" customHeight="1"/>
    <row r="29" s="51" customFormat="1" ht="17.25" customHeight="1"/>
    <row r="30" spans="1:6" ht="18.75">
      <c r="A30" s="47"/>
      <c r="D30" s="56"/>
      <c r="F30" s="60"/>
    </row>
    <row r="31" spans="1:9" ht="18.75">
      <c r="A31" s="47"/>
      <c r="E31" s="59"/>
      <c r="G31" s="51"/>
      <c r="H31" s="51"/>
      <c r="I31" s="51"/>
    </row>
    <row r="32" spans="1:6" ht="18.75">
      <c r="A32" s="47"/>
      <c r="F32" s="47"/>
    </row>
    <row r="33" spans="1:6" ht="18.75">
      <c r="A33" s="47"/>
      <c r="F33" s="47"/>
    </row>
    <row r="34" spans="1:6" ht="18.75">
      <c r="A34" s="47"/>
      <c r="F34" s="47"/>
    </row>
    <row r="35" spans="1:6" ht="18.75">
      <c r="A35" s="47"/>
      <c r="F35" s="47"/>
    </row>
    <row r="36" spans="1:6" ht="18.75">
      <c r="A36" s="47"/>
      <c r="F36" s="47"/>
    </row>
    <row r="37" spans="1:6" ht="18.75">
      <c r="A37" s="47"/>
      <c r="F37" s="47"/>
    </row>
    <row r="38" spans="1:6" ht="18.75">
      <c r="A38" s="47"/>
      <c r="F38" s="47"/>
    </row>
    <row r="39" spans="1:6" ht="18.75">
      <c r="A39" s="47"/>
      <c r="F39" s="47"/>
    </row>
    <row r="40" ht="12.75"/>
    <row r="41" ht="12.75"/>
    <row r="42" ht="12.75"/>
    <row r="43" ht="12.75"/>
    <row r="44" ht="12.75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sheetProtection/>
  <mergeCells count="2">
    <mergeCell ref="A1:C1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8"/>
  <sheetViews>
    <sheetView view="pageBreakPreview" zoomScaleSheetLayoutView="100" zoomScalePageLayoutView="0" workbookViewId="0" topLeftCell="A15">
      <selection activeCell="C54" sqref="C54"/>
    </sheetView>
  </sheetViews>
  <sheetFormatPr defaultColWidth="9.140625" defaultRowHeight="12.75"/>
  <cols>
    <col min="1" max="1" width="46.140625" style="5" customWidth="1"/>
    <col min="2" max="2" width="11.7109375" style="19" hidden="1" customWidth="1"/>
    <col min="3" max="3" width="14.421875" style="19" customWidth="1"/>
    <col min="4" max="4" width="18.28125" style="265" customWidth="1"/>
    <col min="5" max="5" width="5.57421875" style="20" customWidth="1"/>
    <col min="6" max="6" width="17.57421875" style="5" customWidth="1"/>
    <col min="7" max="7" width="16.28125" style="5" hidden="1" customWidth="1"/>
    <col min="8" max="8" width="2.00390625" style="5" hidden="1" customWidth="1"/>
    <col min="9" max="9" width="9.140625" style="5" customWidth="1"/>
    <col min="10" max="10" width="1.57421875" style="5" customWidth="1"/>
    <col min="11" max="16384" width="9.140625" style="5" customWidth="1"/>
  </cols>
  <sheetData>
    <row r="1" spans="1:7" ht="18.75">
      <c r="A1" s="113" t="s">
        <v>35</v>
      </c>
      <c r="B1" s="4"/>
      <c r="C1" s="4"/>
      <c r="D1" s="255"/>
      <c r="E1" s="1"/>
      <c r="F1" s="1"/>
      <c r="G1" s="1"/>
    </row>
    <row r="2" spans="1:7" s="7" customFormat="1" ht="18.75">
      <c r="A2" s="117" t="s">
        <v>88</v>
      </c>
      <c r="B2" s="6"/>
      <c r="C2" s="6"/>
      <c r="D2" s="256"/>
      <c r="E2" s="2"/>
      <c r="F2" s="2"/>
      <c r="G2" s="2"/>
    </row>
    <row r="3" spans="1:7" ht="15" customHeight="1">
      <c r="A3" s="8" t="s">
        <v>127</v>
      </c>
      <c r="B3" s="9"/>
      <c r="C3" s="9"/>
      <c r="D3" s="257"/>
      <c r="E3" s="8"/>
      <c r="F3" s="8"/>
      <c r="G3" s="8"/>
    </row>
    <row r="4" spans="1:7" ht="15" customHeight="1">
      <c r="A4" s="10"/>
      <c r="B4" s="11"/>
      <c r="C4" s="11"/>
      <c r="D4" s="257"/>
      <c r="E4" s="10"/>
      <c r="F4" s="10"/>
      <c r="G4" s="10"/>
    </row>
    <row r="5" spans="2:7" s="14" customFormat="1" ht="29.25" customHeight="1">
      <c r="B5" s="118" t="s">
        <v>3</v>
      </c>
      <c r="C5" s="13" t="s">
        <v>3</v>
      </c>
      <c r="D5" s="258">
        <v>41729</v>
      </c>
      <c r="E5" s="13"/>
      <c r="F5" s="142">
        <v>41639</v>
      </c>
      <c r="G5" s="143" t="s">
        <v>5</v>
      </c>
    </row>
    <row r="6" spans="2:7" s="14" customFormat="1" ht="14.25" customHeight="1">
      <c r="B6" s="12"/>
      <c r="C6" s="12"/>
      <c r="D6" s="143" t="s">
        <v>2</v>
      </c>
      <c r="E6" s="118"/>
      <c r="F6" s="143" t="s">
        <v>2</v>
      </c>
      <c r="G6" s="143" t="s">
        <v>2</v>
      </c>
    </row>
    <row r="7" spans="1:7" ht="15" customHeight="1">
      <c r="A7" s="36" t="s">
        <v>10</v>
      </c>
      <c r="B7" s="16"/>
      <c r="C7" s="16"/>
      <c r="D7" s="259"/>
      <c r="E7" s="17"/>
      <c r="F7" s="17"/>
      <c r="G7" s="144"/>
    </row>
    <row r="8" spans="1:7" ht="9.75" customHeight="1">
      <c r="A8" s="36"/>
      <c r="B8" s="16"/>
      <c r="C8" s="16"/>
      <c r="D8" s="259"/>
      <c r="E8" s="17"/>
      <c r="F8" s="17"/>
      <c r="G8" s="144"/>
    </row>
    <row r="9" spans="1:7" ht="15">
      <c r="A9" s="125" t="s">
        <v>43</v>
      </c>
      <c r="B9" s="145"/>
      <c r="C9" s="145"/>
      <c r="D9" s="260"/>
      <c r="E9" s="18"/>
      <c r="F9" s="18"/>
      <c r="G9" s="32"/>
    </row>
    <row r="10" spans="1:7" ht="15">
      <c r="A10" s="219" t="s">
        <v>113</v>
      </c>
      <c r="B10" s="145"/>
      <c r="C10" s="225">
        <v>5</v>
      </c>
      <c r="D10" s="247">
        <v>2745</v>
      </c>
      <c r="E10" s="227"/>
      <c r="F10" s="247">
        <v>2745</v>
      </c>
      <c r="G10" s="32"/>
    </row>
    <row r="11" spans="1:9" ht="15">
      <c r="A11" s="121" t="s">
        <v>44</v>
      </c>
      <c r="B11" s="19">
        <v>10</v>
      </c>
      <c r="D11" s="267">
        <v>519</v>
      </c>
      <c r="E11" s="226"/>
      <c r="F11" s="267">
        <v>519</v>
      </c>
      <c r="G11" s="32">
        <v>1724</v>
      </c>
      <c r="H11" s="32"/>
      <c r="I11" s="32"/>
    </row>
    <row r="12" spans="1:9" ht="15">
      <c r="A12" s="121" t="s">
        <v>109</v>
      </c>
      <c r="D12" s="267">
        <v>2022</v>
      </c>
      <c r="E12" s="226"/>
      <c r="F12" s="267">
        <v>2022</v>
      </c>
      <c r="G12" s="32"/>
      <c r="H12" s="32"/>
      <c r="I12" s="32"/>
    </row>
    <row r="13" spans="1:9" ht="30">
      <c r="A13" s="153" t="s">
        <v>110</v>
      </c>
      <c r="D13" s="267">
        <f>4+200</f>
        <v>204</v>
      </c>
      <c r="E13" s="226"/>
      <c r="F13" s="267">
        <f>4+200</f>
        <v>204</v>
      </c>
      <c r="G13" s="32"/>
      <c r="H13" s="32"/>
      <c r="I13" s="32"/>
    </row>
    <row r="14" spans="1:9" ht="15">
      <c r="A14" s="121" t="s">
        <v>114</v>
      </c>
      <c r="C14" s="19" t="s">
        <v>123</v>
      </c>
      <c r="D14" s="247">
        <v>4</v>
      </c>
      <c r="E14" s="32"/>
      <c r="F14" s="247">
        <v>5</v>
      </c>
      <c r="G14" s="32"/>
      <c r="H14" s="32"/>
      <c r="I14" s="32"/>
    </row>
    <row r="15" spans="1:9" ht="15">
      <c r="A15" s="2" t="s">
        <v>40</v>
      </c>
      <c r="D15" s="251">
        <f>SUM(D11:D14)</f>
        <v>2749</v>
      </c>
      <c r="E15" s="21"/>
      <c r="F15" s="251">
        <f>SUM(F11:F14)</f>
        <v>2750</v>
      </c>
      <c r="G15" s="126">
        <f>SUM(G11:G11)</f>
        <v>1724</v>
      </c>
      <c r="H15" s="21"/>
      <c r="I15" s="21"/>
    </row>
    <row r="16" spans="1:9" ht="15">
      <c r="A16" s="2"/>
      <c r="D16" s="260"/>
      <c r="E16" s="21"/>
      <c r="F16" s="260"/>
      <c r="G16" s="21"/>
      <c r="H16" s="21"/>
      <c r="I16" s="21"/>
    </row>
    <row r="17" spans="1:9" ht="19.5" customHeight="1">
      <c r="A17" s="2" t="s">
        <v>39</v>
      </c>
      <c r="B17" s="145"/>
      <c r="C17" s="145"/>
      <c r="D17" s="260"/>
      <c r="E17" s="18"/>
      <c r="F17" s="260"/>
      <c r="G17" s="21"/>
      <c r="I17" s="92"/>
    </row>
    <row r="18" spans="1:7" ht="15" hidden="1">
      <c r="A18" s="8" t="s">
        <v>45</v>
      </c>
      <c r="D18" s="146"/>
      <c r="F18" s="146"/>
      <c r="G18" s="32"/>
    </row>
    <row r="19" spans="1:8" ht="15" hidden="1">
      <c r="A19" s="121" t="s">
        <v>96</v>
      </c>
      <c r="B19" s="224">
        <v>13</v>
      </c>
      <c r="C19" s="224">
        <v>7</v>
      </c>
      <c r="D19" s="146"/>
      <c r="E19" s="93"/>
      <c r="F19" s="146"/>
      <c r="G19" s="32"/>
      <c r="H19" s="14"/>
    </row>
    <row r="20" spans="1:8" ht="15">
      <c r="A20" s="8" t="s">
        <v>31</v>
      </c>
      <c r="B20" s="19">
        <v>15</v>
      </c>
      <c r="C20" s="19">
        <v>6</v>
      </c>
      <c r="D20" s="247">
        <v>8</v>
      </c>
      <c r="F20" s="247">
        <v>3</v>
      </c>
      <c r="G20" s="32"/>
      <c r="H20" s="14"/>
    </row>
    <row r="21" spans="1:8" ht="15" hidden="1">
      <c r="A21" s="8" t="s">
        <v>45</v>
      </c>
      <c r="D21" s="247"/>
      <c r="F21" s="247"/>
      <c r="G21" s="32"/>
      <c r="H21" s="14"/>
    </row>
    <row r="22" spans="1:7" ht="15">
      <c r="A22" s="8" t="s">
        <v>82</v>
      </c>
      <c r="B22" s="19">
        <v>13</v>
      </c>
      <c r="C22" s="19" t="s">
        <v>124</v>
      </c>
      <c r="D22" s="247">
        <v>5</v>
      </c>
      <c r="F22" s="247">
        <v>5</v>
      </c>
      <c r="G22" s="32">
        <v>0</v>
      </c>
    </row>
    <row r="23" spans="1:7" ht="15">
      <c r="A23" s="2" t="s">
        <v>0</v>
      </c>
      <c r="D23" s="251">
        <f>SUM(D18:D22)</f>
        <v>13</v>
      </c>
      <c r="F23" s="251">
        <f>SUM(F18:F22)</f>
        <v>8</v>
      </c>
      <c r="G23" s="33">
        <f>SUM(G22:G22)</f>
        <v>0</v>
      </c>
    </row>
    <row r="24" spans="1:6" ht="15">
      <c r="A24" s="2"/>
      <c r="D24" s="24"/>
      <c r="F24" s="24"/>
    </row>
    <row r="25" spans="1:7" ht="15.75" thickBot="1">
      <c r="A25" s="36" t="s">
        <v>8</v>
      </c>
      <c r="B25" s="145"/>
      <c r="C25" s="145"/>
      <c r="D25" s="268">
        <f>D15+D23</f>
        <v>2762</v>
      </c>
      <c r="E25" s="18"/>
      <c r="F25" s="268">
        <f>F15+F23</f>
        <v>2758</v>
      </c>
      <c r="G25" s="34" t="e">
        <f>G23+#REF!</f>
        <v>#REF!</v>
      </c>
    </row>
    <row r="26" spans="1:7" ht="15.75" thickTop="1">
      <c r="A26" s="36"/>
      <c r="B26" s="145"/>
      <c r="C26" s="145"/>
      <c r="D26" s="216"/>
      <c r="E26" s="18"/>
      <c r="F26" s="216"/>
      <c r="G26" s="112"/>
    </row>
    <row r="27" spans="1:6" ht="15">
      <c r="A27" s="8"/>
      <c r="D27" s="24"/>
      <c r="F27" s="24"/>
    </row>
    <row r="28" spans="1:7" s="14" customFormat="1" ht="15">
      <c r="A28" s="36" t="s">
        <v>6</v>
      </c>
      <c r="B28" s="12"/>
      <c r="C28" s="12"/>
      <c r="D28" s="261"/>
      <c r="E28" s="13"/>
      <c r="F28" s="261"/>
      <c r="G28" s="12"/>
    </row>
    <row r="29" spans="1:8" ht="11.25" customHeight="1">
      <c r="A29" s="15"/>
      <c r="B29" s="16"/>
      <c r="C29" s="16"/>
      <c r="D29" s="259"/>
      <c r="E29" s="17"/>
      <c r="F29" s="259"/>
      <c r="G29" s="23"/>
      <c r="H29" s="23"/>
    </row>
    <row r="30" spans="1:7" ht="18" customHeight="1">
      <c r="A30" s="2" t="s">
        <v>1</v>
      </c>
      <c r="B30" s="19">
        <v>16</v>
      </c>
      <c r="D30" s="260"/>
      <c r="E30" s="18"/>
      <c r="F30" s="260"/>
      <c r="G30" s="21"/>
    </row>
    <row r="31" spans="1:7" ht="15">
      <c r="A31" s="8" t="s">
        <v>36</v>
      </c>
      <c r="D31" s="247">
        <v>650</v>
      </c>
      <c r="F31" s="247">
        <v>650</v>
      </c>
      <c r="G31" s="32">
        <v>0</v>
      </c>
    </row>
    <row r="32" spans="1:7" ht="15">
      <c r="A32" s="8" t="s">
        <v>62</v>
      </c>
      <c r="D32" s="247">
        <v>240</v>
      </c>
      <c r="F32" s="247">
        <v>240</v>
      </c>
      <c r="G32" s="32"/>
    </row>
    <row r="33" spans="1:7" ht="15">
      <c r="A33" s="8" t="s">
        <v>46</v>
      </c>
      <c r="D33" s="245">
        <v>-63</v>
      </c>
      <c r="E33" s="246"/>
      <c r="F33" s="245">
        <v>-51</v>
      </c>
      <c r="G33" s="32"/>
    </row>
    <row r="34" spans="1:7" ht="16.5" customHeight="1">
      <c r="A34" s="8" t="s">
        <v>112</v>
      </c>
      <c r="D34" s="245">
        <v>-1</v>
      </c>
      <c r="E34" s="246"/>
      <c r="F34" s="245">
        <v>-12</v>
      </c>
      <c r="G34" s="32">
        <v>0</v>
      </c>
    </row>
    <row r="35" spans="1:7" ht="15">
      <c r="A35" s="2" t="s">
        <v>40</v>
      </c>
      <c r="B35" s="145"/>
      <c r="C35" s="225">
        <v>7</v>
      </c>
      <c r="D35" s="251">
        <f>SUM(D31:D34)</f>
        <v>826</v>
      </c>
      <c r="E35" s="88"/>
      <c r="F35" s="251">
        <f>SUM(F31:F34)</f>
        <v>827</v>
      </c>
      <c r="G35" s="22">
        <f>SUM(G31:G34)</f>
        <v>0</v>
      </c>
    </row>
    <row r="36" spans="1:6" ht="15">
      <c r="A36" s="8"/>
      <c r="D36" s="24"/>
      <c r="F36" s="24"/>
    </row>
    <row r="37" spans="1:8" ht="14.25" customHeight="1" hidden="1">
      <c r="A37" s="125" t="s">
        <v>115</v>
      </c>
      <c r="B37" s="228"/>
      <c r="C37" s="20"/>
      <c r="D37" s="262"/>
      <c r="E37" s="127"/>
      <c r="F37" s="262"/>
      <c r="G37" s="24"/>
      <c r="H37" s="24"/>
    </row>
    <row r="38" spans="1:8" ht="15" hidden="1">
      <c r="A38" s="9" t="s">
        <v>47</v>
      </c>
      <c r="B38" s="228">
        <v>17</v>
      </c>
      <c r="C38" s="20">
        <v>8</v>
      </c>
      <c r="D38" s="146"/>
      <c r="E38" s="127"/>
      <c r="F38" s="146"/>
      <c r="G38" s="32"/>
      <c r="H38" s="32">
        <v>0</v>
      </c>
    </row>
    <row r="39" spans="1:8" ht="15" hidden="1">
      <c r="A39" s="2" t="s">
        <v>0</v>
      </c>
      <c r="B39" s="229"/>
      <c r="C39" s="18"/>
      <c r="D39" s="279" t="s">
        <v>76</v>
      </c>
      <c r="E39" s="230"/>
      <c r="F39" s="279" t="s">
        <v>76</v>
      </c>
      <c r="G39" s="21"/>
      <c r="H39" s="22">
        <f>SUM(H38:H38)</f>
        <v>0</v>
      </c>
    </row>
    <row r="40" spans="1:6" ht="15" hidden="1">
      <c r="A40" s="2"/>
      <c r="D40" s="24"/>
      <c r="F40" s="24"/>
    </row>
    <row r="41" spans="1:6" ht="17.25" customHeight="1">
      <c r="A41" s="2" t="s">
        <v>32</v>
      </c>
      <c r="B41" s="147"/>
      <c r="C41" s="147"/>
      <c r="D41" s="247"/>
      <c r="E41" s="25"/>
      <c r="F41" s="247"/>
    </row>
    <row r="42" spans="1:8" ht="18" customHeight="1">
      <c r="A42" s="9" t="s">
        <v>125</v>
      </c>
      <c r="C42" s="19">
        <v>8</v>
      </c>
      <c r="D42" s="247">
        <v>386</v>
      </c>
      <c r="E42" s="57"/>
      <c r="F42" s="247">
        <v>384</v>
      </c>
      <c r="G42" s="32">
        <v>0</v>
      </c>
      <c r="H42" s="14"/>
    </row>
    <row r="43" spans="1:8" ht="15" hidden="1">
      <c r="A43" s="9" t="s">
        <v>47</v>
      </c>
      <c r="D43" s="247"/>
      <c r="E43" s="57"/>
      <c r="F43" s="247"/>
      <c r="G43" s="32"/>
      <c r="H43" s="14"/>
    </row>
    <row r="44" spans="1:8" ht="15">
      <c r="A44" s="9" t="s">
        <v>47</v>
      </c>
      <c r="C44" s="19">
        <v>8</v>
      </c>
      <c r="D44" s="247">
        <v>6</v>
      </c>
      <c r="E44" s="57"/>
      <c r="F44" s="247">
        <v>4</v>
      </c>
      <c r="G44" s="32"/>
      <c r="H44" s="14"/>
    </row>
    <row r="45" spans="1:8" ht="15">
      <c r="A45" s="9" t="s">
        <v>97</v>
      </c>
      <c r="B45" s="11">
        <v>23</v>
      </c>
      <c r="C45" s="11">
        <v>9</v>
      </c>
      <c r="D45" s="247">
        <v>7</v>
      </c>
      <c r="E45" s="57"/>
      <c r="F45" s="247">
        <v>6</v>
      </c>
      <c r="G45" s="40">
        <v>0</v>
      </c>
      <c r="H45" s="24"/>
    </row>
    <row r="46" spans="1:8" ht="15">
      <c r="A46" s="9" t="s">
        <v>98</v>
      </c>
      <c r="B46" s="11"/>
      <c r="C46" s="11">
        <v>10</v>
      </c>
      <c r="D46" s="247">
        <v>1536</v>
      </c>
      <c r="E46" s="57"/>
      <c r="F46" s="247">
        <v>1536</v>
      </c>
      <c r="G46" s="40"/>
      <c r="H46" s="24"/>
    </row>
    <row r="47" spans="1:8" ht="15">
      <c r="A47" s="8" t="s">
        <v>59</v>
      </c>
      <c r="C47" s="19">
        <v>10</v>
      </c>
      <c r="D47" s="247">
        <v>1</v>
      </c>
      <c r="F47" s="247">
        <v>1</v>
      </c>
      <c r="G47" s="32"/>
      <c r="H47" s="14"/>
    </row>
    <row r="48" spans="1:7" ht="15">
      <c r="A48" s="2" t="s">
        <v>0</v>
      </c>
      <c r="B48" s="145"/>
      <c r="C48" s="145"/>
      <c r="D48" s="251">
        <f>SUM(D42:D47)</f>
        <v>1936</v>
      </c>
      <c r="E48" s="88"/>
      <c r="F48" s="251">
        <f>SUM(F42:F47)</f>
        <v>1931</v>
      </c>
      <c r="G48" s="22">
        <f>SUM(G42:G45)</f>
        <v>0</v>
      </c>
    </row>
    <row r="49" spans="1:6" ht="15">
      <c r="A49" s="8"/>
      <c r="D49" s="24"/>
      <c r="F49" s="24"/>
    </row>
    <row r="50" spans="1:7" ht="15">
      <c r="A50" s="36" t="s">
        <v>9</v>
      </c>
      <c r="D50" s="266">
        <f>D48+D38</f>
        <v>1936</v>
      </c>
      <c r="E50" s="127"/>
      <c r="F50" s="266">
        <f>F48+F38</f>
        <v>1931</v>
      </c>
      <c r="G50" s="39" t="e">
        <f>G48+#REF!+#REF!</f>
        <v>#REF!</v>
      </c>
    </row>
    <row r="51" spans="1:6" ht="15">
      <c r="A51" s="8"/>
      <c r="D51" s="24"/>
      <c r="F51" s="24"/>
    </row>
    <row r="52" spans="1:7" ht="15.75" thickBot="1">
      <c r="A52" s="36" t="s">
        <v>7</v>
      </c>
      <c r="B52" s="145"/>
      <c r="C52" s="145"/>
      <c r="D52" s="268">
        <f>D50+D35</f>
        <v>2762</v>
      </c>
      <c r="E52" s="18"/>
      <c r="F52" s="268">
        <f>F50+F35</f>
        <v>2758</v>
      </c>
      <c r="G52" s="34" t="e">
        <f>G50+G35</f>
        <v>#REF!</v>
      </c>
    </row>
    <row r="53" spans="1:7" ht="15.75" thickTop="1">
      <c r="A53" s="36"/>
      <c r="B53" s="145"/>
      <c r="C53" s="145"/>
      <c r="D53" s="21"/>
      <c r="E53" s="88"/>
      <c r="F53" s="21"/>
      <c r="G53" s="112"/>
    </row>
    <row r="54" spans="1:4" ht="15">
      <c r="A54" s="122" t="s">
        <v>136</v>
      </c>
      <c r="D54" s="24"/>
    </row>
    <row r="55" spans="1:4" ht="15">
      <c r="A55" s="122"/>
      <c r="D55" s="24"/>
    </row>
    <row r="56" spans="1:4" ht="15">
      <c r="A56" s="124" t="s">
        <v>128</v>
      </c>
      <c r="D56" s="24"/>
    </row>
    <row r="57" spans="4:10" ht="15">
      <c r="D57" s="287"/>
      <c r="E57" s="288"/>
      <c r="F57" s="288"/>
      <c r="G57" s="288"/>
      <c r="H57" s="288"/>
      <c r="I57" s="288"/>
      <c r="J57" s="288"/>
    </row>
    <row r="58" spans="1:10" ht="15">
      <c r="A58" s="3"/>
      <c r="D58" s="263"/>
      <c r="E58" s="234"/>
      <c r="F58" s="234"/>
      <c r="G58" s="235"/>
      <c r="H58" s="235"/>
      <c r="I58" s="235"/>
      <c r="J58" s="235"/>
    </row>
    <row r="59" spans="1:10" ht="15">
      <c r="A59" s="38" t="s">
        <v>4</v>
      </c>
      <c r="D59" s="263"/>
      <c r="E59" s="234"/>
      <c r="F59" s="234"/>
      <c r="G59" s="235"/>
      <c r="H59" s="235"/>
      <c r="I59" s="235"/>
      <c r="J59" s="235"/>
    </row>
    <row r="60" spans="1:10" ht="15">
      <c r="A60" s="38" t="s">
        <v>33</v>
      </c>
      <c r="D60" s="287"/>
      <c r="E60" s="288"/>
      <c r="F60" s="288"/>
      <c r="G60" s="288"/>
      <c r="H60" s="288"/>
      <c r="I60" s="288"/>
      <c r="J60" s="288"/>
    </row>
    <row r="61" spans="1:10" ht="15">
      <c r="A61" s="38"/>
      <c r="D61" s="264"/>
      <c r="E61" s="237"/>
      <c r="F61" s="237"/>
      <c r="G61" s="238"/>
      <c r="H61" s="238"/>
      <c r="I61" s="238"/>
      <c r="J61" s="238"/>
    </row>
    <row r="62" spans="1:10" ht="15">
      <c r="A62" s="38" t="s">
        <v>34</v>
      </c>
      <c r="D62" s="287"/>
      <c r="E62" s="288"/>
      <c r="F62" s="288"/>
      <c r="G62" s="288"/>
      <c r="H62" s="288"/>
      <c r="I62" s="288"/>
      <c r="J62" s="288"/>
    </row>
    <row r="63" spans="1:10" ht="15">
      <c r="A63" s="89" t="s">
        <v>42</v>
      </c>
      <c r="D63" s="239"/>
      <c r="E63" s="240"/>
      <c r="F63" s="237"/>
      <c r="G63" s="238"/>
      <c r="H63" s="238"/>
      <c r="I63" s="238"/>
      <c r="J63" s="238"/>
    </row>
    <row r="64" spans="4:10" ht="15">
      <c r="D64" s="287"/>
      <c r="E64" s="288"/>
      <c r="F64" s="288"/>
      <c r="G64" s="288"/>
      <c r="H64" s="288"/>
      <c r="I64" s="288"/>
      <c r="J64" s="288"/>
    </row>
    <row r="65" spans="4:10" ht="15">
      <c r="D65" s="285"/>
      <c r="E65" s="286"/>
      <c r="F65" s="286"/>
      <c r="G65" s="241"/>
      <c r="H65" s="242"/>
      <c r="I65" s="242"/>
      <c r="J65" s="242"/>
    </row>
    <row r="66" spans="4:10" ht="15">
      <c r="D66" s="264"/>
      <c r="E66" s="232"/>
      <c r="F66" s="237"/>
      <c r="G66" s="238"/>
      <c r="H66" s="238"/>
      <c r="I66" s="238"/>
      <c r="J66" s="238"/>
    </row>
    <row r="67" spans="4:10" ht="15">
      <c r="D67" s="287"/>
      <c r="E67" s="288"/>
      <c r="F67" s="288"/>
      <c r="G67" s="288"/>
      <c r="H67" s="288"/>
      <c r="I67" s="288"/>
      <c r="J67" s="288"/>
    </row>
    <row r="68" spans="4:10" ht="15">
      <c r="D68" s="285"/>
      <c r="E68" s="286"/>
      <c r="F68" s="286"/>
      <c r="G68" s="241"/>
      <c r="H68" s="242"/>
      <c r="I68" s="242"/>
      <c r="J68" s="242"/>
    </row>
    <row r="69" ht="15">
      <c r="D69" s="24"/>
    </row>
    <row r="70" ht="15">
      <c r="D70" s="24"/>
    </row>
    <row r="71" ht="15">
      <c r="D71" s="24"/>
    </row>
    <row r="72" ht="15">
      <c r="D72" s="24"/>
    </row>
    <row r="73" ht="15">
      <c r="D73" s="24"/>
    </row>
    <row r="74" ht="15">
      <c r="D74" s="24"/>
    </row>
    <row r="75" ht="15">
      <c r="D75" s="24"/>
    </row>
    <row r="76" ht="15">
      <c r="D76" s="24"/>
    </row>
    <row r="77" ht="15">
      <c r="D77" s="24"/>
    </row>
    <row r="78" ht="15">
      <c r="D78" s="24"/>
    </row>
    <row r="79" ht="15">
      <c r="D79" s="24"/>
    </row>
    <row r="80" ht="15">
      <c r="D80" s="24"/>
    </row>
    <row r="81" ht="15">
      <c r="D81" s="24"/>
    </row>
    <row r="82" ht="15">
      <c r="D82" s="24"/>
    </row>
    <row r="83" ht="15">
      <c r="D83" s="24"/>
    </row>
    <row r="84" ht="15">
      <c r="D84" s="24"/>
    </row>
    <row r="85" ht="15">
      <c r="D85" s="24"/>
    </row>
    <row r="86" ht="15">
      <c r="D86" s="24"/>
    </row>
    <row r="87" ht="15">
      <c r="D87" s="24"/>
    </row>
    <row r="88" ht="15">
      <c r="D88" s="24"/>
    </row>
    <row r="89" ht="15">
      <c r="D89" s="24"/>
    </row>
    <row r="90" ht="15">
      <c r="D90" s="24"/>
    </row>
    <row r="91" ht="15">
      <c r="D91" s="24"/>
    </row>
    <row r="92" ht="15">
      <c r="D92" s="24"/>
    </row>
    <row r="93" ht="15">
      <c r="D93" s="24"/>
    </row>
    <row r="94" ht="15">
      <c r="D94" s="24"/>
    </row>
    <row r="95" ht="15">
      <c r="D95" s="24"/>
    </row>
    <row r="96" ht="15">
      <c r="D96" s="24"/>
    </row>
    <row r="97" ht="15">
      <c r="D97" s="24"/>
    </row>
    <row r="98" ht="15">
      <c r="D98" s="24"/>
    </row>
    <row r="99" ht="15">
      <c r="D99" s="24"/>
    </row>
    <row r="100" ht="15">
      <c r="D100" s="24"/>
    </row>
    <row r="101" ht="15">
      <c r="D101" s="24"/>
    </row>
    <row r="102" ht="15">
      <c r="D102" s="24"/>
    </row>
    <row r="103" ht="15">
      <c r="D103" s="24"/>
    </row>
    <row r="104" ht="15">
      <c r="D104" s="24"/>
    </row>
    <row r="105" ht="15">
      <c r="D105" s="24"/>
    </row>
    <row r="106" ht="15">
      <c r="D106" s="24"/>
    </row>
    <row r="107" ht="15">
      <c r="D107" s="24"/>
    </row>
    <row r="108" ht="15">
      <c r="D108" s="24"/>
    </row>
    <row r="109" ht="15">
      <c r="D109" s="24"/>
    </row>
    <row r="110" ht="15">
      <c r="D110" s="24"/>
    </row>
    <row r="111" ht="15">
      <c r="D111" s="24"/>
    </row>
    <row r="112" ht="15">
      <c r="D112" s="24"/>
    </row>
    <row r="113" ht="15">
      <c r="D113" s="24"/>
    </row>
    <row r="114" ht="15">
      <c r="D114" s="24"/>
    </row>
    <row r="115" ht="15">
      <c r="D115" s="24"/>
    </row>
    <row r="116" ht="15">
      <c r="D116" s="24"/>
    </row>
    <row r="117" ht="15">
      <c r="D117" s="24"/>
    </row>
    <row r="118" ht="15">
      <c r="D118" s="24"/>
    </row>
    <row r="119" ht="15">
      <c r="D119" s="24"/>
    </row>
    <row r="120" ht="15">
      <c r="D120" s="24"/>
    </row>
    <row r="121" ht="15">
      <c r="D121" s="24"/>
    </row>
    <row r="122" ht="15">
      <c r="D122" s="24"/>
    </row>
    <row r="123" ht="15">
      <c r="D123" s="24"/>
    </row>
    <row r="124" ht="15">
      <c r="D124" s="24"/>
    </row>
    <row r="125" ht="15">
      <c r="D125" s="24"/>
    </row>
    <row r="126" ht="15">
      <c r="D126" s="24"/>
    </row>
    <row r="127" ht="15">
      <c r="D127" s="24"/>
    </row>
    <row r="128" ht="15">
      <c r="D128" s="24"/>
    </row>
    <row r="129" ht="15">
      <c r="D129" s="24"/>
    </row>
    <row r="130" ht="15">
      <c r="D130" s="24"/>
    </row>
    <row r="131" ht="15">
      <c r="D131" s="24"/>
    </row>
    <row r="132" ht="15">
      <c r="D132" s="24"/>
    </row>
    <row r="133" ht="15">
      <c r="D133" s="24"/>
    </row>
    <row r="134" ht="15">
      <c r="D134" s="24"/>
    </row>
    <row r="135" ht="15">
      <c r="D135" s="24"/>
    </row>
    <row r="136" ht="15">
      <c r="D136" s="24"/>
    </row>
    <row r="137" ht="15">
      <c r="D137" s="24"/>
    </row>
    <row r="138" ht="15">
      <c r="D138" s="24"/>
    </row>
    <row r="139" ht="15">
      <c r="D139" s="24"/>
    </row>
    <row r="140" ht="15">
      <c r="D140" s="24"/>
    </row>
    <row r="141" ht="15">
      <c r="D141" s="24"/>
    </row>
    <row r="142" ht="15">
      <c r="D142" s="24"/>
    </row>
    <row r="143" ht="15">
      <c r="D143" s="24"/>
    </row>
    <row r="144" ht="15">
      <c r="D144" s="24"/>
    </row>
    <row r="145" ht="15">
      <c r="D145" s="24"/>
    </row>
    <row r="146" ht="15">
      <c r="D146" s="24"/>
    </row>
    <row r="147" ht="15">
      <c r="D147" s="24"/>
    </row>
    <row r="148" ht="15">
      <c r="D148" s="24"/>
    </row>
    <row r="149" ht="15">
      <c r="D149" s="24"/>
    </row>
    <row r="150" ht="15">
      <c r="D150" s="24"/>
    </row>
    <row r="151" ht="15">
      <c r="D151" s="24"/>
    </row>
    <row r="152" ht="15">
      <c r="D152" s="24"/>
    </row>
    <row r="153" ht="15">
      <c r="D153" s="24"/>
    </row>
    <row r="154" ht="15">
      <c r="D154" s="24"/>
    </row>
    <row r="155" ht="15">
      <c r="D155" s="24"/>
    </row>
    <row r="156" ht="15">
      <c r="D156" s="24"/>
    </row>
    <row r="157" ht="15">
      <c r="D157" s="24"/>
    </row>
    <row r="158" ht="15">
      <c r="D158" s="24"/>
    </row>
    <row r="159" ht="15">
      <c r="D159" s="24"/>
    </row>
    <row r="160" ht="15">
      <c r="D160" s="24"/>
    </row>
    <row r="161" ht="15">
      <c r="D161" s="24"/>
    </row>
    <row r="162" ht="15">
      <c r="D162" s="24"/>
    </row>
    <row r="163" ht="15">
      <c r="D163" s="24"/>
    </row>
    <row r="164" ht="15">
      <c r="D164" s="24"/>
    </row>
    <row r="165" ht="15">
      <c r="D165" s="24"/>
    </row>
    <row r="166" ht="15">
      <c r="D166" s="24"/>
    </row>
    <row r="167" ht="15">
      <c r="D167" s="24"/>
    </row>
    <row r="168" ht="15">
      <c r="D168" s="24"/>
    </row>
    <row r="169" ht="15">
      <c r="D169" s="24"/>
    </row>
    <row r="170" ht="15">
      <c r="D170" s="24"/>
    </row>
    <row r="171" ht="15">
      <c r="D171" s="24"/>
    </row>
    <row r="172" ht="15">
      <c r="D172" s="24"/>
    </row>
    <row r="173" ht="15">
      <c r="D173" s="24"/>
    </row>
    <row r="174" ht="15">
      <c r="D174" s="24"/>
    </row>
    <row r="175" ht="15">
      <c r="D175" s="24"/>
    </row>
    <row r="176" ht="15">
      <c r="D176" s="24"/>
    </row>
    <row r="177" ht="15">
      <c r="D177" s="24"/>
    </row>
    <row r="178" ht="15">
      <c r="D178" s="24"/>
    </row>
    <row r="179" ht="15">
      <c r="D179" s="24"/>
    </row>
    <row r="180" ht="15">
      <c r="D180" s="24"/>
    </row>
    <row r="181" ht="15">
      <c r="D181" s="24"/>
    </row>
    <row r="182" ht="15">
      <c r="D182" s="24"/>
    </row>
    <row r="183" ht="15">
      <c r="D183" s="24"/>
    </row>
    <row r="184" ht="15">
      <c r="D184" s="24"/>
    </row>
    <row r="185" ht="15">
      <c r="D185" s="24"/>
    </row>
    <row r="186" ht="15">
      <c r="D186" s="24"/>
    </row>
    <row r="187" ht="15">
      <c r="D187" s="24"/>
    </row>
    <row r="188" ht="15">
      <c r="D188" s="24"/>
    </row>
    <row r="189" ht="15">
      <c r="D189" s="24"/>
    </row>
    <row r="190" ht="15">
      <c r="D190" s="24"/>
    </row>
    <row r="191" ht="15">
      <c r="D191" s="24"/>
    </row>
    <row r="192" ht="15">
      <c r="D192" s="24"/>
    </row>
    <row r="193" ht="15">
      <c r="D193" s="24"/>
    </row>
    <row r="194" ht="15">
      <c r="D194" s="24"/>
    </row>
    <row r="195" ht="15">
      <c r="D195" s="24"/>
    </row>
    <row r="196" ht="15">
      <c r="D196" s="24"/>
    </row>
    <row r="197" ht="15">
      <c r="D197" s="24"/>
    </row>
    <row r="198" ht="15">
      <c r="D198" s="24"/>
    </row>
    <row r="199" ht="15">
      <c r="D199" s="24"/>
    </row>
    <row r="200" ht="15">
      <c r="D200" s="24"/>
    </row>
    <row r="201" ht="15">
      <c r="D201" s="24"/>
    </row>
    <row r="202" ht="15">
      <c r="D202" s="24"/>
    </row>
    <row r="203" ht="15">
      <c r="D203" s="24"/>
    </row>
    <row r="204" ht="15">
      <c r="D204" s="24"/>
    </row>
    <row r="205" ht="15">
      <c r="D205" s="24"/>
    </row>
    <row r="206" ht="15">
      <c r="D206" s="24"/>
    </row>
    <row r="207" ht="15">
      <c r="D207" s="24"/>
    </row>
    <row r="208" ht="15">
      <c r="D208" s="24"/>
    </row>
    <row r="209" ht="15">
      <c r="D209" s="24"/>
    </row>
    <row r="210" ht="15">
      <c r="D210" s="24"/>
    </row>
    <row r="211" ht="15">
      <c r="D211" s="24"/>
    </row>
    <row r="212" ht="15">
      <c r="D212" s="24"/>
    </row>
    <row r="213" ht="15">
      <c r="D213" s="24"/>
    </row>
    <row r="214" ht="15">
      <c r="D214" s="24"/>
    </row>
    <row r="215" ht="15">
      <c r="D215" s="24"/>
    </row>
    <row r="216" ht="15">
      <c r="D216" s="24"/>
    </row>
    <row r="217" ht="15">
      <c r="D217" s="24"/>
    </row>
    <row r="218" ht="15">
      <c r="D218" s="24"/>
    </row>
    <row r="219" ht="15">
      <c r="D219" s="24"/>
    </row>
    <row r="220" ht="15">
      <c r="D220" s="24"/>
    </row>
    <row r="221" ht="15">
      <c r="D221" s="24"/>
    </row>
    <row r="222" ht="15">
      <c r="D222" s="24"/>
    </row>
    <row r="223" ht="15">
      <c r="D223" s="24"/>
    </row>
    <row r="224" ht="15">
      <c r="D224" s="24"/>
    </row>
    <row r="225" ht="15">
      <c r="D225" s="24"/>
    </row>
    <row r="226" ht="15">
      <c r="D226" s="24"/>
    </row>
    <row r="227" ht="15">
      <c r="D227" s="24"/>
    </row>
    <row r="228" ht="15">
      <c r="D228" s="24"/>
    </row>
    <row r="229" ht="15">
      <c r="D229" s="24"/>
    </row>
    <row r="230" ht="15">
      <c r="D230" s="24"/>
    </row>
    <row r="231" ht="15">
      <c r="D231" s="24"/>
    </row>
    <row r="232" ht="15">
      <c r="D232" s="24"/>
    </row>
    <row r="233" ht="15">
      <c r="D233" s="24"/>
    </row>
    <row r="234" ht="15">
      <c r="D234" s="24"/>
    </row>
    <row r="235" ht="15">
      <c r="D235" s="24"/>
    </row>
    <row r="236" ht="15">
      <c r="D236" s="24"/>
    </row>
    <row r="237" ht="15">
      <c r="D237" s="24"/>
    </row>
    <row r="238" ht="15">
      <c r="D238" s="24"/>
    </row>
    <row r="239" ht="15">
      <c r="D239" s="24"/>
    </row>
    <row r="240" ht="15">
      <c r="D240" s="24"/>
    </row>
    <row r="241" ht="15">
      <c r="D241" s="24"/>
    </row>
    <row r="242" ht="15">
      <c r="D242" s="24"/>
    </row>
    <row r="243" ht="15">
      <c r="D243" s="24"/>
    </row>
    <row r="244" ht="15">
      <c r="D244" s="24"/>
    </row>
    <row r="245" ht="15">
      <c r="D245" s="24"/>
    </row>
    <row r="246" ht="15">
      <c r="D246" s="24"/>
    </row>
    <row r="247" ht="15">
      <c r="D247" s="24"/>
    </row>
    <row r="248" ht="15">
      <c r="D248" s="24"/>
    </row>
  </sheetData>
  <sheetProtection/>
  <mergeCells count="7">
    <mergeCell ref="D68:F68"/>
    <mergeCell ref="D67:J67"/>
    <mergeCell ref="D65:F65"/>
    <mergeCell ref="D57:J57"/>
    <mergeCell ref="D60:J60"/>
    <mergeCell ref="D62:J62"/>
    <mergeCell ref="D64:J64"/>
  </mergeCells>
  <printOptions horizontalCentered="1"/>
  <pageMargins left="0.35433070866141736" right="0.35433070866141736" top="0.22" bottom="0.29" header="0.17" footer="0.2362204724409449"/>
  <pageSetup blackAndWhite="1" firstPageNumber="1" useFirstPageNumber="1" horizontalDpi="600" verticalDpi="600" orientation="portrait" paperSize="9" scale="85" r:id="rId1"/>
  <headerFooter alignWithMargins="0">
    <oddFooter>&amp;R&amp;"Times New Roman,Regular"&amp;P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54.421875" style="62" customWidth="1"/>
    <col min="2" max="2" width="8.28125" style="63" customWidth="1"/>
    <col min="3" max="3" width="3.28125" style="65" customWidth="1"/>
    <col min="4" max="4" width="11.8515625" style="64" customWidth="1"/>
    <col min="5" max="5" width="2.28125" style="62" customWidth="1"/>
    <col min="6" max="6" width="10.57421875" style="220" customWidth="1"/>
    <col min="7" max="16384" width="9.140625" style="62" customWidth="1"/>
  </cols>
  <sheetData>
    <row r="1" spans="1:5" ht="18.75">
      <c r="A1" s="113" t="s">
        <v>35</v>
      </c>
      <c r="B1" s="113"/>
      <c r="C1" s="113"/>
      <c r="D1" s="113"/>
      <c r="E1" s="2"/>
    </row>
    <row r="2" spans="1:6" s="7" customFormat="1" ht="18.75">
      <c r="A2" s="289" t="s">
        <v>89</v>
      </c>
      <c r="B2" s="289"/>
      <c r="C2" s="290"/>
      <c r="D2" s="290"/>
      <c r="F2" s="221"/>
    </row>
    <row r="3" spans="1:6" s="5" customFormat="1" ht="15.75" customHeight="1">
      <c r="A3" s="8" t="s">
        <v>130</v>
      </c>
      <c r="B3" s="119"/>
      <c r="C3" s="90"/>
      <c r="D3" s="91"/>
      <c r="F3" s="222"/>
    </row>
    <row r="4" spans="1:6" s="5" customFormat="1" ht="15.75" customHeight="1">
      <c r="A4" s="8"/>
      <c r="B4" s="119"/>
      <c r="C4" s="90"/>
      <c r="D4" s="91"/>
      <c r="F4" s="222"/>
    </row>
    <row r="5" spans="1:6" s="5" customFormat="1" ht="15" customHeight="1">
      <c r="A5" s="291" t="s">
        <v>3</v>
      </c>
      <c r="B5" s="292"/>
      <c r="C5" s="13"/>
      <c r="D5" s="295" t="s">
        <v>129</v>
      </c>
      <c r="F5" s="293" t="s">
        <v>120</v>
      </c>
    </row>
    <row r="6" spans="1:6" s="5" customFormat="1" ht="18.75" customHeight="1">
      <c r="A6" s="292"/>
      <c r="B6" s="292"/>
      <c r="C6" s="17"/>
      <c r="D6" s="296"/>
      <c r="F6" s="294"/>
    </row>
    <row r="7" spans="1:6" s="5" customFormat="1" ht="22.5" customHeight="1">
      <c r="A7" s="94"/>
      <c r="B7" s="120"/>
      <c r="C7" s="17"/>
      <c r="D7" s="223"/>
      <c r="F7" s="247"/>
    </row>
    <row r="8" spans="1:6" s="5" customFormat="1" ht="15">
      <c r="A8" s="218" t="s">
        <v>102</v>
      </c>
      <c r="B8" s="18"/>
      <c r="C8" s="18"/>
      <c r="D8" s="247">
        <v>22</v>
      </c>
      <c r="F8" s="247">
        <v>26</v>
      </c>
    </row>
    <row r="9" spans="1:6" s="5" customFormat="1" ht="18" customHeight="1" hidden="1">
      <c r="A9" s="121" t="s">
        <v>103</v>
      </c>
      <c r="B9" s="20"/>
      <c r="C9" s="18"/>
      <c r="D9" s="247"/>
      <c r="F9" s="247"/>
    </row>
    <row r="10" spans="1:6" s="5" customFormat="1" ht="15" customHeight="1" hidden="1">
      <c r="A10" s="121" t="s">
        <v>105</v>
      </c>
      <c r="B10" s="20"/>
      <c r="C10" s="18"/>
      <c r="D10" s="248"/>
      <c r="F10" s="248"/>
    </row>
    <row r="11" spans="1:6" s="5" customFormat="1" ht="15" customHeight="1" hidden="1">
      <c r="A11" s="121" t="s">
        <v>104</v>
      </c>
      <c r="B11" s="20"/>
      <c r="C11" s="18"/>
      <c r="D11" s="249"/>
      <c r="F11" s="249"/>
    </row>
    <row r="12" spans="1:6" s="5" customFormat="1" ht="15" hidden="1">
      <c r="A12" s="121" t="s">
        <v>106</v>
      </c>
      <c r="B12" s="20"/>
      <c r="C12" s="18"/>
      <c r="D12" s="249"/>
      <c r="F12" s="249"/>
    </row>
    <row r="13" spans="1:6" s="5" customFormat="1" ht="15" hidden="1">
      <c r="A13" s="8" t="s">
        <v>83</v>
      </c>
      <c r="B13" s="20">
        <v>3</v>
      </c>
      <c r="C13" s="20"/>
      <c r="D13" s="249"/>
      <c r="F13" s="249"/>
    </row>
    <row r="14" spans="1:6" s="5" customFormat="1" ht="15">
      <c r="A14" s="8" t="s">
        <v>11</v>
      </c>
      <c r="B14" s="20">
        <v>3</v>
      </c>
      <c r="C14" s="20"/>
      <c r="D14" s="249">
        <v>-18</v>
      </c>
      <c r="F14" s="280">
        <v>-21</v>
      </c>
    </row>
    <row r="15" spans="1:6" s="5" customFormat="1" ht="15">
      <c r="A15" s="8" t="s">
        <v>84</v>
      </c>
      <c r="B15" s="20"/>
      <c r="C15" s="20"/>
      <c r="D15" s="249">
        <v>-1</v>
      </c>
      <c r="F15" s="280">
        <v>-1</v>
      </c>
    </row>
    <row r="16" spans="1:6" s="5" customFormat="1" ht="15">
      <c r="A16" s="8" t="s">
        <v>52</v>
      </c>
      <c r="B16" s="20">
        <v>4</v>
      </c>
      <c r="C16" s="20"/>
      <c r="D16" s="249">
        <v>-4</v>
      </c>
      <c r="F16" s="280">
        <v>-4</v>
      </c>
    </row>
    <row r="17" spans="1:6" s="5" customFormat="1" ht="15">
      <c r="A17" s="8" t="s">
        <v>87</v>
      </c>
      <c r="B17" s="20"/>
      <c r="C17" s="20"/>
      <c r="D17" s="249"/>
      <c r="F17" s="249"/>
    </row>
    <row r="18" spans="1:6" s="5" customFormat="1" ht="15">
      <c r="A18" s="8"/>
      <c r="B18" s="20"/>
      <c r="C18" s="20"/>
      <c r="D18" s="249"/>
      <c r="F18" s="249"/>
    </row>
    <row r="19" spans="1:6" s="5" customFormat="1" ht="15" hidden="1">
      <c r="A19" s="8" t="s">
        <v>107</v>
      </c>
      <c r="B19" s="20"/>
      <c r="C19" s="20"/>
      <c r="D19" s="249"/>
      <c r="F19" s="249" t="s">
        <v>76</v>
      </c>
    </row>
    <row r="20" spans="1:6" s="5" customFormat="1" ht="15" hidden="1">
      <c r="A20" s="8"/>
      <c r="B20" s="20"/>
      <c r="C20" s="20"/>
      <c r="D20" s="250"/>
      <c r="F20" s="250"/>
    </row>
    <row r="21" spans="1:6" s="5" customFormat="1" ht="15">
      <c r="A21" s="2" t="s">
        <v>57</v>
      </c>
      <c r="B21" s="18"/>
      <c r="C21" s="18"/>
      <c r="D21" s="251">
        <f>SUM(D8:D19)</f>
        <v>-1</v>
      </c>
      <c r="F21" s="251">
        <f>SUM(F8:F18)</f>
        <v>0</v>
      </c>
    </row>
    <row r="22" spans="2:6" s="5" customFormat="1" ht="15">
      <c r="B22" s="20"/>
      <c r="C22" s="20"/>
      <c r="D22" s="250"/>
      <c r="F22" s="250"/>
    </row>
    <row r="23" spans="2:6" s="5" customFormat="1" ht="15" hidden="1">
      <c r="B23" s="20"/>
      <c r="C23" s="20"/>
      <c r="D23" s="250"/>
      <c r="F23" s="250"/>
    </row>
    <row r="24" spans="1:6" s="5" customFormat="1" ht="15">
      <c r="A24" s="123" t="s">
        <v>58</v>
      </c>
      <c r="B24" s="18"/>
      <c r="C24" s="18"/>
      <c r="D24" s="251">
        <f>D21</f>
        <v>-1</v>
      </c>
      <c r="F24" s="251">
        <f>F21</f>
        <v>0</v>
      </c>
    </row>
    <row r="25" spans="2:6" s="5" customFormat="1" ht="15">
      <c r="B25" s="20"/>
      <c r="C25" s="20"/>
      <c r="D25" s="247"/>
      <c r="F25" s="247"/>
    </row>
    <row r="26" spans="1:6" ht="28.5" customHeight="1" hidden="1">
      <c r="A26" s="215" t="s">
        <v>90</v>
      </c>
      <c r="B26" s="20"/>
      <c r="C26" s="20"/>
      <c r="D26" s="250">
        <v>0</v>
      </c>
      <c r="E26" s="5"/>
      <c r="F26" s="250">
        <v>0</v>
      </c>
    </row>
    <row r="27" spans="1:6" ht="15" customHeight="1" hidden="1">
      <c r="A27" s="5"/>
      <c r="B27" s="20"/>
      <c r="C27" s="20"/>
      <c r="D27" s="250"/>
      <c r="F27" s="250"/>
    </row>
    <row r="28" spans="1:6" ht="19.5" customHeight="1">
      <c r="A28" s="215" t="s">
        <v>91</v>
      </c>
      <c r="B28" s="20"/>
      <c r="C28" s="20"/>
      <c r="D28" s="252">
        <f>D21</f>
        <v>-1</v>
      </c>
      <c r="E28" s="5"/>
      <c r="F28" s="252">
        <f>F21</f>
        <v>0</v>
      </c>
    </row>
    <row r="29" spans="1:6" ht="15" hidden="1">
      <c r="A29" s="124" t="s">
        <v>108</v>
      </c>
      <c r="B29" s="20"/>
      <c r="C29" s="20"/>
      <c r="D29" s="250"/>
      <c r="F29" s="250"/>
    </row>
    <row r="30" spans="1:6" ht="15" hidden="1">
      <c r="A30" s="124" t="s">
        <v>126</v>
      </c>
      <c r="B30" s="20">
        <v>7</v>
      </c>
      <c r="C30" s="20"/>
      <c r="D30" s="253"/>
      <c r="E30" s="254"/>
      <c r="F30" s="253"/>
    </row>
    <row r="31" spans="1:4" ht="15">
      <c r="A31" s="124"/>
      <c r="B31" s="20"/>
      <c r="C31" s="20"/>
      <c r="D31" s="95"/>
    </row>
    <row r="32" spans="1:4" ht="15">
      <c r="A32" s="124"/>
      <c r="B32" s="20"/>
      <c r="C32" s="20"/>
      <c r="D32" s="95"/>
    </row>
    <row r="33" spans="1:4" ht="15">
      <c r="A33" s="124"/>
      <c r="B33" s="20"/>
      <c r="C33" s="20"/>
      <c r="D33" s="95"/>
    </row>
    <row r="34" spans="1:5" s="5" customFormat="1" ht="15">
      <c r="A34" s="122" t="s">
        <v>136</v>
      </c>
      <c r="B34" s="19"/>
      <c r="C34" s="19"/>
      <c r="D34" s="20"/>
      <c r="E34" s="20"/>
    </row>
    <row r="35" spans="1:5" s="5" customFormat="1" ht="15">
      <c r="A35" s="124" t="s">
        <v>128</v>
      </c>
      <c r="B35" s="19"/>
      <c r="C35" s="19"/>
      <c r="D35" s="20"/>
      <c r="E35" s="20"/>
    </row>
    <row r="36" spans="1:5" s="5" customFormat="1" ht="15">
      <c r="A36" s="124"/>
      <c r="B36" s="19"/>
      <c r="C36" s="19"/>
      <c r="D36" s="20"/>
      <c r="E36" s="20"/>
    </row>
    <row r="37" spans="2:8" ht="15" customHeight="1">
      <c r="B37" s="287"/>
      <c r="C37" s="287"/>
      <c r="D37" s="287"/>
      <c r="E37" s="287"/>
      <c r="F37" s="287"/>
      <c r="G37" s="287"/>
      <c r="H37" s="287"/>
    </row>
    <row r="38" spans="1:8" ht="15">
      <c r="A38" s="26"/>
      <c r="B38" s="233"/>
      <c r="C38" s="234"/>
      <c r="D38" s="234"/>
      <c r="E38" s="235"/>
      <c r="F38" s="235"/>
      <c r="G38" s="235"/>
      <c r="H38" s="235"/>
    </row>
    <row r="39" spans="1:8" ht="15">
      <c r="A39" s="38" t="s">
        <v>4</v>
      </c>
      <c r="B39" s="233"/>
      <c r="C39" s="234"/>
      <c r="D39" s="234"/>
      <c r="E39" s="235"/>
      <c r="F39" s="235"/>
      <c r="G39" s="235"/>
      <c r="H39" s="235"/>
    </row>
    <row r="40" spans="1:8" ht="15" customHeight="1">
      <c r="A40" s="38" t="s">
        <v>33</v>
      </c>
      <c r="B40" s="287"/>
      <c r="C40" s="287"/>
      <c r="D40" s="287"/>
      <c r="E40" s="287"/>
      <c r="F40" s="287"/>
      <c r="G40" s="287"/>
      <c r="H40" s="287"/>
    </row>
    <row r="41" spans="1:8" ht="15">
      <c r="A41" s="38"/>
      <c r="B41" s="236"/>
      <c r="C41" s="237"/>
      <c r="D41" s="237"/>
      <c r="E41" s="238"/>
      <c r="F41" s="238"/>
      <c r="G41" s="238"/>
      <c r="H41" s="238"/>
    </row>
    <row r="42" spans="1:8" ht="15" customHeight="1">
      <c r="A42" s="38" t="s">
        <v>34</v>
      </c>
      <c r="B42" s="287"/>
      <c r="C42" s="287"/>
      <c r="D42" s="287"/>
      <c r="E42" s="287"/>
      <c r="F42" s="287"/>
      <c r="G42" s="287"/>
      <c r="H42" s="287"/>
    </row>
    <row r="43" spans="1:8" ht="15">
      <c r="A43" s="89" t="s">
        <v>81</v>
      </c>
      <c r="B43" s="239"/>
      <c r="C43" s="240"/>
      <c r="D43" s="237"/>
      <c r="E43" s="238"/>
      <c r="F43" s="238"/>
      <c r="G43" s="238"/>
      <c r="H43" s="238"/>
    </row>
    <row r="44" spans="2:8" ht="12.75">
      <c r="B44" s="231"/>
      <c r="C44" s="232"/>
      <c r="D44" s="237"/>
      <c r="E44" s="238"/>
      <c r="F44" s="238"/>
      <c r="G44" s="238"/>
      <c r="H44" s="238"/>
    </row>
    <row r="45" spans="2:8" ht="12.75" customHeight="1">
      <c r="B45" s="287"/>
      <c r="C45" s="287"/>
      <c r="D45" s="287"/>
      <c r="E45" s="287"/>
      <c r="F45" s="287"/>
      <c r="G45" s="287"/>
      <c r="H45" s="287"/>
    </row>
    <row r="46" spans="2:8" ht="12.75">
      <c r="B46" s="285"/>
      <c r="C46" s="285"/>
      <c r="D46" s="285"/>
      <c r="E46" s="241"/>
      <c r="F46" s="242"/>
      <c r="G46" s="242"/>
      <c r="H46" s="242"/>
    </row>
    <row r="47" spans="2:8" ht="12.75">
      <c r="B47" s="231"/>
      <c r="C47" s="232"/>
      <c r="D47" s="237"/>
      <c r="E47" s="238"/>
      <c r="F47" s="238"/>
      <c r="G47" s="238"/>
      <c r="H47" s="238"/>
    </row>
    <row r="48" spans="2:8" ht="12.75">
      <c r="B48" s="287"/>
      <c r="C48" s="288"/>
      <c r="D48" s="288"/>
      <c r="E48" s="288"/>
      <c r="F48" s="288"/>
      <c r="G48" s="288"/>
      <c r="H48" s="288"/>
    </row>
    <row r="49" spans="2:8" ht="12.75">
      <c r="B49" s="285"/>
      <c r="C49" s="286"/>
      <c r="D49" s="286"/>
      <c r="E49" s="241"/>
      <c r="F49" s="242"/>
      <c r="G49" s="242"/>
      <c r="H49" s="242"/>
    </row>
    <row r="50" spans="2:8" ht="15">
      <c r="B50" s="20"/>
      <c r="C50" s="20"/>
      <c r="D50" s="5"/>
      <c r="E50" s="5"/>
      <c r="F50" s="5"/>
      <c r="G50" s="5"/>
      <c r="H50" s="5"/>
    </row>
  </sheetData>
  <sheetProtection/>
  <mergeCells count="11">
    <mergeCell ref="B45:H45"/>
    <mergeCell ref="B46:D46"/>
    <mergeCell ref="A2:D2"/>
    <mergeCell ref="A5:B6"/>
    <mergeCell ref="F5:F6"/>
    <mergeCell ref="B49:D49"/>
    <mergeCell ref="B48:H48"/>
    <mergeCell ref="D5:D6"/>
    <mergeCell ref="B37:H37"/>
    <mergeCell ref="B40:H40"/>
    <mergeCell ref="B42:H42"/>
  </mergeCells>
  <printOptions horizontalCentered="1"/>
  <pageMargins left="0.25" right="0.17" top="0.57" bottom="0.5118" header="0.3543" footer="0.2562"/>
  <pageSetup horizontalDpi="600" verticalDpi="600" orientation="portrait" scale="85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selection activeCell="B66" sqref="B66"/>
    </sheetView>
  </sheetViews>
  <sheetFormatPr defaultColWidth="0" defaultRowHeight="0" customHeight="1" zeroHeight="1"/>
  <cols>
    <col min="1" max="1" width="65.28125" style="78" customWidth="1"/>
    <col min="2" max="2" width="3.00390625" style="79" customWidth="1"/>
    <col min="3" max="3" width="14.28125" style="79" customWidth="1"/>
    <col min="4" max="4" width="3.00390625" style="79" customWidth="1"/>
    <col min="5" max="5" width="14.57421875" style="74" customWidth="1"/>
    <col min="6" max="6" width="2.8515625" style="69" customWidth="1"/>
    <col min="7" max="7" width="3.421875" style="69" customWidth="1"/>
    <col min="8" max="8" width="23.8515625" style="27" hidden="1" customWidth="1"/>
    <col min="9" max="9" width="10.57421875" style="27" hidden="1" customWidth="1"/>
    <col min="10" max="10" width="13.28125" style="27" hidden="1" customWidth="1"/>
    <col min="11" max="12" width="9.140625" style="27" hidden="1" customWidth="1"/>
    <col min="13" max="16384" width="7.8515625" style="27" hidden="1" customWidth="1"/>
  </cols>
  <sheetData>
    <row r="1" spans="1:6" ht="16.5" customHeight="1">
      <c r="A1" s="113" t="str">
        <f>'Balance Sheet'!A1</f>
        <v>ТУРИН ИМОТИ АДСИЦ</v>
      </c>
      <c r="B1" s="114"/>
      <c r="C1" s="114"/>
      <c r="D1" s="114"/>
      <c r="E1" s="115"/>
      <c r="F1" s="116"/>
    </row>
    <row r="2" spans="1:7" s="68" customFormat="1" ht="18" customHeight="1">
      <c r="A2" s="289" t="s">
        <v>12</v>
      </c>
      <c r="B2" s="290"/>
      <c r="C2" s="290"/>
      <c r="D2" s="290"/>
      <c r="E2" s="290"/>
      <c r="F2" s="290"/>
      <c r="G2" s="66"/>
    </row>
    <row r="3" spans="1:7" s="68" customFormat="1" ht="15">
      <c r="A3" s="8" t="s">
        <v>130</v>
      </c>
      <c r="B3" s="58"/>
      <c r="C3" s="58"/>
      <c r="D3" s="58"/>
      <c r="E3" s="66"/>
      <c r="F3" s="58"/>
      <c r="G3" s="66"/>
    </row>
    <row r="4" spans="1:8" ht="28.5" customHeight="1">
      <c r="A4" s="291"/>
      <c r="B4" s="297"/>
      <c r="C4" s="99" t="s">
        <v>132</v>
      </c>
      <c r="D4" s="243"/>
      <c r="E4" s="99" t="s">
        <v>131</v>
      </c>
      <c r="F4" s="100"/>
      <c r="G4" s="99"/>
      <c r="H4" s="98"/>
    </row>
    <row r="5" spans="1:8" ht="23.25" customHeight="1">
      <c r="A5" s="101"/>
      <c r="B5" s="102"/>
      <c r="C5" s="103"/>
      <c r="D5" s="102"/>
      <c r="E5" s="103"/>
      <c r="F5" s="100"/>
      <c r="G5" s="103"/>
      <c r="H5" s="98"/>
    </row>
    <row r="6" spans="1:11" ht="13.5" customHeight="1">
      <c r="A6" s="104" t="s">
        <v>37</v>
      </c>
      <c r="B6" s="69"/>
      <c r="C6" s="70"/>
      <c r="D6" s="69"/>
      <c r="E6" s="70"/>
      <c r="F6" s="71"/>
      <c r="G6" s="70"/>
      <c r="H6" s="67"/>
      <c r="I6" s="72"/>
      <c r="J6" s="73" t="e">
        <f>+G6+I6+#REF!</f>
        <v>#REF!</v>
      </c>
      <c r="K6" s="73">
        <f>+G6+I6</f>
        <v>0</v>
      </c>
    </row>
    <row r="7" spans="1:11" ht="13.5" customHeight="1">
      <c r="A7" s="83" t="s">
        <v>48</v>
      </c>
      <c r="B7" s="69"/>
      <c r="C7" s="249">
        <v>26</v>
      </c>
      <c r="D7" s="69"/>
      <c r="E7" s="128">
        <v>26</v>
      </c>
      <c r="F7" s="71"/>
      <c r="G7" s="128"/>
      <c r="H7" s="67"/>
      <c r="I7" s="72"/>
      <c r="J7" s="73"/>
      <c r="K7" s="73"/>
    </row>
    <row r="8" spans="1:11" ht="13.5" customHeight="1">
      <c r="A8" s="83" t="s">
        <v>49</v>
      </c>
      <c r="B8" s="69"/>
      <c r="C8" s="249">
        <v>-13</v>
      </c>
      <c r="D8" s="69"/>
      <c r="E8" s="128">
        <v>-21</v>
      </c>
      <c r="F8" s="71"/>
      <c r="G8" s="128"/>
      <c r="H8" s="67"/>
      <c r="I8" s="72"/>
      <c r="J8" s="73"/>
      <c r="K8" s="73"/>
    </row>
    <row r="9" spans="1:14" ht="14.25" customHeight="1">
      <c r="A9" s="83" t="s">
        <v>53</v>
      </c>
      <c r="B9" s="69"/>
      <c r="C9" s="249">
        <v>-4</v>
      </c>
      <c r="D9" s="69"/>
      <c r="E9" s="128">
        <v>-3</v>
      </c>
      <c r="F9" s="129"/>
      <c r="G9" s="128"/>
      <c r="H9" s="71"/>
      <c r="I9" s="67"/>
      <c r="J9" s="72"/>
      <c r="K9" s="73"/>
      <c r="N9" s="73"/>
    </row>
    <row r="10" spans="1:11" s="150" customFormat="1" ht="13.5" customHeight="1" hidden="1">
      <c r="A10" s="83" t="s">
        <v>54</v>
      </c>
      <c r="B10" s="148"/>
      <c r="C10" s="249"/>
      <c r="D10" s="148"/>
      <c r="E10" s="249"/>
      <c r="F10" s="131"/>
      <c r="G10" s="130"/>
      <c r="H10" s="72"/>
      <c r="I10" s="149"/>
      <c r="J10" s="72"/>
      <c r="K10" s="73"/>
    </row>
    <row r="11" spans="1:11" s="150" customFormat="1" ht="13.5" customHeight="1">
      <c r="A11" s="83" t="s">
        <v>55</v>
      </c>
      <c r="B11" s="148"/>
      <c r="C11" s="249">
        <v>-3</v>
      </c>
      <c r="D11" s="148"/>
      <c r="E11" s="249">
        <v>-5</v>
      </c>
      <c r="F11" s="131"/>
      <c r="G11" s="130"/>
      <c r="H11" s="72"/>
      <c r="I11" s="149"/>
      <c r="J11" s="72"/>
      <c r="K11" s="73"/>
    </row>
    <row r="12" spans="1:11" s="150" customFormat="1" ht="13.5" customHeight="1" hidden="1">
      <c r="A12" s="83" t="s">
        <v>56</v>
      </c>
      <c r="B12" s="148"/>
      <c r="C12" s="249"/>
      <c r="D12" s="148"/>
      <c r="E12" s="249"/>
      <c r="F12" s="131"/>
      <c r="G12" s="130"/>
      <c r="H12" s="72"/>
      <c r="I12" s="149"/>
      <c r="J12" s="72"/>
      <c r="K12" s="73"/>
    </row>
    <row r="13" spans="1:11" s="150" customFormat="1" ht="15" customHeight="1" hidden="1">
      <c r="A13" s="83" t="s">
        <v>80</v>
      </c>
      <c r="B13" s="148"/>
      <c r="C13" s="249"/>
      <c r="D13" s="148"/>
      <c r="E13" s="249"/>
      <c r="F13" s="152"/>
      <c r="G13" s="151"/>
      <c r="H13" s="72"/>
      <c r="I13" s="149"/>
      <c r="J13" s="72"/>
      <c r="K13" s="73"/>
    </row>
    <row r="14" spans="1:9" ht="13.5" customHeight="1">
      <c r="A14" s="83" t="s">
        <v>30</v>
      </c>
      <c r="B14" s="69"/>
      <c r="C14" s="249">
        <v>-1</v>
      </c>
      <c r="D14" s="69"/>
      <c r="E14" s="249">
        <v>-1</v>
      </c>
      <c r="F14" s="72"/>
      <c r="G14" s="128"/>
      <c r="H14" s="72"/>
      <c r="I14" s="73"/>
    </row>
    <row r="15" spans="1:9" ht="27" customHeight="1">
      <c r="A15" s="217" t="s">
        <v>92</v>
      </c>
      <c r="B15" s="69"/>
      <c r="C15" s="251">
        <f>SUM(C7:C14)</f>
        <v>5</v>
      </c>
      <c r="D15" s="5"/>
      <c r="E15" s="251">
        <f>SUM(E7:E14)</f>
        <v>-4</v>
      </c>
      <c r="F15" s="72"/>
      <c r="G15" s="244"/>
      <c r="H15" s="72"/>
      <c r="I15" s="73"/>
    </row>
    <row r="16" spans="1:9" ht="13.5" customHeight="1">
      <c r="A16" s="83"/>
      <c r="B16" s="69"/>
      <c r="C16" s="74"/>
      <c r="D16" s="69"/>
      <c r="F16" s="72"/>
      <c r="G16" s="74"/>
      <c r="H16" s="72"/>
      <c r="I16" s="73"/>
    </row>
    <row r="17" spans="1:9" ht="13.5" customHeight="1" hidden="1">
      <c r="A17" s="104" t="s">
        <v>13</v>
      </c>
      <c r="B17" s="69"/>
      <c r="C17" s="74"/>
      <c r="D17" s="69"/>
      <c r="F17" s="72"/>
      <c r="G17" s="74"/>
      <c r="H17" s="72"/>
      <c r="I17" s="73"/>
    </row>
    <row r="18" spans="1:9" s="77" customFormat="1" ht="27" customHeight="1" hidden="1">
      <c r="A18" s="83" t="s">
        <v>119</v>
      </c>
      <c r="B18" s="75"/>
      <c r="C18" s="151"/>
      <c r="D18" s="148"/>
      <c r="E18" s="151"/>
      <c r="F18" s="129"/>
      <c r="G18" s="128"/>
      <c r="H18" s="71"/>
      <c r="I18" s="76"/>
    </row>
    <row r="19" spans="1:9" s="77" customFormat="1" ht="14.25" customHeight="1" hidden="1">
      <c r="A19" s="83" t="s">
        <v>118</v>
      </c>
      <c r="B19" s="75"/>
      <c r="C19" s="128"/>
      <c r="D19" s="75"/>
      <c r="E19" s="128"/>
      <c r="F19" s="129"/>
      <c r="G19" s="128"/>
      <c r="H19" s="71"/>
      <c r="I19" s="76"/>
    </row>
    <row r="20" spans="1:9" ht="13.5" customHeight="1" hidden="1">
      <c r="A20" s="83" t="s">
        <v>79</v>
      </c>
      <c r="B20" s="69"/>
      <c r="C20" s="130"/>
      <c r="D20" s="69"/>
      <c r="E20" s="130"/>
      <c r="F20" s="131"/>
      <c r="G20" s="130"/>
      <c r="H20" s="72"/>
      <c r="I20" s="73"/>
    </row>
    <row r="21" spans="1:10" ht="15" customHeight="1" hidden="1">
      <c r="A21" s="83" t="s">
        <v>14</v>
      </c>
      <c r="B21" s="69"/>
      <c r="C21" s="128"/>
      <c r="D21" s="69"/>
      <c r="E21" s="128"/>
      <c r="F21" s="129"/>
      <c r="G21" s="128"/>
      <c r="H21" s="72"/>
      <c r="I21" s="73"/>
      <c r="J21" s="73"/>
    </row>
    <row r="22" spans="1:9" s="77" customFormat="1" ht="15" customHeight="1" hidden="1">
      <c r="A22" s="83" t="s">
        <v>15</v>
      </c>
      <c r="B22" s="75"/>
      <c r="C22" s="128"/>
      <c r="D22" s="75"/>
      <c r="E22" s="128"/>
      <c r="F22" s="129"/>
      <c r="G22" s="128"/>
      <c r="H22" s="71"/>
      <c r="I22" s="76"/>
    </row>
    <row r="23" spans="1:7" ht="15" customHeight="1" hidden="1">
      <c r="A23" s="77"/>
      <c r="C23" s="132"/>
      <c r="E23" s="132"/>
      <c r="F23" s="133"/>
      <c r="G23" s="130"/>
    </row>
    <row r="24" spans="1:7" ht="15" customHeight="1" hidden="1">
      <c r="A24" s="77"/>
      <c r="C24" s="132"/>
      <c r="E24" s="132"/>
      <c r="F24" s="133"/>
      <c r="G24" s="130"/>
    </row>
    <row r="25" spans="1:10" ht="15" hidden="1">
      <c r="A25" s="105" t="s">
        <v>16</v>
      </c>
      <c r="B25" s="75"/>
      <c r="C25" s="128"/>
      <c r="D25" s="75"/>
      <c r="E25" s="128"/>
      <c r="F25" s="134"/>
      <c r="G25" s="128"/>
      <c r="H25" s="72"/>
      <c r="I25" s="73" t="e">
        <f>+#REF!+H25</f>
        <v>#REF!</v>
      </c>
      <c r="J25" s="73"/>
    </row>
    <row r="26" spans="1:10" ht="15" customHeight="1" hidden="1">
      <c r="A26" s="83" t="s">
        <v>17</v>
      </c>
      <c r="B26" s="69"/>
      <c r="C26" s="128"/>
      <c r="D26" s="69"/>
      <c r="E26" s="128"/>
      <c r="F26" s="129"/>
      <c r="G26" s="128"/>
      <c r="H26" s="72"/>
      <c r="I26" s="73"/>
      <c r="J26" s="73"/>
    </row>
    <row r="27" spans="1:9" ht="15" customHeight="1" hidden="1">
      <c r="A27" s="83" t="s">
        <v>18</v>
      </c>
      <c r="B27" s="69"/>
      <c r="C27" s="130"/>
      <c r="D27" s="69"/>
      <c r="E27" s="130"/>
      <c r="F27" s="131"/>
      <c r="G27" s="130"/>
      <c r="H27" s="72"/>
      <c r="I27" s="73" t="e">
        <f>+#REF!+H27</f>
        <v>#REF!</v>
      </c>
    </row>
    <row r="28" spans="1:9" ht="15.75" customHeight="1" hidden="1">
      <c r="A28" s="83" t="s">
        <v>78</v>
      </c>
      <c r="B28" s="69"/>
      <c r="C28" s="130"/>
      <c r="D28" s="69"/>
      <c r="E28" s="130"/>
      <c r="F28" s="131"/>
      <c r="G28" s="130"/>
      <c r="H28" s="72"/>
      <c r="I28" s="73"/>
    </row>
    <row r="29" spans="1:11" ht="13.5" customHeight="1" hidden="1">
      <c r="A29" s="83" t="s">
        <v>14</v>
      </c>
      <c r="B29" s="69"/>
      <c r="C29" s="130"/>
      <c r="D29" s="69"/>
      <c r="E29" s="130"/>
      <c r="F29" s="129"/>
      <c r="G29" s="130"/>
      <c r="H29" s="72"/>
      <c r="I29" s="73" t="e">
        <f>+#REF!+H29</f>
        <v>#REF!</v>
      </c>
      <c r="K29" s="27">
        <v>2658</v>
      </c>
    </row>
    <row r="30" spans="1:9" ht="13.5" customHeight="1" hidden="1">
      <c r="A30" s="83" t="s">
        <v>19</v>
      </c>
      <c r="B30" s="69"/>
      <c r="C30" s="130"/>
      <c r="D30" s="69"/>
      <c r="E30" s="130"/>
      <c r="F30" s="131"/>
      <c r="G30" s="130"/>
      <c r="H30" s="72"/>
      <c r="I30" s="73"/>
    </row>
    <row r="31" spans="1:9" ht="13.5" customHeight="1" hidden="1">
      <c r="A31" s="83" t="s">
        <v>20</v>
      </c>
      <c r="B31" s="69"/>
      <c r="C31" s="130"/>
      <c r="D31" s="69"/>
      <c r="E31" s="130"/>
      <c r="F31" s="131"/>
      <c r="G31" s="130"/>
      <c r="H31" s="72"/>
      <c r="I31" s="73"/>
    </row>
    <row r="32" spans="1:11" ht="13.5" customHeight="1" hidden="1">
      <c r="A32" s="83" t="s">
        <v>21</v>
      </c>
      <c r="B32" s="69"/>
      <c r="C32" s="128"/>
      <c r="D32" s="69"/>
      <c r="E32" s="128"/>
      <c r="F32" s="129"/>
      <c r="G32" s="128"/>
      <c r="H32" s="72"/>
      <c r="I32" s="73" t="e">
        <f>+#REF!+H32</f>
        <v>#REF!</v>
      </c>
      <c r="J32" s="73"/>
      <c r="K32" s="27" t="e">
        <f>+K29+#REF!</f>
        <v>#REF!</v>
      </c>
    </row>
    <row r="33" spans="1:7" ht="0" customHeight="1" hidden="1">
      <c r="A33" s="77"/>
      <c r="C33" s="132"/>
      <c r="E33" s="132"/>
      <c r="F33" s="133"/>
      <c r="G33" s="130"/>
    </row>
    <row r="34" spans="1:9" ht="28.5" customHeight="1" hidden="1">
      <c r="A34" s="217" t="s">
        <v>93</v>
      </c>
      <c r="B34" s="69"/>
      <c r="C34" s="251">
        <f>SUM(C18:C32)</f>
        <v>0</v>
      </c>
      <c r="D34" s="5"/>
      <c r="E34" s="251">
        <f>SUM(E18:E32)</f>
        <v>0</v>
      </c>
      <c r="F34" s="131"/>
      <c r="G34" s="244"/>
      <c r="H34" s="72"/>
      <c r="I34" s="73"/>
    </row>
    <row r="35" spans="1:9" ht="14.25" customHeight="1" hidden="1">
      <c r="A35" s="83"/>
      <c r="B35" s="69"/>
      <c r="C35" s="74"/>
      <c r="D35" s="69"/>
      <c r="F35" s="72"/>
      <c r="G35" s="74"/>
      <c r="H35" s="72"/>
      <c r="I35" s="73"/>
    </row>
    <row r="36" spans="1:10" ht="15" hidden="1">
      <c r="A36" s="106" t="s">
        <v>22</v>
      </c>
      <c r="B36" s="75"/>
      <c r="C36" s="81"/>
      <c r="D36" s="75"/>
      <c r="E36" s="81"/>
      <c r="F36" s="80"/>
      <c r="G36" s="81"/>
      <c r="H36" s="72"/>
      <c r="I36" s="73"/>
      <c r="J36" s="73"/>
    </row>
    <row r="37" spans="1:9" ht="13.5" customHeight="1" hidden="1">
      <c r="A37" s="83" t="s">
        <v>23</v>
      </c>
      <c r="B37" s="69"/>
      <c r="C37" s="74"/>
      <c r="D37" s="69"/>
      <c r="F37" s="72"/>
      <c r="G37" s="74"/>
      <c r="H37" s="72"/>
      <c r="I37" s="73"/>
    </row>
    <row r="38" spans="1:12" ht="15" customHeight="1" hidden="1">
      <c r="A38" s="83" t="s">
        <v>24</v>
      </c>
      <c r="B38" s="75"/>
      <c r="C38" s="74"/>
      <c r="D38" s="75"/>
      <c r="G38" s="74"/>
      <c r="H38" s="72"/>
      <c r="I38" s="73" t="e">
        <f>+#REF!+H38</f>
        <v>#REF!</v>
      </c>
      <c r="J38" s="27" t="e">
        <f>+I38-#REF!</f>
        <v>#REF!</v>
      </c>
      <c r="L38" s="73"/>
    </row>
    <row r="39" spans="1:10" ht="13.5" customHeight="1" hidden="1">
      <c r="A39" s="83" t="s">
        <v>25</v>
      </c>
      <c r="B39" s="69"/>
      <c r="C39" s="70"/>
      <c r="D39" s="69"/>
      <c r="E39" s="70"/>
      <c r="F39" s="71"/>
      <c r="G39" s="70"/>
      <c r="H39" s="72"/>
      <c r="I39" s="73" t="e">
        <f>+#REF!+H39</f>
        <v>#REF!</v>
      </c>
      <c r="J39" s="73"/>
    </row>
    <row r="40" spans="1:9" s="77" customFormat="1" ht="13.5" customHeight="1" hidden="1">
      <c r="A40" s="83" t="s">
        <v>29</v>
      </c>
      <c r="B40" s="75"/>
      <c r="C40" s="128"/>
      <c r="D40" s="75"/>
      <c r="E40" s="128"/>
      <c r="F40" s="75"/>
      <c r="G40" s="128"/>
      <c r="H40" s="71"/>
      <c r="I40" s="76"/>
    </row>
    <row r="41" spans="1:9" ht="13.5" customHeight="1" hidden="1">
      <c r="A41" s="83" t="s">
        <v>51</v>
      </c>
      <c r="B41" s="75"/>
      <c r="C41" s="130"/>
      <c r="D41" s="75"/>
      <c r="E41" s="130"/>
      <c r="F41" s="133"/>
      <c r="G41" s="130"/>
      <c r="H41" s="72"/>
      <c r="I41" s="73"/>
    </row>
    <row r="42" spans="1:7" ht="0" customHeight="1" hidden="1">
      <c r="A42" s="117"/>
      <c r="C42" s="132"/>
      <c r="E42" s="132"/>
      <c r="F42" s="133"/>
      <c r="G42" s="130"/>
    </row>
    <row r="43" spans="1:7" ht="0" customHeight="1" hidden="1">
      <c r="A43" s="77"/>
      <c r="C43" s="132"/>
      <c r="E43" s="132"/>
      <c r="F43" s="133"/>
      <c r="G43" s="130"/>
    </row>
    <row r="44" spans="1:7" ht="0" customHeight="1" hidden="1">
      <c r="A44" s="77"/>
      <c r="C44" s="132"/>
      <c r="E44" s="132"/>
      <c r="F44" s="133"/>
      <c r="G44" s="130"/>
    </row>
    <row r="45" spans="1:7" ht="0" customHeight="1" hidden="1">
      <c r="A45" s="77"/>
      <c r="C45" s="132"/>
      <c r="E45" s="132"/>
      <c r="F45" s="133"/>
      <c r="G45" s="130"/>
    </row>
    <row r="46" spans="1:7" ht="0" customHeight="1" hidden="1">
      <c r="A46" s="77"/>
      <c r="C46" s="132"/>
      <c r="E46" s="132"/>
      <c r="F46" s="133"/>
      <c r="G46" s="130"/>
    </row>
    <row r="47" spans="1:10" ht="13.5" customHeight="1" hidden="1">
      <c r="A47" s="83" t="s">
        <v>28</v>
      </c>
      <c r="B47" s="69"/>
      <c r="C47" s="128"/>
      <c r="D47" s="69"/>
      <c r="E47" s="128"/>
      <c r="F47" s="129"/>
      <c r="G47" s="128"/>
      <c r="H47" s="72"/>
      <c r="I47" s="73"/>
      <c r="J47" s="73"/>
    </row>
    <row r="48" spans="1:9" s="77" customFormat="1" ht="13.5" customHeight="1" hidden="1">
      <c r="A48" s="83" t="s">
        <v>26</v>
      </c>
      <c r="B48" s="75"/>
      <c r="C48" s="128"/>
      <c r="D48" s="75"/>
      <c r="E48" s="128"/>
      <c r="F48" s="135"/>
      <c r="G48" s="128"/>
      <c r="H48" s="71"/>
      <c r="I48" s="76"/>
    </row>
    <row r="49" spans="1:7" ht="0" customHeight="1" hidden="1">
      <c r="A49" s="77"/>
      <c r="C49" s="132"/>
      <c r="E49" s="132"/>
      <c r="F49" s="133"/>
      <c r="G49" s="130"/>
    </row>
    <row r="50" spans="1:7" ht="0" customHeight="1" hidden="1">
      <c r="A50" s="77"/>
      <c r="C50" s="132"/>
      <c r="E50" s="132"/>
      <c r="F50" s="133"/>
      <c r="G50" s="130"/>
    </row>
    <row r="51" spans="1:7" ht="0" customHeight="1" hidden="1">
      <c r="A51" s="77"/>
      <c r="C51" s="132"/>
      <c r="E51" s="132"/>
      <c r="F51" s="133"/>
      <c r="G51" s="130"/>
    </row>
    <row r="52" spans="1:7" ht="0" customHeight="1" hidden="1">
      <c r="A52" s="77"/>
      <c r="C52" s="132"/>
      <c r="E52" s="132"/>
      <c r="F52" s="133"/>
      <c r="G52" s="130"/>
    </row>
    <row r="53" spans="1:7" ht="0" customHeight="1" hidden="1">
      <c r="A53" s="77"/>
      <c r="C53" s="132"/>
      <c r="E53" s="132"/>
      <c r="F53" s="133"/>
      <c r="G53" s="130"/>
    </row>
    <row r="54" spans="1:12" ht="13.5" customHeight="1" hidden="1">
      <c r="A54" s="107" t="s">
        <v>27</v>
      </c>
      <c r="B54" s="69"/>
      <c r="C54" s="128"/>
      <c r="D54" s="69"/>
      <c r="E54" s="128"/>
      <c r="F54" s="129"/>
      <c r="G54" s="128"/>
      <c r="H54" s="72"/>
      <c r="I54" s="73" t="e">
        <f>+#REF!+H54</f>
        <v>#REF!</v>
      </c>
      <c r="L54" s="73"/>
    </row>
    <row r="55" spans="1:7" s="84" customFormat="1" ht="13.5" customHeight="1" hidden="1">
      <c r="A55" s="108" t="s">
        <v>29</v>
      </c>
      <c r="B55" s="82"/>
      <c r="C55" s="136"/>
      <c r="D55" s="82"/>
      <c r="E55" s="136"/>
      <c r="F55" s="137"/>
      <c r="G55" s="136"/>
    </row>
    <row r="56" spans="1:7" ht="13.5" customHeight="1" hidden="1">
      <c r="A56" s="107" t="s">
        <v>30</v>
      </c>
      <c r="B56" s="69"/>
      <c r="C56" s="130"/>
      <c r="D56" s="69"/>
      <c r="E56" s="130"/>
      <c r="F56" s="133"/>
      <c r="G56" s="130"/>
    </row>
    <row r="57" spans="1:7" ht="13.5" customHeight="1" hidden="1">
      <c r="A57" s="83" t="s">
        <v>60</v>
      </c>
      <c r="B57" s="69"/>
      <c r="C57" s="151"/>
      <c r="D57" s="69"/>
      <c r="E57" s="151"/>
      <c r="F57" s="133"/>
      <c r="G57" s="151"/>
    </row>
    <row r="58" spans="1:7" ht="24.75" customHeight="1" hidden="1">
      <c r="A58" s="217" t="s">
        <v>94</v>
      </c>
      <c r="B58" s="69"/>
      <c r="C58" s="251" t="s">
        <v>76</v>
      </c>
      <c r="D58" s="5"/>
      <c r="E58" s="251" t="s">
        <v>76</v>
      </c>
      <c r="F58" s="133"/>
      <c r="G58" s="244"/>
    </row>
    <row r="59" spans="1:7" ht="13.5" customHeight="1" hidden="1">
      <c r="A59" s="107"/>
      <c r="B59" s="69"/>
      <c r="C59" s="74"/>
      <c r="D59" s="69"/>
      <c r="G59" s="74"/>
    </row>
    <row r="60" spans="1:7" s="86" customFormat="1" ht="33.75" customHeight="1">
      <c r="A60" s="217" t="s">
        <v>95</v>
      </c>
      <c r="B60" s="85"/>
      <c r="C60" s="251">
        <f>SUM(C34,C15,C58)</f>
        <v>5</v>
      </c>
      <c r="D60" s="5"/>
      <c r="E60" s="251">
        <f>SUM(E34,E15,E58)</f>
        <v>-4</v>
      </c>
      <c r="F60" s="138"/>
      <c r="G60" s="244"/>
    </row>
    <row r="61" spans="1:7" ht="13.5" customHeight="1">
      <c r="A61" s="107"/>
      <c r="B61" s="69"/>
      <c r="C61" s="74"/>
      <c r="D61" s="69"/>
      <c r="G61" s="74"/>
    </row>
    <row r="62" spans="1:7" ht="13.5" customHeight="1">
      <c r="A62" s="107" t="s">
        <v>50</v>
      </c>
      <c r="B62" s="69"/>
      <c r="C62" s="249">
        <v>3</v>
      </c>
      <c r="D62" s="148"/>
      <c r="E62" s="249">
        <v>10</v>
      </c>
      <c r="F62" s="130"/>
      <c r="G62" s="130"/>
    </row>
    <row r="63" spans="1:7" ht="13.5" customHeight="1">
      <c r="A63" s="107"/>
      <c r="B63" s="69"/>
      <c r="C63" s="74"/>
      <c r="D63" s="69"/>
      <c r="G63" s="74"/>
    </row>
    <row r="64" spans="1:7" s="86" customFormat="1" ht="27.75" customHeight="1">
      <c r="A64" s="109" t="s">
        <v>133</v>
      </c>
      <c r="B64" s="19"/>
      <c r="C64" s="251">
        <f>SUM(C60,C62)</f>
        <v>8</v>
      </c>
      <c r="D64" s="5"/>
      <c r="E64" s="251">
        <f>SUM(E60,E62)</f>
        <v>6</v>
      </c>
      <c r="F64" s="134"/>
      <c r="G64" s="244"/>
    </row>
    <row r="65" spans="1:5" ht="19.5" customHeight="1">
      <c r="A65" s="110"/>
      <c r="B65" s="69"/>
      <c r="C65" s="69"/>
      <c r="D65" s="69"/>
      <c r="E65" s="87"/>
    </row>
    <row r="66" spans="1:7" s="5" customFormat="1" ht="15">
      <c r="A66" s="122" t="s">
        <v>136</v>
      </c>
      <c r="B66" s="19"/>
      <c r="C66" s="19"/>
      <c r="D66" s="19"/>
      <c r="E66" s="19"/>
      <c r="F66" s="20"/>
      <c r="G66" s="20"/>
    </row>
    <row r="67" spans="1:5" ht="19.5" customHeight="1">
      <c r="A67" s="110"/>
      <c r="B67" s="69"/>
      <c r="C67" s="69"/>
      <c r="D67" s="69"/>
      <c r="E67" s="87"/>
    </row>
    <row r="68" ht="13.5" customHeight="1" hidden="1">
      <c r="A68" s="111" t="s">
        <v>41</v>
      </c>
    </row>
    <row r="69" ht="13.5" customHeight="1" hidden="1">
      <c r="A69" s="111"/>
    </row>
    <row r="70" ht="13.5" customHeight="1">
      <c r="A70" s="111"/>
    </row>
    <row r="71" ht="13.5" customHeight="1">
      <c r="A71" s="111"/>
    </row>
    <row r="72" ht="14.25" customHeight="1">
      <c r="A72" s="124" t="s">
        <v>128</v>
      </c>
    </row>
    <row r="73" spans="1:10" ht="14.25" customHeight="1">
      <c r="A73" s="124"/>
      <c r="B73" s="287"/>
      <c r="C73" s="287"/>
      <c r="D73" s="287"/>
      <c r="E73" s="288"/>
      <c r="F73" s="288"/>
      <c r="G73" s="288"/>
      <c r="H73" s="288"/>
      <c r="I73" s="288"/>
      <c r="J73" s="288"/>
    </row>
    <row r="74" spans="1:10" ht="14.25" customHeight="1">
      <c r="A74" s="124"/>
      <c r="B74" s="233"/>
      <c r="C74" s="233"/>
      <c r="D74" s="233"/>
      <c r="E74" s="234"/>
      <c r="F74" s="234"/>
      <c r="G74" s="235"/>
      <c r="H74" s="235"/>
      <c r="I74" s="235"/>
      <c r="J74" s="235"/>
    </row>
    <row r="75" spans="1:10" ht="14.25" customHeight="1">
      <c r="A75" s="35"/>
      <c r="B75" s="233"/>
      <c r="C75" s="233"/>
      <c r="D75" s="233"/>
      <c r="E75" s="234"/>
      <c r="F75" s="234"/>
      <c r="G75" s="235"/>
      <c r="H75" s="235"/>
      <c r="I75" s="235"/>
      <c r="J75" s="235"/>
    </row>
    <row r="76" spans="1:10" ht="14.25" customHeight="1">
      <c r="A76" s="35"/>
      <c r="B76" s="233"/>
      <c r="C76" s="231"/>
      <c r="D76" s="231"/>
      <c r="E76" s="232"/>
      <c r="F76" s="232"/>
      <c r="G76" s="232"/>
      <c r="H76" s="232"/>
      <c r="I76" s="232"/>
      <c r="J76" s="232"/>
    </row>
    <row r="77" spans="1:10" ht="13.5" customHeight="1">
      <c r="A77" s="38" t="s">
        <v>4</v>
      </c>
      <c r="B77" s="287"/>
      <c r="C77" s="287"/>
      <c r="D77" s="287"/>
      <c r="E77" s="288"/>
      <c r="F77" s="288"/>
      <c r="G77" s="288"/>
      <c r="H77" s="288"/>
      <c r="I77" s="288"/>
      <c r="J77" s="288"/>
    </row>
    <row r="78" spans="1:10" ht="13.5" customHeight="1">
      <c r="A78" s="38" t="s">
        <v>33</v>
      </c>
      <c r="B78" s="239"/>
      <c r="C78" s="239"/>
      <c r="D78" s="239"/>
      <c r="E78" s="240"/>
      <c r="F78" s="237"/>
      <c r="G78" s="238"/>
      <c r="H78" s="238"/>
      <c r="I78" s="238"/>
      <c r="J78" s="238"/>
    </row>
    <row r="79" spans="1:10" ht="13.5" customHeight="1">
      <c r="A79" s="3"/>
      <c r="B79" s="231"/>
      <c r="C79" s="231"/>
      <c r="D79" s="231"/>
      <c r="E79" s="232"/>
      <c r="F79" s="237"/>
      <c r="G79" s="238"/>
      <c r="H79" s="238"/>
      <c r="I79" s="238"/>
      <c r="J79" s="238"/>
    </row>
    <row r="80" spans="1:10" ht="13.5" customHeight="1">
      <c r="A80" s="38" t="s">
        <v>34</v>
      </c>
      <c r="B80" s="287"/>
      <c r="C80" s="287"/>
      <c r="D80" s="287"/>
      <c r="E80" s="288"/>
      <c r="F80" s="288"/>
      <c r="G80" s="288"/>
      <c r="H80" s="288"/>
      <c r="I80" s="288"/>
      <c r="J80" s="288"/>
    </row>
    <row r="81" spans="1:10" ht="16.5" customHeight="1">
      <c r="A81" s="89" t="s">
        <v>81</v>
      </c>
      <c r="B81" s="285"/>
      <c r="C81" s="285"/>
      <c r="D81" s="285"/>
      <c r="E81" s="286"/>
      <c r="F81" s="286"/>
      <c r="G81" s="241"/>
      <c r="H81" s="242"/>
      <c r="I81" s="242"/>
      <c r="J81" s="242"/>
    </row>
  </sheetData>
  <sheetProtection/>
  <mergeCells count="6">
    <mergeCell ref="B77:J77"/>
    <mergeCell ref="B80:J80"/>
    <mergeCell ref="B81:F81"/>
    <mergeCell ref="A2:F2"/>
    <mergeCell ref="A4:B4"/>
    <mergeCell ref="B73:J73"/>
  </mergeCells>
  <printOptions/>
  <pageMargins left="0.76" right="0.39" top="0.77" bottom="0.42" header="0.5" footer="0.5"/>
  <pageSetup horizontalDpi="600" verticalDpi="600" orientation="portrait" scale="85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93"/>
  <sheetViews>
    <sheetView tabSelected="1" zoomScaleSheetLayoutView="100" zoomScalePageLayoutView="0" workbookViewId="0" topLeftCell="A47">
      <selection activeCell="B75" sqref="B75"/>
    </sheetView>
  </sheetViews>
  <sheetFormatPr defaultColWidth="9.140625" defaultRowHeight="12.75"/>
  <cols>
    <col min="1" max="1" width="37.00390625" style="156" customWidth="1"/>
    <col min="2" max="2" width="9.140625" style="156" customWidth="1"/>
    <col min="3" max="3" width="4.8515625" style="156" customWidth="1"/>
    <col min="4" max="4" width="7.57421875" style="156" customWidth="1"/>
    <col min="5" max="5" width="3.57421875" style="156" customWidth="1"/>
    <col min="6" max="6" width="10.7109375" style="156" customWidth="1"/>
    <col min="7" max="7" width="11.8515625" style="156" customWidth="1"/>
    <col min="8" max="8" width="4.8515625" style="156" customWidth="1"/>
    <col min="9" max="9" width="11.140625" style="156" customWidth="1"/>
    <col min="10" max="16384" width="9.140625" style="156" customWidth="1"/>
  </cols>
  <sheetData>
    <row r="1" spans="1:24" s="28" customFormat="1" ht="18" customHeight="1">
      <c r="A1" s="113" t="str">
        <f>'[1]Balance Sheet'!A1</f>
        <v>ТУРИН ИМОТИ АДСИЦ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</row>
    <row r="2" spans="1:24" s="28" customFormat="1" ht="18" customHeight="1">
      <c r="A2" s="289" t="s">
        <v>116</v>
      </c>
      <c r="B2" s="289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</row>
    <row r="3" spans="1:24" s="28" customFormat="1" ht="16.5" customHeight="1">
      <c r="A3" s="298" t="s">
        <v>127</v>
      </c>
      <c r="B3" s="298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</row>
    <row r="4" spans="1:24" s="28" customFormat="1" ht="16.5" customHeight="1" hidden="1">
      <c r="A4" s="154"/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</row>
    <row r="5" spans="1:7" ht="15.75" hidden="1" thickBot="1">
      <c r="A5" s="157"/>
      <c r="B5" s="158"/>
      <c r="C5" s="158"/>
      <c r="D5" s="159"/>
      <c r="E5" s="158"/>
      <c r="F5" s="158"/>
      <c r="G5" s="160" t="s">
        <v>63</v>
      </c>
    </row>
    <row r="6" spans="1:7" ht="14.25" customHeight="1" hidden="1">
      <c r="A6" s="161"/>
      <c r="B6" s="162"/>
      <c r="C6" s="163"/>
      <c r="E6" s="164"/>
      <c r="F6" s="165"/>
      <c r="G6" s="166" t="s">
        <v>0</v>
      </c>
    </row>
    <row r="7" spans="1:7" ht="14.25" hidden="1">
      <c r="A7" s="167" t="s">
        <v>64</v>
      </c>
      <c r="B7" s="163" t="s">
        <v>65</v>
      </c>
      <c r="C7" s="163"/>
      <c r="D7" s="168" t="s">
        <v>66</v>
      </c>
      <c r="E7" s="165"/>
      <c r="F7" s="165"/>
      <c r="G7" s="18" t="s">
        <v>67</v>
      </c>
    </row>
    <row r="8" spans="1:7" ht="42.75" hidden="1">
      <c r="A8" s="169"/>
      <c r="B8" s="170" t="s">
        <v>68</v>
      </c>
      <c r="C8" s="171"/>
      <c r="D8" s="170" t="s">
        <v>69</v>
      </c>
      <c r="E8" s="170" t="s">
        <v>70</v>
      </c>
      <c r="F8" s="171"/>
      <c r="G8" s="172" t="s">
        <v>68</v>
      </c>
    </row>
    <row r="9" spans="1:7" ht="15.75" hidden="1" thickBot="1">
      <c r="A9" s="173"/>
      <c r="B9" s="174">
        <v>1</v>
      </c>
      <c r="C9" s="175"/>
      <c r="D9" s="174">
        <v>3</v>
      </c>
      <c r="E9" s="174">
        <f>D9+1</f>
        <v>4</v>
      </c>
      <c r="F9" s="175"/>
      <c r="G9" s="174">
        <f>E9+1</f>
        <v>5</v>
      </c>
    </row>
    <row r="10" spans="1:7" ht="19.5" customHeight="1" hidden="1">
      <c r="A10" s="176" t="s">
        <v>71</v>
      </c>
      <c r="B10" s="177">
        <v>500</v>
      </c>
      <c r="C10" s="178"/>
      <c r="D10" s="177"/>
      <c r="E10" s="179"/>
      <c r="F10" s="180"/>
      <c r="G10" s="177">
        <f>B10+D10+E10</f>
        <v>500</v>
      </c>
    </row>
    <row r="11" spans="1:7" ht="7.5" customHeight="1" hidden="1">
      <c r="A11" s="176"/>
      <c r="B11" s="178"/>
      <c r="C11" s="178"/>
      <c r="D11" s="178"/>
      <c r="E11" s="181"/>
      <c r="F11" s="180"/>
      <c r="G11" s="178"/>
    </row>
    <row r="12" spans="1:27" s="30" customFormat="1" ht="31.5" customHeight="1" hidden="1" thickBot="1">
      <c r="A12" s="176" t="s">
        <v>72</v>
      </c>
      <c r="B12" s="182"/>
      <c r="C12" s="183"/>
      <c r="D12" s="184"/>
      <c r="E12" s="182"/>
      <c r="F12" s="183"/>
      <c r="G12" s="177">
        <f>SUM(B12:C12)</f>
        <v>0</v>
      </c>
      <c r="J12" s="139"/>
      <c r="K12" s="140"/>
      <c r="L12" s="140"/>
      <c r="M12" s="140"/>
      <c r="O12" s="140"/>
      <c r="P12" s="140"/>
      <c r="Q12" s="140"/>
      <c r="R12" s="140"/>
      <c r="S12" s="185"/>
      <c r="T12" s="139"/>
      <c r="U12" s="186">
        <v>0</v>
      </c>
      <c r="V12" s="139"/>
      <c r="W12" s="187">
        <v>0</v>
      </c>
      <c r="X12" s="139"/>
      <c r="Y12" s="188">
        <f>SUM(B12,D12,F12,J12,S12,U12,W12)</f>
        <v>0</v>
      </c>
      <c r="Z12" s="189"/>
      <c r="AA12" s="190">
        <f>B12</f>
        <v>0</v>
      </c>
    </row>
    <row r="13" spans="2:27" s="30" customFormat="1" ht="6.75" customHeight="1" hidden="1">
      <c r="B13" s="183"/>
      <c r="C13" s="183"/>
      <c r="D13" s="183"/>
      <c r="E13" s="183"/>
      <c r="F13" s="183"/>
      <c r="G13" s="183"/>
      <c r="J13" s="139"/>
      <c r="K13" s="140"/>
      <c r="L13" s="140"/>
      <c r="M13" s="140"/>
      <c r="O13" s="140"/>
      <c r="P13" s="140"/>
      <c r="Q13" s="140"/>
      <c r="R13" s="140"/>
      <c r="S13" s="139"/>
      <c r="T13" s="139"/>
      <c r="U13" s="139"/>
      <c r="V13" s="139"/>
      <c r="W13" s="139"/>
      <c r="X13" s="139"/>
      <c r="Y13" s="139"/>
      <c r="Z13" s="189"/>
      <c r="AA13" s="189"/>
    </row>
    <row r="14" spans="1:27" s="30" customFormat="1" ht="11.25" customHeight="1" hidden="1">
      <c r="A14" s="191" t="s">
        <v>73</v>
      </c>
      <c r="B14" s="192"/>
      <c r="C14" s="183"/>
      <c r="D14" s="183"/>
      <c r="E14" s="183"/>
      <c r="F14" s="183"/>
      <c r="G14" s="192">
        <f>SUM(B14:C14)</f>
        <v>0</v>
      </c>
      <c r="J14" s="139"/>
      <c r="K14" s="140"/>
      <c r="L14" s="140"/>
      <c r="M14" s="140"/>
      <c r="O14" s="140"/>
      <c r="P14" s="140"/>
      <c r="Q14" s="140"/>
      <c r="R14" s="140"/>
      <c r="S14" s="139"/>
      <c r="T14" s="139"/>
      <c r="U14" s="139"/>
      <c r="V14" s="139"/>
      <c r="W14" s="139"/>
      <c r="X14" s="139"/>
      <c r="Y14" s="141">
        <f>SUM(B14,D14,F14,J14,S14,U14,W14)</f>
        <v>0</v>
      </c>
      <c r="Z14" s="189"/>
      <c r="AA14" s="193">
        <f>B14</f>
        <v>0</v>
      </c>
    </row>
    <row r="15" spans="1:7" ht="35.25" customHeight="1" hidden="1">
      <c r="A15" s="194" t="s">
        <v>74</v>
      </c>
      <c r="B15" s="195">
        <v>0</v>
      </c>
      <c r="C15" s="196"/>
      <c r="D15" s="177"/>
      <c r="E15" s="179">
        <v>-10</v>
      </c>
      <c r="F15" s="196"/>
      <c r="G15" s="179">
        <f>SUM(B15:E15)</f>
        <v>-10</v>
      </c>
    </row>
    <row r="16" spans="1:7" ht="24" customHeight="1" hidden="1">
      <c r="A16" s="197" t="s">
        <v>38</v>
      </c>
      <c r="B16" s="198">
        <f>B15+B10+B14</f>
        <v>500</v>
      </c>
      <c r="C16" s="199"/>
      <c r="D16" s="198"/>
      <c r="E16" s="200">
        <f>E15+E10+E14</f>
        <v>-10</v>
      </c>
      <c r="F16" s="201"/>
      <c r="G16" s="202">
        <f>G15+G10+G14</f>
        <v>490</v>
      </c>
    </row>
    <row r="17" spans="1:21" s="29" customFormat="1" ht="15" hidden="1">
      <c r="A17" s="96"/>
      <c r="B17" s="96"/>
      <c r="C17" s="97"/>
      <c r="D17" s="98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1:9" ht="15.75" hidden="1" thickBot="1">
      <c r="A18" s="157"/>
      <c r="B18" s="158"/>
      <c r="C18" s="158"/>
      <c r="D18" s="158"/>
      <c r="E18" s="158"/>
      <c r="F18" s="159"/>
      <c r="G18" s="158"/>
      <c r="H18" s="158"/>
      <c r="I18" s="160" t="s">
        <v>63</v>
      </c>
    </row>
    <row r="19" spans="1:9" ht="14.25" customHeight="1" hidden="1">
      <c r="A19" s="161"/>
      <c r="B19" s="162"/>
      <c r="C19" s="163"/>
      <c r="D19" s="162"/>
      <c r="E19" s="163"/>
      <c r="G19" s="164"/>
      <c r="H19" s="165"/>
      <c r="I19" s="166" t="s">
        <v>0</v>
      </c>
    </row>
    <row r="20" spans="1:9" ht="14.25" hidden="1">
      <c r="A20" s="167" t="s">
        <v>64</v>
      </c>
      <c r="B20" s="163" t="s">
        <v>65</v>
      </c>
      <c r="C20" s="163"/>
      <c r="D20" s="163" t="s">
        <v>62</v>
      </c>
      <c r="E20" s="163"/>
      <c r="F20" s="168" t="s">
        <v>66</v>
      </c>
      <c r="G20" s="165"/>
      <c r="H20" s="165"/>
      <c r="I20" s="18" t="s">
        <v>67</v>
      </c>
    </row>
    <row r="21" spans="1:9" ht="14.25" hidden="1">
      <c r="A21" s="169"/>
      <c r="B21" s="170" t="s">
        <v>68</v>
      </c>
      <c r="C21" s="171"/>
      <c r="D21" s="170"/>
      <c r="E21" s="171"/>
      <c r="F21" s="170" t="s">
        <v>69</v>
      </c>
      <c r="G21" s="170" t="s">
        <v>70</v>
      </c>
      <c r="H21" s="171"/>
      <c r="I21" s="172" t="s">
        <v>68</v>
      </c>
    </row>
    <row r="22" spans="1:9" ht="15.75" hidden="1" thickBot="1">
      <c r="A22" s="173"/>
      <c r="B22" s="174">
        <v>1</v>
      </c>
      <c r="C22" s="175"/>
      <c r="D22" s="174">
        <v>2</v>
      </c>
      <c r="E22" s="175"/>
      <c r="F22" s="174">
        <v>3</v>
      </c>
      <c r="G22" s="174">
        <f>F22+1</f>
        <v>4</v>
      </c>
      <c r="H22" s="175"/>
      <c r="I22" s="174">
        <f>G22+1</f>
        <v>5</v>
      </c>
    </row>
    <row r="23" spans="1:9" ht="19.5" customHeight="1" hidden="1">
      <c r="A23" s="176" t="s">
        <v>75</v>
      </c>
      <c r="B23" s="177">
        <v>500</v>
      </c>
      <c r="C23" s="178"/>
      <c r="D23" s="177" t="s">
        <v>76</v>
      </c>
      <c r="E23" s="178"/>
      <c r="F23" s="177"/>
      <c r="G23" s="179">
        <v>-10</v>
      </c>
      <c r="H23" s="180"/>
      <c r="I23" s="177">
        <f>B23+F23+G23</f>
        <v>490</v>
      </c>
    </row>
    <row r="24" spans="1:9" ht="7.5" customHeight="1" hidden="1">
      <c r="A24" s="176"/>
      <c r="B24" s="178"/>
      <c r="C24" s="178"/>
      <c r="D24" s="178"/>
      <c r="E24" s="178"/>
      <c r="F24" s="178"/>
      <c r="G24" s="181"/>
      <c r="H24" s="180"/>
      <c r="I24" s="178"/>
    </row>
    <row r="25" spans="1:27" s="30" customFormat="1" ht="31.5" customHeight="1" hidden="1">
      <c r="A25" s="176" t="s">
        <v>72</v>
      </c>
      <c r="B25" s="182">
        <v>150</v>
      </c>
      <c r="C25" s="183"/>
      <c r="D25" s="182">
        <v>1</v>
      </c>
      <c r="E25" s="183"/>
      <c r="F25" s="184"/>
      <c r="G25" s="182"/>
      <c r="H25" s="183"/>
      <c r="I25" s="177">
        <f>SUM(B25:D25)</f>
        <v>151</v>
      </c>
      <c r="J25" s="139"/>
      <c r="K25" s="140"/>
      <c r="L25" s="140"/>
      <c r="M25" s="140"/>
      <c r="O25" s="140"/>
      <c r="P25" s="140"/>
      <c r="Q25" s="140"/>
      <c r="R25" s="140"/>
      <c r="S25" s="185"/>
      <c r="T25" s="139"/>
      <c r="U25" s="186">
        <v>0</v>
      </c>
      <c r="V25" s="139"/>
      <c r="W25" s="187">
        <v>0</v>
      </c>
      <c r="X25" s="139"/>
      <c r="Y25" s="188">
        <f>SUM(B25,F25,H25,J25,S25,U25,W25)</f>
        <v>150</v>
      </c>
      <c r="Z25" s="189"/>
      <c r="AA25" s="190">
        <f>B25</f>
        <v>150</v>
      </c>
    </row>
    <row r="26" spans="2:27" s="30" customFormat="1" ht="6.75" customHeight="1" hidden="1">
      <c r="B26" s="183"/>
      <c r="C26" s="183"/>
      <c r="D26" s="183"/>
      <c r="E26" s="183"/>
      <c r="F26" s="183"/>
      <c r="G26" s="183"/>
      <c r="H26" s="183"/>
      <c r="I26" s="183"/>
      <c r="J26" s="139"/>
      <c r="K26" s="140"/>
      <c r="L26" s="140"/>
      <c r="M26" s="140"/>
      <c r="O26" s="140"/>
      <c r="P26" s="140"/>
      <c r="Q26" s="140"/>
      <c r="R26" s="140"/>
      <c r="S26" s="139"/>
      <c r="T26" s="139"/>
      <c r="U26" s="139"/>
      <c r="V26" s="139"/>
      <c r="W26" s="139"/>
      <c r="X26" s="139"/>
      <c r="Y26" s="139"/>
      <c r="Z26" s="189"/>
      <c r="AA26" s="189"/>
    </row>
    <row r="27" spans="1:27" s="30" customFormat="1" ht="11.25" customHeight="1" hidden="1">
      <c r="A27" s="191" t="s">
        <v>73</v>
      </c>
      <c r="B27" s="192">
        <v>150</v>
      </c>
      <c r="C27" s="183"/>
      <c r="D27" s="192">
        <v>1</v>
      </c>
      <c r="E27" s="183"/>
      <c r="F27" s="183"/>
      <c r="G27" s="183"/>
      <c r="H27" s="183"/>
      <c r="I27" s="192">
        <f>SUM(B27:D27)</f>
        <v>151</v>
      </c>
      <c r="J27" s="139"/>
      <c r="K27" s="140"/>
      <c r="L27" s="140"/>
      <c r="M27" s="140"/>
      <c r="O27" s="140"/>
      <c r="P27" s="140"/>
      <c r="Q27" s="140"/>
      <c r="R27" s="140"/>
      <c r="S27" s="139"/>
      <c r="T27" s="139"/>
      <c r="U27" s="139"/>
      <c r="V27" s="139"/>
      <c r="W27" s="139"/>
      <c r="X27" s="139"/>
      <c r="Y27" s="141">
        <f>SUM(B27,F27,H27,J27,S27,U27,W27)</f>
        <v>150</v>
      </c>
      <c r="Z27" s="189"/>
      <c r="AA27" s="193">
        <f>B27</f>
        <v>150</v>
      </c>
    </row>
    <row r="28" spans="1:9" ht="35.25" customHeight="1" hidden="1">
      <c r="A28" s="194" t="s">
        <v>74</v>
      </c>
      <c r="B28" s="195">
        <v>0</v>
      </c>
      <c r="C28" s="196"/>
      <c r="D28" s="195"/>
      <c r="E28" s="196"/>
      <c r="F28" s="177">
        <v>440</v>
      </c>
      <c r="G28" s="203"/>
      <c r="H28" s="196"/>
      <c r="I28" s="177">
        <f>SUM(B28:G28)</f>
        <v>440</v>
      </c>
    </row>
    <row r="29" spans="1:9" ht="24" customHeight="1" hidden="1" thickBot="1">
      <c r="A29" s="197" t="s">
        <v>61</v>
      </c>
      <c r="B29" s="198">
        <f>B28+B23+B27</f>
        <v>650</v>
      </c>
      <c r="C29" s="199"/>
      <c r="D29" s="198">
        <f>D21+D24+D27</f>
        <v>1</v>
      </c>
      <c r="E29" s="199"/>
      <c r="F29" s="198">
        <f>F28+F23+F27</f>
        <v>440</v>
      </c>
      <c r="G29" s="200">
        <f>G28+G23+G27</f>
        <v>-10</v>
      </c>
      <c r="H29" s="201"/>
      <c r="I29" s="202">
        <f>I28+I23+I27</f>
        <v>1081</v>
      </c>
    </row>
    <row r="30" spans="1:9" ht="24" customHeight="1" hidden="1">
      <c r="A30" s="204"/>
      <c r="B30" s="178"/>
      <c r="C30" s="199"/>
      <c r="D30" s="178"/>
      <c r="E30" s="199"/>
      <c r="F30" s="178"/>
      <c r="G30" s="180"/>
      <c r="H30" s="201"/>
      <c r="I30" s="201"/>
    </row>
    <row r="31" spans="1:9" ht="14.25" hidden="1">
      <c r="A31" s="204"/>
      <c r="B31" s="205"/>
      <c r="C31" s="205"/>
      <c r="D31" s="205"/>
      <c r="E31" s="205"/>
      <c r="F31" s="205"/>
      <c r="G31" s="206"/>
      <c r="H31" s="206"/>
      <c r="I31" s="205"/>
    </row>
    <row r="32" spans="1:9" ht="14.25" hidden="1">
      <c r="A32" s="204"/>
      <c r="B32" s="205"/>
      <c r="C32" s="205"/>
      <c r="D32" s="205"/>
      <c r="E32" s="205"/>
      <c r="F32" s="205"/>
      <c r="G32" s="206"/>
      <c r="H32" s="206"/>
      <c r="I32" s="205"/>
    </row>
    <row r="33" spans="1:9" ht="15.75" hidden="1" thickBot="1">
      <c r="A33" s="157"/>
      <c r="B33" s="158"/>
      <c r="C33" s="158"/>
      <c r="D33" s="158"/>
      <c r="E33" s="158"/>
      <c r="F33" s="159"/>
      <c r="G33" s="158"/>
      <c r="H33" s="158"/>
      <c r="I33" s="160" t="s">
        <v>63</v>
      </c>
    </row>
    <row r="34" spans="1:9" ht="14.25" customHeight="1" hidden="1">
      <c r="A34" s="161"/>
      <c r="B34" s="162"/>
      <c r="C34" s="163"/>
      <c r="D34" s="162"/>
      <c r="E34" s="163"/>
      <c r="F34" s="164"/>
      <c r="G34" s="164"/>
      <c r="H34" s="165"/>
      <c r="I34" s="166" t="s">
        <v>0</v>
      </c>
    </row>
    <row r="35" spans="1:9" ht="14.25" hidden="1">
      <c r="A35" s="167" t="s">
        <v>64</v>
      </c>
      <c r="B35" s="163" t="s">
        <v>65</v>
      </c>
      <c r="C35" s="163"/>
      <c r="D35" s="163" t="s">
        <v>62</v>
      </c>
      <c r="E35" s="163"/>
      <c r="F35" s="168" t="s">
        <v>66</v>
      </c>
      <c r="G35" s="165"/>
      <c r="H35" s="165"/>
      <c r="I35" s="18" t="s">
        <v>67</v>
      </c>
    </row>
    <row r="36" spans="1:9" ht="14.25" hidden="1">
      <c r="A36" s="169"/>
      <c r="B36" s="170" t="s">
        <v>68</v>
      </c>
      <c r="C36" s="171"/>
      <c r="D36" s="170"/>
      <c r="E36" s="171"/>
      <c r="F36" s="170" t="s">
        <v>69</v>
      </c>
      <c r="G36" s="170" t="s">
        <v>70</v>
      </c>
      <c r="H36" s="171"/>
      <c r="I36" s="172" t="s">
        <v>68</v>
      </c>
    </row>
    <row r="37" spans="1:9" ht="15.75" hidden="1" thickBot="1">
      <c r="A37" s="173"/>
      <c r="B37" s="174">
        <v>1</v>
      </c>
      <c r="C37" s="175"/>
      <c r="D37" s="174">
        <v>2</v>
      </c>
      <c r="E37" s="175"/>
      <c r="F37" s="174">
        <v>3</v>
      </c>
      <c r="G37" s="174">
        <f>F37+1</f>
        <v>4</v>
      </c>
      <c r="H37" s="175"/>
      <c r="I37" s="174">
        <f>G37+1</f>
        <v>5</v>
      </c>
    </row>
    <row r="38" spans="1:9" ht="19.5" customHeight="1" hidden="1">
      <c r="A38" s="176" t="s">
        <v>100</v>
      </c>
      <c r="B38" s="177">
        <v>650</v>
      </c>
      <c r="C38" s="178"/>
      <c r="D38" s="177">
        <v>240</v>
      </c>
      <c r="E38" s="178"/>
      <c r="F38" s="177">
        <v>0</v>
      </c>
      <c r="G38" s="179">
        <v>-49</v>
      </c>
      <c r="H38" s="180"/>
      <c r="I38" s="177">
        <f>SUM(B38:G38)</f>
        <v>841</v>
      </c>
    </row>
    <row r="39" spans="1:9" ht="13.5" customHeight="1" hidden="1">
      <c r="A39" s="176"/>
      <c r="B39" s="178"/>
      <c r="C39" s="178"/>
      <c r="D39" s="178"/>
      <c r="E39" s="178"/>
      <c r="F39" s="178"/>
      <c r="G39" s="181"/>
      <c r="H39" s="180"/>
      <c r="I39" s="178"/>
    </row>
    <row r="40" spans="1:27" s="30" customFormat="1" ht="31.5" customHeight="1" hidden="1">
      <c r="A40" s="176" t="s">
        <v>85</v>
      </c>
      <c r="B40" s="182"/>
      <c r="C40" s="183"/>
      <c r="D40" s="177"/>
      <c r="E40" s="183"/>
      <c r="F40" s="179"/>
      <c r="G40" s="177"/>
      <c r="H40" s="183"/>
      <c r="I40" s="179"/>
      <c r="J40" s="139"/>
      <c r="K40" s="140"/>
      <c r="L40" s="140"/>
      <c r="M40" s="140"/>
      <c r="O40" s="140"/>
      <c r="P40" s="140"/>
      <c r="Q40" s="140"/>
      <c r="R40" s="140"/>
      <c r="S40" s="185"/>
      <c r="T40" s="139"/>
      <c r="U40" s="186">
        <v>0</v>
      </c>
      <c r="V40" s="139"/>
      <c r="W40" s="187">
        <v>0</v>
      </c>
      <c r="X40" s="139"/>
      <c r="Y40" s="188">
        <f>SUM(B40,F40,H40,J40,S40,U40,W40)</f>
        <v>0</v>
      </c>
      <c r="Z40" s="189"/>
      <c r="AA40" s="190">
        <f>B40</f>
        <v>0</v>
      </c>
    </row>
    <row r="41" spans="2:27" s="30" customFormat="1" ht="9.75" customHeight="1" hidden="1">
      <c r="B41" s="183"/>
      <c r="C41" s="183"/>
      <c r="D41" s="183"/>
      <c r="E41" s="183"/>
      <c r="F41" s="183"/>
      <c r="G41" s="183"/>
      <c r="H41" s="183"/>
      <c r="I41" s="183"/>
      <c r="J41" s="139"/>
      <c r="K41" s="140"/>
      <c r="L41" s="140"/>
      <c r="M41" s="140"/>
      <c r="O41" s="140"/>
      <c r="P41" s="140"/>
      <c r="Q41" s="140"/>
      <c r="R41" s="140"/>
      <c r="S41" s="139"/>
      <c r="T41" s="139"/>
      <c r="U41" s="139"/>
      <c r="V41" s="139"/>
      <c r="W41" s="139"/>
      <c r="X41" s="139"/>
      <c r="Y41" s="139"/>
      <c r="Z41" s="189"/>
      <c r="AA41" s="189"/>
    </row>
    <row r="42" spans="1:27" s="30" customFormat="1" ht="7.5" customHeight="1" hidden="1">
      <c r="A42" s="191" t="s">
        <v>86</v>
      </c>
      <c r="B42" s="192"/>
      <c r="C42" s="183"/>
      <c r="D42" s="192"/>
      <c r="E42" s="183"/>
      <c r="F42" s="211"/>
      <c r="G42" s="183"/>
      <c r="H42" s="183"/>
      <c r="I42" s="211"/>
      <c r="J42" s="139"/>
      <c r="K42" s="140"/>
      <c r="L42" s="140"/>
      <c r="M42" s="140"/>
      <c r="O42" s="140"/>
      <c r="P42" s="140"/>
      <c r="Q42" s="140"/>
      <c r="R42" s="140"/>
      <c r="S42" s="139"/>
      <c r="T42" s="139"/>
      <c r="U42" s="139"/>
      <c r="V42" s="139"/>
      <c r="W42" s="139"/>
      <c r="X42" s="139"/>
      <c r="Y42" s="141">
        <f>SUM(B42,F42,H42,J42,S42,U42,W42)</f>
        <v>0</v>
      </c>
      <c r="Z42" s="189"/>
      <c r="AA42" s="193">
        <f>B42</f>
        <v>0</v>
      </c>
    </row>
    <row r="43" spans="1:9" ht="35.25" customHeight="1" hidden="1">
      <c r="A43" s="194" t="s">
        <v>111</v>
      </c>
      <c r="B43" s="195"/>
      <c r="C43" s="196"/>
      <c r="D43" s="195"/>
      <c r="E43" s="196"/>
      <c r="F43" s="177">
        <v>7</v>
      </c>
      <c r="G43" s="179"/>
      <c r="H43" s="196"/>
      <c r="I43" s="179"/>
    </row>
    <row r="44" spans="1:9" ht="11.25" customHeight="1" hidden="1">
      <c r="A44" s="194"/>
      <c r="B44" s="212"/>
      <c r="C44" s="196"/>
      <c r="D44" s="212"/>
      <c r="E44" s="196"/>
      <c r="F44" s="213"/>
      <c r="G44" s="214"/>
      <c r="H44" s="196"/>
      <c r="I44" s="177"/>
    </row>
    <row r="45" spans="1:9" ht="24" customHeight="1" hidden="1" thickBot="1">
      <c r="A45" s="197" t="s">
        <v>101</v>
      </c>
      <c r="B45" s="198">
        <f>B43+B38+B42</f>
        <v>650</v>
      </c>
      <c r="C45" s="199"/>
      <c r="D45" s="198">
        <f>D43+D38+D40</f>
        <v>240</v>
      </c>
      <c r="E45" s="199"/>
      <c r="F45" s="198">
        <f>F43+F38+F40</f>
        <v>7</v>
      </c>
      <c r="G45" s="200">
        <f>G43+K65+G38+G40</f>
        <v>-49</v>
      </c>
      <c r="H45" s="201"/>
      <c r="I45" s="198">
        <f>SUM(B45:G45)</f>
        <v>848</v>
      </c>
    </row>
    <row r="46" spans="1:9" ht="15.75" customHeight="1" hidden="1">
      <c r="A46" s="204"/>
      <c r="B46" s="205"/>
      <c r="C46" s="205"/>
      <c r="D46" s="205"/>
      <c r="E46" s="205"/>
      <c r="F46" s="205"/>
      <c r="G46" s="206"/>
      <c r="H46" s="206"/>
      <c r="I46" s="205"/>
    </row>
    <row r="47" spans="1:9" s="270" customFormat="1" ht="15.75" thickBot="1">
      <c r="A47" s="157"/>
      <c r="B47" s="158"/>
      <c r="C47" s="158"/>
      <c r="D47" s="158"/>
      <c r="E47" s="158"/>
      <c r="F47" s="159"/>
      <c r="G47" s="158"/>
      <c r="H47" s="158"/>
      <c r="I47" s="160" t="s">
        <v>63</v>
      </c>
    </row>
    <row r="48" spans="1:9" s="270" customFormat="1" ht="14.25" customHeight="1">
      <c r="A48" s="271"/>
      <c r="B48" s="272"/>
      <c r="C48" s="273"/>
      <c r="D48" s="272"/>
      <c r="E48" s="273"/>
      <c r="F48" s="274"/>
      <c r="G48" s="274"/>
      <c r="H48" s="275"/>
      <c r="I48" s="166" t="s">
        <v>0</v>
      </c>
    </row>
    <row r="49" spans="1:9" s="270" customFormat="1" ht="14.25">
      <c r="A49" s="276" t="s">
        <v>64</v>
      </c>
      <c r="B49" s="273" t="s">
        <v>65</v>
      </c>
      <c r="C49" s="273"/>
      <c r="D49" s="273" t="s">
        <v>62</v>
      </c>
      <c r="E49" s="273"/>
      <c r="F49" s="277" t="s">
        <v>66</v>
      </c>
      <c r="G49" s="275"/>
      <c r="H49" s="275"/>
      <c r="I49" s="18" t="s">
        <v>67</v>
      </c>
    </row>
    <row r="50" spans="1:9" s="270" customFormat="1" ht="14.25">
      <c r="A50" s="169"/>
      <c r="B50" s="172" t="s">
        <v>68</v>
      </c>
      <c r="C50" s="278"/>
      <c r="D50" s="172"/>
      <c r="E50" s="278"/>
      <c r="F50" s="172" t="s">
        <v>69</v>
      </c>
      <c r="G50" s="172" t="s">
        <v>70</v>
      </c>
      <c r="H50" s="278"/>
      <c r="I50" s="172" t="s">
        <v>68</v>
      </c>
    </row>
    <row r="51" spans="1:9" s="270" customFormat="1" ht="15.75" thickBot="1">
      <c r="A51" s="173"/>
      <c r="B51" s="174">
        <v>1</v>
      </c>
      <c r="C51" s="175"/>
      <c r="D51" s="174">
        <v>2</v>
      </c>
      <c r="E51" s="175"/>
      <c r="F51" s="174">
        <v>3</v>
      </c>
      <c r="G51" s="174">
        <f>F51+1</f>
        <v>4</v>
      </c>
      <c r="H51" s="175"/>
      <c r="I51" s="174">
        <f>G51+1</f>
        <v>5</v>
      </c>
    </row>
    <row r="52" spans="1:9" s="270" customFormat="1" ht="19.5" customHeight="1">
      <c r="A52" s="176" t="s">
        <v>121</v>
      </c>
      <c r="B52" s="251">
        <v>650</v>
      </c>
      <c r="C52" s="178"/>
      <c r="D52" s="251">
        <v>240</v>
      </c>
      <c r="E52" s="178"/>
      <c r="F52" s="251"/>
      <c r="G52" s="251">
        <v>-51</v>
      </c>
      <c r="H52" s="180"/>
      <c r="I52" s="251">
        <f>SUM(B52:G52)</f>
        <v>839</v>
      </c>
    </row>
    <row r="53" spans="1:9" s="270" customFormat="1" ht="13.5" customHeight="1">
      <c r="A53" s="176"/>
      <c r="B53" s="178"/>
      <c r="C53" s="178"/>
      <c r="D53" s="178"/>
      <c r="E53" s="178"/>
      <c r="F53" s="178"/>
      <c r="G53" s="181"/>
      <c r="H53" s="180"/>
      <c r="I53" s="178"/>
    </row>
    <row r="54" spans="1:27" s="30" customFormat="1" ht="31.5" customHeight="1" hidden="1">
      <c r="A54" s="176" t="s">
        <v>117</v>
      </c>
      <c r="B54" s="182"/>
      <c r="C54" s="183"/>
      <c r="D54" s="177"/>
      <c r="E54" s="183"/>
      <c r="F54" s="251"/>
      <c r="G54" s="251"/>
      <c r="H54" s="183"/>
      <c r="I54" s="179"/>
      <c r="J54" s="139"/>
      <c r="K54" s="140"/>
      <c r="L54" s="140"/>
      <c r="M54" s="140"/>
      <c r="O54" s="140"/>
      <c r="P54" s="140"/>
      <c r="Q54" s="140"/>
      <c r="R54" s="140"/>
      <c r="S54" s="185"/>
      <c r="T54" s="139"/>
      <c r="U54" s="186">
        <v>0</v>
      </c>
      <c r="V54" s="139"/>
      <c r="W54" s="187">
        <v>0</v>
      </c>
      <c r="X54" s="139"/>
      <c r="Y54" s="188">
        <f>SUM(B54,F54,H54,J54,S54,U54,W54)</f>
        <v>0</v>
      </c>
      <c r="Z54" s="189"/>
      <c r="AA54" s="190">
        <f>B54</f>
        <v>0</v>
      </c>
    </row>
    <row r="55" spans="2:27" s="30" customFormat="1" ht="5.25" customHeight="1" hidden="1">
      <c r="B55" s="183"/>
      <c r="C55" s="183"/>
      <c r="D55" s="183"/>
      <c r="E55" s="183"/>
      <c r="F55" s="183"/>
      <c r="G55" s="183"/>
      <c r="H55" s="183"/>
      <c r="I55" s="183"/>
      <c r="J55" s="139"/>
      <c r="K55" s="140"/>
      <c r="L55" s="140"/>
      <c r="M55" s="140"/>
      <c r="O55" s="140"/>
      <c r="P55" s="140"/>
      <c r="Q55" s="140"/>
      <c r="R55" s="140"/>
      <c r="S55" s="139"/>
      <c r="T55" s="139"/>
      <c r="U55" s="139"/>
      <c r="V55" s="139"/>
      <c r="W55" s="139"/>
      <c r="X55" s="139"/>
      <c r="Y55" s="139"/>
      <c r="Z55" s="189"/>
      <c r="AA55" s="189"/>
    </row>
    <row r="56" spans="1:27" s="30" customFormat="1" ht="12.75" customHeight="1" hidden="1">
      <c r="A56" s="191"/>
      <c r="B56" s="192"/>
      <c r="C56" s="183"/>
      <c r="D56" s="192"/>
      <c r="E56" s="183"/>
      <c r="F56" s="211"/>
      <c r="G56" s="183"/>
      <c r="H56" s="183"/>
      <c r="I56" s="211"/>
      <c r="J56" s="139"/>
      <c r="K56" s="140"/>
      <c r="L56" s="140"/>
      <c r="M56" s="140"/>
      <c r="O56" s="140"/>
      <c r="P56" s="140"/>
      <c r="Q56" s="140"/>
      <c r="R56" s="140"/>
      <c r="S56" s="139"/>
      <c r="T56" s="139"/>
      <c r="U56" s="139"/>
      <c r="V56" s="139"/>
      <c r="W56" s="139"/>
      <c r="X56" s="139"/>
      <c r="Y56" s="141">
        <f>SUM(B56,F56,H56,J56,S56,U56,W56)</f>
        <v>0</v>
      </c>
      <c r="Z56" s="189"/>
      <c r="AA56" s="193">
        <f>B56</f>
        <v>0</v>
      </c>
    </row>
    <row r="57" spans="1:9" s="270" customFormat="1" ht="35.25" customHeight="1">
      <c r="A57" s="194" t="s">
        <v>111</v>
      </c>
      <c r="B57" s="195"/>
      <c r="C57" s="196"/>
      <c r="D57" s="195"/>
      <c r="E57" s="196"/>
      <c r="F57" s="177"/>
      <c r="G57" s="251">
        <v>-12</v>
      </c>
      <c r="H57" s="196"/>
      <c r="I57" s="251">
        <f>SUM(B57:G57)</f>
        <v>-12</v>
      </c>
    </row>
    <row r="58" spans="1:9" s="270" customFormat="1" ht="11.25" customHeight="1">
      <c r="A58" s="194"/>
      <c r="B58" s="212"/>
      <c r="C58" s="196"/>
      <c r="D58" s="212"/>
      <c r="E58" s="196"/>
      <c r="F58" s="213"/>
      <c r="G58" s="214"/>
      <c r="H58" s="196"/>
      <c r="I58" s="177"/>
    </row>
    <row r="59" spans="1:9" s="270" customFormat="1" ht="24" customHeight="1" thickBot="1">
      <c r="A59" s="197" t="s">
        <v>122</v>
      </c>
      <c r="B59" s="269">
        <f>B57+B52+B56</f>
        <v>650</v>
      </c>
      <c r="C59" s="199"/>
      <c r="D59" s="269">
        <f>D57+D52+D54</f>
        <v>240</v>
      </c>
      <c r="E59" s="199"/>
      <c r="F59" s="198"/>
      <c r="G59" s="269">
        <f>G57+G52+G54</f>
        <v>-63</v>
      </c>
      <c r="H59" s="201"/>
      <c r="I59" s="269">
        <f>SUM(B59:G59)</f>
        <v>827</v>
      </c>
    </row>
    <row r="60" spans="1:9" ht="15.75" customHeight="1">
      <c r="A60" s="204"/>
      <c r="B60" s="205"/>
      <c r="C60" s="205"/>
      <c r="D60" s="205"/>
      <c r="E60" s="205"/>
      <c r="F60" s="205"/>
      <c r="G60" s="206"/>
      <c r="H60" s="206"/>
      <c r="I60" s="205"/>
    </row>
    <row r="61" spans="1:9" ht="15" thickBot="1">
      <c r="A61" s="204"/>
      <c r="B61" s="205"/>
      <c r="C61" s="205"/>
      <c r="D61" s="205"/>
      <c r="E61" s="205"/>
      <c r="F61" s="205"/>
      <c r="G61" s="206"/>
      <c r="H61" s="206"/>
      <c r="I61" s="205"/>
    </row>
    <row r="62" spans="1:9" ht="14.25" customHeight="1">
      <c r="A62" s="161"/>
      <c r="B62" s="162"/>
      <c r="C62" s="163"/>
      <c r="D62" s="162"/>
      <c r="E62" s="163"/>
      <c r="F62" s="164"/>
      <c r="G62" s="164"/>
      <c r="H62" s="165"/>
      <c r="I62" s="166" t="s">
        <v>0</v>
      </c>
    </row>
    <row r="63" spans="1:9" ht="14.25">
      <c r="A63" s="167" t="s">
        <v>64</v>
      </c>
      <c r="B63" s="163" t="s">
        <v>65</v>
      </c>
      <c r="C63" s="163"/>
      <c r="D63" s="163" t="s">
        <v>62</v>
      </c>
      <c r="E63" s="163"/>
      <c r="F63" s="168" t="s">
        <v>66</v>
      </c>
      <c r="G63" s="165"/>
      <c r="H63" s="165"/>
      <c r="I63" s="18" t="s">
        <v>67</v>
      </c>
    </row>
    <row r="64" spans="1:9" ht="14.25">
      <c r="A64" s="169"/>
      <c r="B64" s="170" t="s">
        <v>68</v>
      </c>
      <c r="C64" s="171"/>
      <c r="D64" s="170"/>
      <c r="E64" s="171"/>
      <c r="F64" s="170" t="s">
        <v>69</v>
      </c>
      <c r="G64" s="170" t="s">
        <v>70</v>
      </c>
      <c r="H64" s="171"/>
      <c r="I64" s="172" t="s">
        <v>68</v>
      </c>
    </row>
    <row r="65" spans="1:9" ht="15.75" thickBot="1">
      <c r="A65" s="173"/>
      <c r="B65" s="174">
        <v>1</v>
      </c>
      <c r="C65" s="175"/>
      <c r="D65" s="174">
        <v>2</v>
      </c>
      <c r="E65" s="175"/>
      <c r="F65" s="174">
        <v>3</v>
      </c>
      <c r="G65" s="174">
        <f>F65+1</f>
        <v>4</v>
      </c>
      <c r="H65" s="175"/>
      <c r="I65" s="174">
        <f>G65+1</f>
        <v>5</v>
      </c>
    </row>
    <row r="66" spans="1:9" ht="19.5" customHeight="1">
      <c r="A66" s="176" t="s">
        <v>134</v>
      </c>
      <c r="B66" s="251">
        <v>650</v>
      </c>
      <c r="C66" s="178"/>
      <c r="D66" s="251">
        <v>240</v>
      </c>
      <c r="E66" s="178"/>
      <c r="F66" s="251"/>
      <c r="G66" s="251">
        <v>-63</v>
      </c>
      <c r="H66" s="180"/>
      <c r="I66" s="251">
        <f>SUM(B66:G66)</f>
        <v>827</v>
      </c>
    </row>
    <row r="67" spans="1:9" ht="13.5" customHeight="1">
      <c r="A67" s="176"/>
      <c r="B67" s="178"/>
      <c r="C67" s="178"/>
      <c r="D67" s="178"/>
      <c r="E67" s="178"/>
      <c r="F67" s="178"/>
      <c r="G67" s="181"/>
      <c r="H67" s="180"/>
      <c r="I67" s="178"/>
    </row>
    <row r="68" spans="1:27" s="30" customFormat="1" ht="31.5" customHeight="1" hidden="1">
      <c r="A68" s="176" t="s">
        <v>117</v>
      </c>
      <c r="B68" s="182"/>
      <c r="C68" s="183"/>
      <c r="D68" s="177"/>
      <c r="E68" s="183"/>
      <c r="F68" s="179"/>
      <c r="G68" s="251"/>
      <c r="H68" s="183"/>
      <c r="I68" s="179"/>
      <c r="J68" s="139"/>
      <c r="K68" s="140"/>
      <c r="L68" s="140"/>
      <c r="M68" s="140"/>
      <c r="O68" s="140"/>
      <c r="P68" s="140"/>
      <c r="Q68" s="140"/>
      <c r="R68" s="140"/>
      <c r="S68" s="185"/>
      <c r="T68" s="139"/>
      <c r="U68" s="186">
        <v>0</v>
      </c>
      <c r="V68" s="139"/>
      <c r="W68" s="187">
        <v>0</v>
      </c>
      <c r="X68" s="139"/>
      <c r="Y68" s="188">
        <f>SUM(B68,F68,H68,J68,S68,U68,W68)</f>
        <v>0</v>
      </c>
      <c r="Z68" s="189"/>
      <c r="AA68" s="190">
        <f>B68</f>
        <v>0</v>
      </c>
    </row>
    <row r="69" spans="2:27" s="30" customFormat="1" ht="5.25" customHeight="1" hidden="1">
      <c r="B69" s="183"/>
      <c r="C69" s="183"/>
      <c r="D69" s="183"/>
      <c r="E69" s="183"/>
      <c r="F69" s="183"/>
      <c r="G69" s="183"/>
      <c r="H69" s="183"/>
      <c r="I69" s="183"/>
      <c r="J69" s="139"/>
      <c r="K69" s="140"/>
      <c r="L69" s="140"/>
      <c r="M69" s="140"/>
      <c r="O69" s="140"/>
      <c r="P69" s="140"/>
      <c r="Q69" s="140"/>
      <c r="R69" s="140"/>
      <c r="S69" s="139"/>
      <c r="T69" s="139"/>
      <c r="U69" s="139"/>
      <c r="V69" s="139"/>
      <c r="W69" s="139"/>
      <c r="X69" s="139"/>
      <c r="Y69" s="139"/>
      <c r="Z69" s="189"/>
      <c r="AA69" s="189"/>
    </row>
    <row r="70" spans="1:27" s="30" customFormat="1" ht="12.75" customHeight="1" hidden="1">
      <c r="A70" s="191"/>
      <c r="B70" s="192"/>
      <c r="C70" s="183"/>
      <c r="D70" s="192"/>
      <c r="E70" s="183"/>
      <c r="F70" s="211"/>
      <c r="G70" s="183"/>
      <c r="H70" s="183"/>
      <c r="I70" s="211"/>
      <c r="J70" s="139"/>
      <c r="K70" s="140"/>
      <c r="L70" s="140"/>
      <c r="M70" s="140"/>
      <c r="O70" s="140"/>
      <c r="P70" s="140"/>
      <c r="Q70" s="140"/>
      <c r="R70" s="140"/>
      <c r="S70" s="139"/>
      <c r="T70" s="139"/>
      <c r="U70" s="139"/>
      <c r="V70" s="139"/>
      <c r="W70" s="139"/>
      <c r="X70" s="139"/>
      <c r="Y70" s="141">
        <f>SUM(B70,F70,H70,J70,S70,U70,W70)</f>
        <v>0</v>
      </c>
      <c r="Z70" s="189"/>
      <c r="AA70" s="193">
        <f>B70</f>
        <v>0</v>
      </c>
    </row>
    <row r="71" spans="1:9" ht="35.25" customHeight="1">
      <c r="A71" s="194" t="s">
        <v>111</v>
      </c>
      <c r="B71" s="195"/>
      <c r="C71" s="196"/>
      <c r="D71" s="195"/>
      <c r="E71" s="196"/>
      <c r="F71" s="177"/>
      <c r="G71" s="251">
        <v>-1</v>
      </c>
      <c r="H71" s="196"/>
      <c r="I71" s="251">
        <f>SUM(B71:G71)</f>
        <v>-1</v>
      </c>
    </row>
    <row r="72" spans="1:9" ht="11.25" customHeight="1">
      <c r="A72" s="194"/>
      <c r="B72" s="212"/>
      <c r="C72" s="196"/>
      <c r="D72" s="212"/>
      <c r="E72" s="196"/>
      <c r="F72" s="213"/>
      <c r="G72" s="214"/>
      <c r="H72" s="196"/>
      <c r="I72" s="177"/>
    </row>
    <row r="73" spans="1:9" ht="24" customHeight="1" thickBot="1">
      <c r="A73" s="197" t="s">
        <v>135</v>
      </c>
      <c r="B73" s="269">
        <f>B71+B66+B70</f>
        <v>650</v>
      </c>
      <c r="C73" s="199"/>
      <c r="D73" s="269">
        <f>D71+D66+D68</f>
        <v>240</v>
      </c>
      <c r="E73" s="199"/>
      <c r="F73" s="198"/>
      <c r="G73" s="269">
        <f>G71+K80+G66+G68</f>
        <v>-64</v>
      </c>
      <c r="H73" s="201"/>
      <c r="I73" s="269">
        <f>SUM(B73:G73)</f>
        <v>826</v>
      </c>
    </row>
    <row r="74" spans="1:9" ht="20.25" customHeight="1">
      <c r="A74" s="204"/>
      <c r="B74" s="178"/>
      <c r="C74" s="199"/>
      <c r="D74" s="178"/>
      <c r="E74" s="199"/>
      <c r="F74" s="180"/>
      <c r="G74" s="180"/>
      <c r="H74" s="201"/>
      <c r="I74" s="178"/>
    </row>
    <row r="75" spans="1:5" s="5" customFormat="1" ht="15">
      <c r="A75" s="122" t="s">
        <v>136</v>
      </c>
      <c r="B75" s="19"/>
      <c r="C75" s="19"/>
      <c r="D75" s="20"/>
      <c r="E75" s="20"/>
    </row>
    <row r="76" spans="1:9" ht="20.25" customHeight="1">
      <c r="A76" s="204"/>
      <c r="B76" s="178"/>
      <c r="C76" s="199"/>
      <c r="D76" s="178"/>
      <c r="E76" s="199"/>
      <c r="F76" s="180"/>
      <c r="G76" s="180"/>
      <c r="H76" s="201"/>
      <c r="I76" s="178"/>
    </row>
    <row r="77" spans="1:9" ht="20.25" customHeight="1">
      <c r="A77" s="204"/>
      <c r="B77" s="178"/>
      <c r="C77" s="199"/>
      <c r="D77" s="178"/>
      <c r="E77" s="199"/>
      <c r="F77" s="180"/>
      <c r="G77" s="180"/>
      <c r="H77" s="201"/>
      <c r="I77" s="178"/>
    </row>
    <row r="78" spans="1:9" ht="20.25" customHeight="1">
      <c r="A78" s="204"/>
      <c r="B78" s="178"/>
      <c r="C78" s="199"/>
      <c r="D78" s="178"/>
      <c r="E78" s="199"/>
      <c r="F78" s="180"/>
      <c r="G78" s="180"/>
      <c r="H78" s="201"/>
      <c r="I78" s="178"/>
    </row>
    <row r="79" spans="1:11" ht="15">
      <c r="A79" s="124" t="s">
        <v>128</v>
      </c>
      <c r="B79" s="208"/>
      <c r="C79" s="208"/>
      <c r="D79" s="208"/>
      <c r="E79" s="79"/>
      <c r="F79" s="74"/>
      <c r="G79" s="69"/>
      <c r="H79" s="69"/>
      <c r="I79" s="27"/>
      <c r="J79" s="27"/>
      <c r="K79" s="27"/>
    </row>
    <row r="80" spans="1:11" ht="15">
      <c r="A80" s="207"/>
      <c r="B80" s="208"/>
      <c r="C80" s="208"/>
      <c r="D80" s="208"/>
      <c r="E80" s="287"/>
      <c r="F80" s="288"/>
      <c r="G80" s="288"/>
      <c r="H80" s="288"/>
      <c r="I80" s="288"/>
      <c r="J80" s="288"/>
      <c r="K80" s="288"/>
    </row>
    <row r="81" spans="1:11" ht="15">
      <c r="A81" s="38" t="s">
        <v>4</v>
      </c>
      <c r="B81" s="209"/>
      <c r="C81" s="209"/>
      <c r="D81" s="209"/>
      <c r="E81" s="233"/>
      <c r="F81" s="234"/>
      <c r="G81" s="234"/>
      <c r="H81" s="235"/>
      <c r="I81" s="235"/>
      <c r="J81" s="235"/>
      <c r="K81" s="235"/>
    </row>
    <row r="82" spans="1:11" ht="15">
      <c r="A82" s="207" t="s">
        <v>99</v>
      </c>
      <c r="B82" s="209"/>
      <c r="C82" s="209"/>
      <c r="D82" s="209"/>
      <c r="E82" s="233"/>
      <c r="F82" s="234"/>
      <c r="G82" s="234"/>
      <c r="H82" s="235"/>
      <c r="I82" s="235"/>
      <c r="J82" s="235"/>
      <c r="K82" s="235"/>
    </row>
    <row r="83" spans="1:11" ht="15">
      <c r="A83" s="210"/>
      <c r="B83" s="209"/>
      <c r="C83" s="209"/>
      <c r="D83" s="209"/>
      <c r="E83" s="287"/>
      <c r="F83" s="288"/>
      <c r="G83" s="288"/>
      <c r="H83" s="288"/>
      <c r="I83" s="288"/>
      <c r="J83" s="288"/>
      <c r="K83" s="288"/>
    </row>
    <row r="84" spans="1:11" ht="15">
      <c r="A84" s="207" t="s">
        <v>34</v>
      </c>
      <c r="B84" s="158"/>
      <c r="C84" s="158"/>
      <c r="D84" s="158"/>
      <c r="E84" s="236"/>
      <c r="F84" s="237"/>
      <c r="G84" s="237"/>
      <c r="H84" s="238"/>
      <c r="I84" s="238"/>
      <c r="J84" s="238"/>
      <c r="K84" s="238"/>
    </row>
    <row r="85" spans="1:11" ht="15">
      <c r="A85" s="207" t="s">
        <v>77</v>
      </c>
      <c r="B85" s="158"/>
      <c r="C85" s="158"/>
      <c r="D85" s="158"/>
      <c r="E85" s="287"/>
      <c r="F85" s="288"/>
      <c r="G85" s="288"/>
      <c r="H85" s="288"/>
      <c r="I85" s="288"/>
      <c r="J85" s="288"/>
      <c r="K85" s="288"/>
    </row>
    <row r="86" spans="5:11" ht="14.25">
      <c r="E86" s="239"/>
      <c r="F86" s="240"/>
      <c r="G86" s="237"/>
      <c r="H86" s="238"/>
      <c r="I86" s="238"/>
      <c r="J86" s="238"/>
      <c r="K86" s="238"/>
    </row>
    <row r="87" spans="5:11" ht="14.25">
      <c r="E87" s="231"/>
      <c r="F87" s="232"/>
      <c r="G87" s="237"/>
      <c r="H87" s="238"/>
      <c r="I87" s="238"/>
      <c r="J87" s="238"/>
      <c r="K87" s="238"/>
    </row>
    <row r="88" spans="5:11" ht="14.25">
      <c r="E88" s="287"/>
      <c r="F88" s="288"/>
      <c r="G88" s="288"/>
      <c r="H88" s="288"/>
      <c r="I88" s="288"/>
      <c r="J88" s="288"/>
      <c r="K88" s="288"/>
    </row>
    <row r="89" spans="5:11" ht="14.25">
      <c r="E89" s="285"/>
      <c r="F89" s="286"/>
      <c r="G89" s="286"/>
      <c r="H89" s="241"/>
      <c r="I89" s="242"/>
      <c r="J89" s="242"/>
      <c r="K89" s="242"/>
    </row>
    <row r="90" spans="5:11" ht="14.25">
      <c r="E90" s="239"/>
      <c r="F90" s="240"/>
      <c r="G90" s="237"/>
      <c r="H90" s="238"/>
      <c r="I90" s="238"/>
      <c r="J90" s="238"/>
      <c r="K90" s="238"/>
    </row>
    <row r="91" spans="5:11" ht="14.25">
      <c r="E91" s="231"/>
      <c r="F91" s="232"/>
      <c r="G91" s="237"/>
      <c r="H91" s="238"/>
      <c r="I91" s="238"/>
      <c r="J91" s="238"/>
      <c r="K91" s="238"/>
    </row>
    <row r="92" spans="5:11" ht="14.25">
      <c r="E92" s="287"/>
      <c r="F92" s="288"/>
      <c r="G92" s="288"/>
      <c r="H92" s="288"/>
      <c r="I92" s="288"/>
      <c r="J92" s="288"/>
      <c r="K92" s="288"/>
    </row>
    <row r="93" spans="5:11" ht="14.25">
      <c r="E93" s="285"/>
      <c r="F93" s="286"/>
      <c r="G93" s="286"/>
      <c r="H93" s="241"/>
      <c r="I93" s="242"/>
      <c r="J93" s="242"/>
      <c r="K93" s="242"/>
    </row>
  </sheetData>
  <sheetProtection/>
  <mergeCells count="9">
    <mergeCell ref="E89:G89"/>
    <mergeCell ref="E92:K92"/>
    <mergeCell ref="E93:G93"/>
    <mergeCell ref="E85:K85"/>
    <mergeCell ref="E88:K88"/>
    <mergeCell ref="A2:X2"/>
    <mergeCell ref="A3:X3"/>
    <mergeCell ref="E80:K80"/>
    <mergeCell ref="E83:K83"/>
  </mergeCells>
  <printOptions horizontalCentered="1"/>
  <pageMargins left="0.16" right="0.34" top="0.38" bottom="0.590551181102362" header="0.25" footer="0.511811023622047"/>
  <pageSetup blackAndWhite="1" firstPageNumber="2" useFirstPageNumber="1" horizontalDpi="600" verticalDpi="600" orientation="portrait" paperSize="9" scale="85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Ani Kamenova</cp:lastModifiedBy>
  <cp:lastPrinted>2014-04-25T10:54:22Z</cp:lastPrinted>
  <dcterms:created xsi:type="dcterms:W3CDTF">2003-02-07T14:36:34Z</dcterms:created>
  <dcterms:modified xsi:type="dcterms:W3CDTF">2014-04-25T13:12:13Z</dcterms:modified>
  <cp:category/>
  <cp:version/>
  <cp:contentType/>
  <cp:contentStatus/>
</cp:coreProperties>
</file>